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1125" windowWidth="13410" windowHeight="11280" tabRatio="621"/>
  </bookViews>
  <sheets>
    <sheet name="Index" sheetId="39" r:id="rId1"/>
    <sheet name="Metadata" sheetId="17" r:id="rId2"/>
    <sheet name="Live Table" sheetId="40" r:id="rId3"/>
    <sheet name="LA Drop Down" sheetId="19" r:id="rId4"/>
    <sheet name="QRO LA Data Q1 2017-18" sheetId="16" r:id="rId5"/>
    <sheet name="QRO LA Data Q2 2017-18" sheetId="23" r:id="rId6"/>
    <sheet name="QRO LA Data Q3 2017-18" sheetId="24" r:id="rId7"/>
    <sheet name="England year to date Table" sheetId="31" r:id="rId8"/>
    <sheet name="data" sheetId="49" state="hidden" r:id="rId9"/>
  </sheets>
  <definedNames>
    <definedName name="_xlnm._FilterDatabase" localSheetId="4" hidden="1">'QRO LA Data Q1 2017-18'!$A$7:$D$451</definedName>
    <definedName name="_xlnm._FilterDatabase" localSheetId="5" hidden="1">'QRO LA Data Q2 2017-18'!$F$3:$BE$451</definedName>
    <definedName name="_xlnm._FilterDatabase" localSheetId="6" hidden="1">'QRO LA Data Q3 2017-18'!$F$3:$BE$451</definedName>
    <definedName name="date_fy_year">data!$D$2</definedName>
    <definedName name="date_q_coverage">data!$D$5</definedName>
    <definedName name="date_q_coverage_short">data!$D$6</definedName>
    <definedName name="date_q_long">data!$D$4</definedName>
    <definedName name="date_q_short">data!$D$3</definedName>
    <definedName name="education_ratio">#REF!</definedName>
    <definedName name="forecast_data">#REF!</definedName>
    <definedName name="Forecast_data_live">#REF!</definedName>
    <definedName name="grossing_ratio" localSheetId="0">#REF!</definedName>
    <definedName name="grossing_ratio">#REF!</definedName>
    <definedName name="LA_list">'LA Drop Down'!$B$116:$B$567</definedName>
    <definedName name="last_time_q1">#REF!</definedName>
    <definedName name="last_time_q2">#REF!</definedName>
    <definedName name="_xlnm.Print_Area" localSheetId="7">'England year to date Table'!$A$2:$C$38</definedName>
    <definedName name="_xlnm.Print_Area" localSheetId="0">Index!$A$1:$P$29</definedName>
    <definedName name="_xlnm.Print_Area" localSheetId="3">'LA Drop Down'!$A$1:$I$114</definedName>
    <definedName name="_xlnm.Print_Area" localSheetId="1">Metadata!$A$1:$V$153</definedName>
    <definedName name="_xlnm.Print_Titles" localSheetId="3">'LA Drop Down'!$1:$15</definedName>
    <definedName name="Q1_data">#REF!</definedName>
    <definedName name="Q2_data">#REF!</definedName>
    <definedName name="Q2_raw_data">#REF!</definedName>
    <definedName name="Q3_data">#REF!</definedName>
    <definedName name="QRO_forecast_data">#REF!</definedName>
    <definedName name="QRO1_data">'QRO LA Data Q1 2017-18'!$D$8:$BE$462</definedName>
    <definedName name="QRO2_data">'QRO LA Data Q2 2017-18'!$D$8:$BE$462</definedName>
    <definedName name="QRO3_data">'QRO LA Data Q3 2017-18'!$D$8:$BE$462</definedName>
    <definedName name="RA_data_pivot">#REF!</definedName>
    <definedName name="source">'QRO LA Data Q1 2017-18'!$A$464</definedName>
    <definedName name="TABLE">#REF!</definedName>
  </definedNames>
  <calcPr calcId="145621"/>
</workbook>
</file>

<file path=xl/calcChain.xml><?xml version="1.0" encoding="utf-8"?>
<calcChain xmlns="http://schemas.openxmlformats.org/spreadsheetml/2006/main">
  <c r="G82" i="19" l="1"/>
  <c r="A464" i="16"/>
  <c r="D113" i="17" l="1"/>
  <c r="C72" i="17" l="1"/>
  <c r="C8" i="24" l="1"/>
  <c r="C9" i="24"/>
  <c r="C10" i="24"/>
  <c r="C11" i="24"/>
  <c r="C12" i="24"/>
  <c r="C13" i="24"/>
  <c r="C14" i="24"/>
  <c r="C15" i="24"/>
  <c r="C16" i="24"/>
  <c r="C17" i="24"/>
  <c r="C18" i="24"/>
  <c r="C19" i="24"/>
  <c r="C20" i="24"/>
  <c r="C21" i="24"/>
  <c r="C22" i="24"/>
  <c r="C23" i="24"/>
  <c r="C24" i="24"/>
  <c r="C25" i="24"/>
  <c r="C26" i="24"/>
  <c r="C27" i="24"/>
  <c r="C28" i="24"/>
  <c r="C29" i="24"/>
  <c r="C30" i="24"/>
  <c r="C31" i="24"/>
  <c r="C32"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190" i="24"/>
  <c r="C191" i="24"/>
  <c r="C192" i="24"/>
  <c r="C193" i="24"/>
  <c r="C194" i="24"/>
  <c r="C195" i="24"/>
  <c r="C196" i="24"/>
  <c r="C197" i="24"/>
  <c r="C198" i="24"/>
  <c r="C199" i="24"/>
  <c r="C200" i="24"/>
  <c r="C201" i="24"/>
  <c r="C202" i="24"/>
  <c r="C203" i="24"/>
  <c r="C204" i="24"/>
  <c r="C205" i="24"/>
  <c r="C206" i="24"/>
  <c r="C207" i="24"/>
  <c r="C208" i="24"/>
  <c r="C209" i="24"/>
  <c r="C210" i="24"/>
  <c r="C211" i="24"/>
  <c r="C212" i="24"/>
  <c r="C213" i="24"/>
  <c r="C214" i="24"/>
  <c r="C215" i="24"/>
  <c r="C216" i="24"/>
  <c r="C217" i="24"/>
  <c r="C218" i="24"/>
  <c r="C219" i="24"/>
  <c r="C220" i="24"/>
  <c r="C221" i="24"/>
  <c r="C222" i="24"/>
  <c r="C223" i="24"/>
  <c r="C224" i="24"/>
  <c r="C225" i="24"/>
  <c r="C226" i="24"/>
  <c r="C227" i="24"/>
  <c r="C228" i="24"/>
  <c r="C229" i="24"/>
  <c r="C230" i="24"/>
  <c r="C231" i="24"/>
  <c r="C232" i="24"/>
  <c r="C233" i="24"/>
  <c r="C234" i="24"/>
  <c r="C235" i="24"/>
  <c r="C236" i="24"/>
  <c r="C237" i="24"/>
  <c r="C238" i="24"/>
  <c r="C239" i="24"/>
  <c r="C240" i="24"/>
  <c r="C241" i="24"/>
  <c r="C242" i="24"/>
  <c r="C243" i="24"/>
  <c r="C244" i="24"/>
  <c r="C245" i="24"/>
  <c r="C246" i="24"/>
  <c r="C247" i="24"/>
  <c r="C248" i="24"/>
  <c r="C249" i="24"/>
  <c r="C250" i="24"/>
  <c r="C251" i="24"/>
  <c r="C252" i="24"/>
  <c r="C253" i="24"/>
  <c r="C254" i="24"/>
  <c r="C255" i="24"/>
  <c r="C256" i="24"/>
  <c r="C257" i="24"/>
  <c r="C258" i="24"/>
  <c r="C259" i="24"/>
  <c r="C260" i="24"/>
  <c r="C261" i="24"/>
  <c r="C262" i="24"/>
  <c r="C263" i="24"/>
  <c r="C264" i="24"/>
  <c r="C265" i="24"/>
  <c r="C266" i="24"/>
  <c r="C267" i="24"/>
  <c r="C268" i="24"/>
  <c r="C269" i="24"/>
  <c r="C270" i="24"/>
  <c r="C271" i="24"/>
  <c r="C272" i="24"/>
  <c r="C273" i="24"/>
  <c r="C274" i="24"/>
  <c r="C275" i="24"/>
  <c r="C276" i="24"/>
  <c r="C277" i="24"/>
  <c r="C278" i="24"/>
  <c r="C279" i="24"/>
  <c r="C280" i="24"/>
  <c r="C281" i="24"/>
  <c r="C282" i="24"/>
  <c r="C283" i="24"/>
  <c r="C284" i="24"/>
  <c r="C285" i="24"/>
  <c r="C286" i="24"/>
  <c r="C287" i="24"/>
  <c r="C288" i="24"/>
  <c r="C289" i="24"/>
  <c r="C290" i="24"/>
  <c r="C291" i="24"/>
  <c r="C292" i="24"/>
  <c r="C293" i="24"/>
  <c r="C294" i="24"/>
  <c r="C295" i="24"/>
  <c r="C296" i="24"/>
  <c r="C297" i="24"/>
  <c r="C298" i="24"/>
  <c r="C299" i="24"/>
  <c r="C300" i="24"/>
  <c r="C301" i="24"/>
  <c r="C302" i="24"/>
  <c r="C303" i="24"/>
  <c r="C304" i="24"/>
  <c r="C305" i="24"/>
  <c r="C306" i="24"/>
  <c r="C307" i="24"/>
  <c r="C308" i="24"/>
  <c r="C309" i="24"/>
  <c r="C310" i="24"/>
  <c r="C311" i="24"/>
  <c r="C312" i="24"/>
  <c r="C313" i="24"/>
  <c r="C314" i="24"/>
  <c r="C315" i="24"/>
  <c r="C316" i="24"/>
  <c r="C317" i="24"/>
  <c r="C318" i="24"/>
  <c r="C319" i="24"/>
  <c r="C320" i="24"/>
  <c r="C321" i="24"/>
  <c r="C322" i="24"/>
  <c r="C323" i="24"/>
  <c r="C324" i="24"/>
  <c r="C325" i="24"/>
  <c r="C326" i="24"/>
  <c r="C327" i="24"/>
  <c r="C328" i="24"/>
  <c r="C329" i="24"/>
  <c r="C330" i="24"/>
  <c r="C331" i="24"/>
  <c r="C332" i="24"/>
  <c r="C333" i="24"/>
  <c r="C334" i="24"/>
  <c r="C335" i="24"/>
  <c r="C336" i="24"/>
  <c r="C337" i="24"/>
  <c r="C338" i="24"/>
  <c r="C339" i="24"/>
  <c r="C340" i="24"/>
  <c r="C341" i="24"/>
  <c r="C342" i="24"/>
  <c r="C343" i="24"/>
  <c r="C344" i="24"/>
  <c r="C345" i="24"/>
  <c r="C346" i="24"/>
  <c r="C347" i="24"/>
  <c r="C348" i="24"/>
  <c r="C349" i="24"/>
  <c r="C350" i="24"/>
  <c r="C351" i="24"/>
  <c r="C352" i="24"/>
  <c r="C353" i="24"/>
  <c r="C354" i="24"/>
  <c r="C355" i="24"/>
  <c r="C356" i="24"/>
  <c r="C357" i="24"/>
  <c r="C358" i="24"/>
  <c r="C359" i="24"/>
  <c r="C360" i="24"/>
  <c r="C362" i="24"/>
  <c r="C363" i="24"/>
  <c r="C364" i="24"/>
  <c r="C365" i="24"/>
  <c r="C366" i="24"/>
  <c r="C367" i="24"/>
  <c r="C368" i="24"/>
  <c r="C369" i="24"/>
  <c r="C370" i="24"/>
  <c r="C371" i="24"/>
  <c r="C372" i="24"/>
  <c r="C373" i="24"/>
  <c r="C374" i="24"/>
  <c r="C375" i="24"/>
  <c r="C376" i="24"/>
  <c r="C377" i="24"/>
  <c r="C378" i="24"/>
  <c r="C379" i="24"/>
  <c r="C380" i="24"/>
  <c r="C381" i="24"/>
  <c r="C382" i="24"/>
  <c r="C383" i="24"/>
  <c r="C384" i="24"/>
  <c r="C385" i="24"/>
  <c r="C386" i="24"/>
  <c r="C387" i="24"/>
  <c r="C388" i="24"/>
  <c r="C389" i="24"/>
  <c r="BG3" i="24" l="1"/>
  <c r="BH3" i="24"/>
  <c r="BI3" i="24"/>
  <c r="BJ3" i="24"/>
  <c r="BK3" i="24"/>
  <c r="BL3" i="24"/>
  <c r="BM3" i="24"/>
  <c r="BN3" i="24"/>
  <c r="BO3" i="24"/>
  <c r="BP3" i="24"/>
  <c r="BQ3" i="24"/>
  <c r="BR3" i="24"/>
  <c r="BS3" i="24"/>
  <c r="BT3" i="24"/>
  <c r="BU3" i="24"/>
  <c r="BV3" i="24"/>
  <c r="BW3" i="24"/>
  <c r="BX3" i="24"/>
  <c r="BY3" i="24"/>
  <c r="BZ3" i="24"/>
  <c r="CA3" i="24"/>
  <c r="CB3" i="24"/>
  <c r="CC3" i="24"/>
  <c r="CD3" i="24"/>
  <c r="CE3" i="24"/>
  <c r="CF3" i="24"/>
  <c r="CG3" i="24"/>
  <c r="CH3" i="24"/>
  <c r="CI3" i="24"/>
  <c r="CJ3" i="24"/>
  <c r="CK3" i="24"/>
  <c r="CL3" i="24"/>
  <c r="CM3" i="24"/>
  <c r="CN3" i="24"/>
  <c r="CO3" i="24"/>
  <c r="CP3" i="24"/>
  <c r="CQ3" i="24"/>
  <c r="CR3" i="24"/>
  <c r="CS3" i="24"/>
  <c r="CT3" i="24"/>
  <c r="CU3" i="24"/>
  <c r="CV3" i="24"/>
  <c r="CW3" i="24"/>
  <c r="CX3" i="24"/>
  <c r="CY3" i="24"/>
  <c r="CZ3" i="24"/>
  <c r="DA3" i="24"/>
  <c r="DB3" i="24"/>
  <c r="DC3" i="24"/>
  <c r="DD3" i="24"/>
  <c r="DE3" i="24"/>
  <c r="DF3" i="24"/>
  <c r="DG3" i="24"/>
  <c r="DH3" i="24"/>
  <c r="DI3" i="24"/>
  <c r="DJ3" i="24"/>
  <c r="DK3" i="24"/>
  <c r="DL3" i="24"/>
  <c r="DM3" i="24"/>
  <c r="DN3" i="24"/>
  <c r="DO3" i="24"/>
  <c r="DP3" i="24"/>
  <c r="DQ3" i="24"/>
  <c r="DR3" i="24"/>
  <c r="DS3" i="24"/>
  <c r="DT3" i="24"/>
  <c r="DU3" i="24"/>
  <c r="DV3" i="24"/>
  <c r="DW3" i="24"/>
  <c r="DX3" i="24"/>
  <c r="DY3" i="24"/>
  <c r="DZ3" i="24"/>
  <c r="EA3" i="24"/>
  <c r="EB3" i="24"/>
  <c r="EC3" i="24"/>
  <c r="ED3" i="24"/>
  <c r="EE3" i="24"/>
  <c r="EF3" i="24"/>
  <c r="EG3" i="24"/>
  <c r="EH3" i="24"/>
  <c r="EI3" i="24"/>
  <c r="EJ3" i="24"/>
  <c r="EK3" i="24"/>
  <c r="EL3" i="24"/>
  <c r="EM3" i="24"/>
  <c r="EN3" i="24"/>
  <c r="EO3" i="24"/>
  <c r="EP3" i="24"/>
  <c r="EQ3" i="24"/>
  <c r="ER3" i="24"/>
  <c r="ES3" i="24"/>
  <c r="ET3" i="24"/>
  <c r="EU3" i="24"/>
  <c r="EV3" i="24"/>
  <c r="EW3" i="24"/>
  <c r="EX3" i="24"/>
  <c r="EY3" i="24"/>
  <c r="EZ3" i="24"/>
  <c r="FA3" i="24"/>
  <c r="FB3" i="24"/>
  <c r="FC3" i="24"/>
  <c r="FD3" i="24"/>
  <c r="FE3" i="24"/>
  <c r="FF3" i="24"/>
  <c r="FG3" i="24"/>
  <c r="FH3" i="24"/>
  <c r="FI3" i="24"/>
  <c r="FJ3" i="24"/>
  <c r="FK3" i="24"/>
  <c r="FL3" i="24"/>
  <c r="FM3" i="24"/>
  <c r="FN3" i="24"/>
  <c r="FO3" i="24"/>
  <c r="FP3" i="24"/>
  <c r="FQ3" i="24"/>
  <c r="FR3" i="24"/>
  <c r="FS3" i="24"/>
  <c r="FT3" i="24"/>
  <c r="FU3" i="24"/>
  <c r="FV3" i="24"/>
  <c r="FW3" i="24"/>
  <c r="FX3" i="24"/>
  <c r="FY3" i="24"/>
  <c r="FZ3" i="24"/>
  <c r="GA3" i="24"/>
  <c r="GB3" i="24"/>
  <c r="GC3" i="24"/>
  <c r="GD3" i="24"/>
  <c r="GE3" i="24"/>
  <c r="GF3" i="24"/>
  <c r="GG3" i="24"/>
  <c r="GH3" i="24"/>
  <c r="GI3" i="24"/>
  <c r="GJ3" i="24"/>
  <c r="GK3" i="24"/>
  <c r="GL3" i="24"/>
  <c r="GM3" i="24"/>
  <c r="GN3" i="24"/>
  <c r="GO3" i="24"/>
  <c r="GP3" i="24"/>
  <c r="GQ3" i="24"/>
  <c r="GR3" i="24"/>
  <c r="GS3" i="24"/>
  <c r="GT3" i="24"/>
  <c r="GU3" i="24"/>
  <c r="GV3" i="24"/>
  <c r="GW3" i="24"/>
  <c r="GX3" i="24"/>
  <c r="GY3" i="24"/>
  <c r="GZ3" i="24"/>
  <c r="HA3" i="24"/>
  <c r="HB3" i="24"/>
  <c r="HC3" i="24"/>
  <c r="HD3" i="24"/>
  <c r="HE3" i="24"/>
  <c r="HF3" i="24"/>
  <c r="HG3" i="24"/>
  <c r="HH3" i="24"/>
  <c r="HI3" i="24"/>
  <c r="HJ3" i="24"/>
  <c r="HK3" i="24"/>
  <c r="HL3" i="24"/>
  <c r="HM3" i="24"/>
  <c r="HN3" i="24"/>
  <c r="HO3" i="24"/>
  <c r="HP3" i="24"/>
  <c r="HQ3" i="24"/>
  <c r="HR3" i="24"/>
  <c r="HS3" i="24"/>
  <c r="HT3" i="24"/>
  <c r="HU3" i="24"/>
  <c r="HV3" i="24"/>
  <c r="HW3" i="24"/>
  <c r="HX3" i="24"/>
  <c r="HY3" i="24"/>
  <c r="HZ3" i="24"/>
  <c r="IA3" i="24"/>
  <c r="IB3" i="24"/>
  <c r="IC3" i="24"/>
  <c r="ID3" i="24"/>
  <c r="IE3" i="24"/>
  <c r="IF3" i="24"/>
  <c r="IG3" i="24"/>
  <c r="IH3" i="24"/>
  <c r="II3" i="24"/>
  <c r="IJ3" i="24"/>
  <c r="IK3" i="24"/>
  <c r="IL3" i="24"/>
  <c r="IM3" i="24"/>
  <c r="IN3" i="24"/>
  <c r="IO3" i="24"/>
  <c r="IP3" i="24"/>
  <c r="IQ3" i="24"/>
  <c r="IR3" i="24"/>
  <c r="IS3" i="24"/>
  <c r="IT3" i="24"/>
  <c r="IU3" i="24"/>
  <c r="IV3" i="24"/>
  <c r="IW3" i="24"/>
  <c r="IX3" i="24"/>
  <c r="IY3" i="24"/>
  <c r="IZ3" i="24"/>
  <c r="JA3" i="24"/>
  <c r="JB3" i="24"/>
  <c r="JC3" i="24"/>
  <c r="JD3" i="24"/>
  <c r="JE3" i="24"/>
  <c r="JF3" i="24"/>
  <c r="JG3" i="24"/>
  <c r="JH3" i="24"/>
  <c r="JI3" i="24"/>
  <c r="JJ3" i="24"/>
  <c r="JK3" i="24"/>
  <c r="JL3" i="24"/>
  <c r="JM3" i="24"/>
  <c r="JN3" i="24"/>
  <c r="JO3" i="24"/>
  <c r="JP3" i="24"/>
  <c r="JQ3" i="24"/>
  <c r="JR3" i="24"/>
  <c r="JS3" i="24"/>
  <c r="JT3" i="24"/>
  <c r="JU3" i="24"/>
  <c r="JV3" i="24"/>
  <c r="JW3" i="24"/>
  <c r="JX3" i="24"/>
  <c r="JY3" i="24"/>
  <c r="JZ3" i="24"/>
  <c r="KA3" i="24"/>
  <c r="KB3" i="24"/>
  <c r="KC3" i="24"/>
  <c r="KD3" i="24"/>
  <c r="KE3" i="24"/>
  <c r="KF3" i="24"/>
  <c r="KG3" i="24"/>
  <c r="KH3" i="24"/>
  <c r="KI3" i="24"/>
  <c r="KJ3" i="24"/>
  <c r="KK3" i="24"/>
  <c r="KL3" i="24"/>
  <c r="KM3" i="24"/>
  <c r="KN3" i="24"/>
  <c r="KO3" i="24"/>
  <c r="KP3" i="24"/>
  <c r="KQ3" i="24"/>
  <c r="KR3" i="24"/>
  <c r="KS3" i="24"/>
  <c r="KT3" i="24"/>
  <c r="KU3" i="24"/>
  <c r="KV3" i="24"/>
  <c r="KW3" i="24"/>
  <c r="KX3" i="24"/>
  <c r="KY3" i="24"/>
  <c r="KZ3" i="24"/>
  <c r="LA3" i="24"/>
  <c r="LB3" i="24"/>
  <c r="LC3" i="24"/>
  <c r="LD3" i="24"/>
  <c r="LE3" i="24"/>
  <c r="LF3" i="24"/>
  <c r="LG3" i="24"/>
  <c r="LH3" i="24"/>
  <c r="LI3" i="24"/>
  <c r="LJ3" i="24"/>
  <c r="LK3" i="24"/>
  <c r="LL3" i="24"/>
  <c r="LM3" i="24"/>
  <c r="LN3" i="24"/>
  <c r="LO3" i="24"/>
  <c r="LP3" i="24"/>
  <c r="LQ3" i="24"/>
  <c r="LR3" i="24"/>
  <c r="LS3" i="24"/>
  <c r="LT3" i="24"/>
  <c r="LU3" i="24"/>
  <c r="LV3" i="24"/>
  <c r="LW3" i="24"/>
  <c r="LX3" i="24"/>
  <c r="LY3" i="24"/>
  <c r="LZ3" i="24"/>
  <c r="MA3" i="24"/>
  <c r="MB3" i="24"/>
  <c r="MC3" i="24"/>
  <c r="MD3" i="24"/>
  <c r="ME3" i="24"/>
  <c r="MF3" i="24"/>
  <c r="MG3" i="24"/>
  <c r="MH3" i="24"/>
  <c r="MI3" i="24"/>
  <c r="MJ3" i="24"/>
  <c r="MK3" i="24"/>
  <c r="ML3" i="24"/>
  <c r="MM3" i="24"/>
  <c r="MN3" i="24"/>
  <c r="MO3" i="24"/>
  <c r="MP3" i="24"/>
  <c r="MQ3" i="24"/>
  <c r="MR3" i="24"/>
  <c r="MS3" i="24"/>
  <c r="MT3" i="24"/>
  <c r="MU3" i="24"/>
  <c r="MV3" i="24"/>
  <c r="MW3" i="24"/>
  <c r="MX3" i="24"/>
  <c r="MY3" i="24"/>
  <c r="MZ3" i="24"/>
  <c r="NA3" i="24"/>
  <c r="NB3" i="24"/>
  <c r="NC3" i="24"/>
  <c r="ND3" i="24"/>
  <c r="NE3" i="24"/>
  <c r="NF3" i="24"/>
  <c r="NG3" i="24"/>
  <c r="NH3" i="24"/>
  <c r="NI3" i="24"/>
  <c r="NJ3" i="24"/>
  <c r="NK3" i="24"/>
  <c r="NL3" i="24"/>
  <c r="NM3" i="24"/>
  <c r="NN3" i="24"/>
  <c r="NO3" i="24"/>
  <c r="NP3" i="24"/>
  <c r="NQ3" i="24"/>
  <c r="NR3" i="24"/>
  <c r="NS3" i="24"/>
  <c r="NT3" i="24"/>
  <c r="NU3" i="24"/>
  <c r="NV3" i="24"/>
  <c r="NW3" i="24"/>
  <c r="NX3" i="24"/>
  <c r="NY3" i="24"/>
  <c r="NZ3" i="24"/>
  <c r="OA3" i="24"/>
  <c r="OB3" i="24"/>
  <c r="OC3" i="24"/>
  <c r="OD3" i="24"/>
  <c r="OE3" i="24"/>
  <c r="OF3" i="24"/>
  <c r="OG3" i="24"/>
  <c r="OH3" i="24"/>
  <c r="OI3" i="24"/>
  <c r="OJ3" i="24"/>
  <c r="OK3" i="24"/>
  <c r="OL3" i="24"/>
  <c r="OM3" i="24"/>
  <c r="ON3" i="24"/>
  <c r="OO3" i="24"/>
  <c r="OP3" i="24"/>
  <c r="OQ3" i="24"/>
  <c r="OR3" i="24"/>
  <c r="OS3" i="24"/>
  <c r="OT3" i="24"/>
  <c r="OU3" i="24"/>
  <c r="OV3" i="24"/>
  <c r="OW3" i="24"/>
  <c r="OX3" i="24"/>
  <c r="OY3" i="24"/>
  <c r="OZ3" i="24"/>
  <c r="PA3" i="24"/>
  <c r="PB3" i="24"/>
  <c r="PC3" i="24"/>
  <c r="PD3" i="24"/>
  <c r="PE3" i="24"/>
  <c r="PF3" i="24"/>
  <c r="PG3" i="24"/>
  <c r="PH3" i="24"/>
  <c r="PI3" i="24"/>
  <c r="PJ3" i="24"/>
  <c r="PK3" i="24"/>
  <c r="PL3" i="24"/>
  <c r="PM3" i="24"/>
  <c r="PN3" i="24"/>
  <c r="PO3" i="24"/>
  <c r="PP3" i="24"/>
  <c r="PQ3" i="24"/>
  <c r="PR3" i="24"/>
  <c r="PS3" i="24"/>
  <c r="PT3" i="24"/>
  <c r="PU3" i="24"/>
  <c r="PV3" i="24"/>
  <c r="PW3" i="24"/>
  <c r="PX3" i="24"/>
  <c r="PY3" i="24"/>
  <c r="PZ3" i="24"/>
  <c r="QA3" i="24"/>
  <c r="QB3" i="24"/>
  <c r="QC3" i="24"/>
  <c r="QD3" i="24"/>
  <c r="QE3" i="24"/>
  <c r="QF3" i="24"/>
  <c r="QG3" i="24"/>
  <c r="QH3" i="24"/>
  <c r="QI3" i="24"/>
  <c r="QJ3" i="24"/>
  <c r="QK3" i="24"/>
  <c r="QL3" i="24"/>
  <c r="QM3" i="24"/>
  <c r="QN3" i="24"/>
  <c r="QO3" i="24"/>
  <c r="QP3" i="24"/>
  <c r="QQ3" i="24"/>
  <c r="QR3" i="24"/>
  <c r="QS3" i="24"/>
  <c r="QT3" i="24"/>
  <c r="QU3" i="24"/>
  <c r="QV3" i="24"/>
  <c r="QW3" i="24"/>
  <c r="QX3" i="24"/>
  <c r="QY3" i="24"/>
  <c r="QZ3" i="24"/>
  <c r="RA3" i="24"/>
  <c r="RB3" i="24"/>
  <c r="RC3" i="24"/>
  <c r="RD3" i="24"/>
  <c r="RE3" i="24"/>
  <c r="RF3" i="24"/>
  <c r="RG3" i="24"/>
  <c r="RH3" i="24"/>
  <c r="RI3" i="24"/>
  <c r="RJ3" i="24"/>
  <c r="RK3" i="24"/>
  <c r="RL3" i="24"/>
  <c r="RM3" i="24"/>
  <c r="RN3" i="24"/>
  <c r="RO3" i="24"/>
  <c r="RP3" i="24"/>
  <c r="RQ3" i="24"/>
  <c r="RR3" i="24"/>
  <c r="RS3" i="24"/>
  <c r="RT3" i="24"/>
  <c r="RU3" i="24"/>
  <c r="RV3" i="24"/>
  <c r="RW3" i="24"/>
  <c r="RX3" i="24"/>
  <c r="RY3" i="24"/>
  <c r="RZ3" i="24"/>
  <c r="SA3" i="24"/>
  <c r="SB3" i="24"/>
  <c r="SC3" i="24"/>
  <c r="SD3" i="24"/>
  <c r="SE3" i="24"/>
  <c r="SF3" i="24"/>
  <c r="SG3" i="24"/>
  <c r="SH3" i="24"/>
  <c r="SI3" i="24"/>
  <c r="SJ3" i="24"/>
  <c r="SK3" i="24"/>
  <c r="SL3" i="24"/>
  <c r="SM3" i="24"/>
  <c r="SN3" i="24"/>
  <c r="SO3" i="24"/>
  <c r="SP3" i="24"/>
  <c r="SQ3" i="24"/>
  <c r="SR3" i="24"/>
  <c r="SS3" i="24"/>
  <c r="ST3" i="24"/>
  <c r="SU3" i="24"/>
  <c r="SV3" i="24"/>
  <c r="SW3" i="24"/>
  <c r="SX3" i="24"/>
  <c r="SY3" i="24"/>
  <c r="SZ3" i="24"/>
  <c r="TA3" i="24"/>
  <c r="TB3" i="24"/>
  <c r="TC3" i="24"/>
  <c r="TD3" i="24"/>
  <c r="TE3" i="24"/>
  <c r="TF3" i="24"/>
  <c r="TG3" i="24"/>
  <c r="TH3" i="24"/>
  <c r="TI3" i="24"/>
  <c r="TJ3" i="24"/>
  <c r="TK3" i="24"/>
  <c r="TL3" i="24"/>
  <c r="TM3" i="24"/>
  <c r="TN3" i="24"/>
  <c r="TO3" i="24"/>
  <c r="TP3" i="24"/>
  <c r="TQ3" i="24"/>
  <c r="TR3" i="24"/>
  <c r="TS3" i="24"/>
  <c r="TT3" i="24"/>
  <c r="TU3" i="24"/>
  <c r="TV3" i="24"/>
  <c r="TW3" i="24"/>
  <c r="TX3" i="24"/>
  <c r="TY3" i="24"/>
  <c r="TZ3" i="24"/>
  <c r="UA3" i="24"/>
  <c r="UB3" i="24"/>
  <c r="UC3" i="24"/>
  <c r="UD3" i="24"/>
  <c r="UE3" i="24"/>
  <c r="UF3" i="24"/>
  <c r="UG3" i="24"/>
  <c r="UH3" i="24"/>
  <c r="UI3" i="24"/>
  <c r="UJ3" i="24"/>
  <c r="UK3" i="24"/>
  <c r="UL3" i="24"/>
  <c r="UM3" i="24"/>
  <c r="UN3" i="24"/>
  <c r="UO3" i="24"/>
  <c r="UP3" i="24"/>
  <c r="UQ3" i="24"/>
  <c r="UR3" i="24"/>
  <c r="US3" i="24"/>
  <c r="UT3" i="24"/>
  <c r="UU3" i="24"/>
  <c r="UV3" i="24"/>
  <c r="UW3" i="24"/>
  <c r="UX3" i="24"/>
  <c r="UY3" i="24"/>
  <c r="UZ3" i="24"/>
  <c r="VA3" i="24"/>
  <c r="VB3" i="24"/>
  <c r="VC3" i="24"/>
  <c r="VD3" i="24"/>
  <c r="VE3" i="24"/>
  <c r="VF3" i="24"/>
  <c r="VG3" i="24"/>
  <c r="VH3" i="24"/>
  <c r="VI3" i="24"/>
  <c r="VJ3" i="24"/>
  <c r="VK3" i="24"/>
  <c r="VL3" i="24"/>
  <c r="VM3" i="24"/>
  <c r="VN3" i="24"/>
  <c r="VO3" i="24"/>
  <c r="VP3" i="24"/>
  <c r="VQ3" i="24"/>
  <c r="VR3" i="24"/>
  <c r="VS3" i="24"/>
  <c r="VT3" i="24"/>
  <c r="VU3" i="24"/>
  <c r="VV3" i="24"/>
  <c r="VW3" i="24"/>
  <c r="VX3" i="24"/>
  <c r="VY3" i="24"/>
  <c r="VZ3" i="24"/>
  <c r="WA3" i="24"/>
  <c r="WB3" i="24"/>
  <c r="WC3" i="24"/>
  <c r="WD3" i="24"/>
  <c r="WE3" i="24"/>
  <c r="WF3" i="24"/>
  <c r="WG3" i="24"/>
  <c r="WH3" i="24"/>
  <c r="WI3" i="24"/>
  <c r="WJ3" i="24"/>
  <c r="WK3" i="24"/>
  <c r="WL3" i="24"/>
  <c r="WM3" i="24"/>
  <c r="WN3" i="24"/>
  <c r="WO3" i="24"/>
  <c r="WP3" i="24"/>
  <c r="WQ3" i="24"/>
  <c r="WR3" i="24"/>
  <c r="WS3" i="24"/>
  <c r="WT3" i="24"/>
  <c r="WU3" i="24"/>
  <c r="WV3" i="24"/>
  <c r="WW3" i="24"/>
  <c r="WX3" i="24"/>
  <c r="WY3" i="24"/>
  <c r="WZ3" i="24"/>
  <c r="XA3" i="24"/>
  <c r="XB3" i="24"/>
  <c r="XC3" i="24"/>
  <c r="XD3" i="24"/>
  <c r="XE3" i="24"/>
  <c r="XF3" i="24"/>
  <c r="XG3" i="24"/>
  <c r="XH3" i="24"/>
  <c r="XI3" i="24"/>
  <c r="XJ3" i="24"/>
  <c r="XK3" i="24"/>
  <c r="XL3" i="24"/>
  <c r="XM3" i="24"/>
  <c r="XN3" i="24"/>
  <c r="XO3" i="24"/>
  <c r="XP3" i="24"/>
  <c r="XQ3" i="24"/>
  <c r="XR3" i="24"/>
  <c r="XS3" i="24"/>
  <c r="XT3" i="24"/>
  <c r="XU3" i="24"/>
  <c r="XV3" i="24"/>
  <c r="XW3" i="24"/>
  <c r="XX3" i="24"/>
  <c r="XY3" i="24"/>
  <c r="XZ3" i="24"/>
  <c r="YA3" i="24"/>
  <c r="YB3" i="24"/>
  <c r="YC3" i="24"/>
  <c r="YD3" i="24"/>
  <c r="YE3" i="24"/>
  <c r="YF3" i="24"/>
  <c r="YG3" i="24"/>
  <c r="YH3" i="24"/>
  <c r="YI3" i="24"/>
  <c r="YJ3" i="24"/>
  <c r="YK3" i="24"/>
  <c r="YL3" i="24"/>
  <c r="YM3" i="24"/>
  <c r="YN3" i="24"/>
  <c r="YO3" i="24"/>
  <c r="YP3" i="24"/>
  <c r="YQ3" i="24"/>
  <c r="YR3" i="24"/>
  <c r="YS3" i="24"/>
  <c r="YT3" i="24"/>
  <c r="YU3" i="24"/>
  <c r="YV3" i="24"/>
  <c r="YW3" i="24"/>
  <c r="YX3" i="24"/>
  <c r="YY3" i="24"/>
  <c r="YZ3" i="24"/>
  <c r="ZA3" i="24"/>
  <c r="ZB3" i="24"/>
  <c r="ZC3" i="24"/>
  <c r="ZD3" i="24"/>
  <c r="ZE3" i="24"/>
  <c r="ZF3" i="24"/>
  <c r="ZG3" i="24"/>
  <c r="ZH3" i="24"/>
  <c r="ZI3" i="24"/>
  <c r="ZJ3" i="24"/>
  <c r="ZK3" i="24"/>
  <c r="ZL3" i="24"/>
  <c r="ZM3" i="24"/>
  <c r="ZN3" i="24"/>
  <c r="ZO3" i="24"/>
  <c r="ZP3" i="24"/>
  <c r="ZQ3" i="24"/>
  <c r="ZR3" i="24"/>
  <c r="ZS3" i="24"/>
  <c r="ZT3" i="24"/>
  <c r="ZU3" i="24"/>
  <c r="ZV3" i="24"/>
  <c r="ZW3" i="24"/>
  <c r="ZX3" i="24"/>
  <c r="ZY3" i="24"/>
  <c r="ZZ3" i="24"/>
  <c r="AAA3" i="24"/>
  <c r="AAB3" i="24"/>
  <c r="AAC3" i="24"/>
  <c r="AAD3" i="24"/>
  <c r="AAE3" i="24"/>
  <c r="AAF3" i="24"/>
  <c r="AAG3" i="24"/>
  <c r="AAH3" i="24"/>
  <c r="AAI3" i="24"/>
  <c r="AAJ3" i="24"/>
  <c r="AAK3" i="24"/>
  <c r="AAL3" i="24"/>
  <c r="AAM3" i="24"/>
  <c r="AAN3" i="24"/>
  <c r="AAO3" i="24"/>
  <c r="AAP3" i="24"/>
  <c r="AAQ3" i="24"/>
  <c r="AAR3" i="24"/>
  <c r="AAS3" i="24"/>
  <c r="AAT3" i="24"/>
  <c r="AAU3" i="24"/>
  <c r="AAV3" i="24"/>
  <c r="AAW3" i="24"/>
  <c r="AAX3" i="24"/>
  <c r="AAY3" i="24"/>
  <c r="AAZ3" i="24"/>
  <c r="ABA3" i="24"/>
  <c r="ABB3" i="24"/>
  <c r="ABC3" i="24"/>
  <c r="ABD3" i="24"/>
  <c r="ABE3" i="24"/>
  <c r="ABF3" i="24"/>
  <c r="ABG3" i="24"/>
  <c r="ABH3" i="24"/>
  <c r="ABI3" i="24"/>
  <c r="ABJ3" i="24"/>
  <c r="ABK3" i="24"/>
  <c r="ABL3" i="24"/>
  <c r="ABM3" i="24"/>
  <c r="ABN3" i="24"/>
  <c r="ABO3" i="24"/>
  <c r="ABP3" i="24"/>
  <c r="ABQ3" i="24"/>
  <c r="ABR3" i="24"/>
  <c r="ABS3" i="24"/>
  <c r="ABT3" i="24"/>
  <c r="ABU3" i="24"/>
  <c r="ABV3" i="24"/>
  <c r="ABW3" i="24"/>
  <c r="ABX3" i="24"/>
  <c r="ABY3" i="24"/>
  <c r="ABZ3" i="24"/>
  <c r="ACA3" i="24"/>
  <c r="ACB3" i="24"/>
  <c r="ACC3" i="24"/>
  <c r="ACD3" i="24"/>
  <c r="ACE3" i="24"/>
  <c r="ACF3" i="24"/>
  <c r="ACG3" i="24"/>
  <c r="ACH3" i="24"/>
  <c r="ACI3" i="24"/>
  <c r="ACJ3" i="24"/>
  <c r="ACK3" i="24"/>
  <c r="ACL3" i="24"/>
  <c r="ACM3" i="24"/>
  <c r="ACN3" i="24"/>
  <c r="ACO3" i="24"/>
  <c r="ACP3" i="24"/>
  <c r="ACQ3" i="24"/>
  <c r="ACR3" i="24"/>
  <c r="ACS3" i="24"/>
  <c r="ACT3" i="24"/>
  <c r="ACU3" i="24"/>
  <c r="ACV3" i="24"/>
  <c r="ACW3" i="24"/>
  <c r="ACX3" i="24"/>
  <c r="ACY3" i="24"/>
  <c r="ACZ3" i="24"/>
  <c r="ADA3" i="24"/>
  <c r="ADB3" i="24"/>
  <c r="ADC3" i="24"/>
  <c r="ADD3" i="24"/>
  <c r="ADE3" i="24"/>
  <c r="ADF3" i="24"/>
  <c r="ADG3" i="24"/>
  <c r="ADH3" i="24"/>
  <c r="ADI3" i="24"/>
  <c r="ADJ3" i="24"/>
  <c r="ADK3" i="24"/>
  <c r="ADL3" i="24"/>
  <c r="ADM3" i="24"/>
  <c r="ADN3" i="24"/>
  <c r="ADO3" i="24"/>
  <c r="ADP3" i="24"/>
  <c r="ADQ3" i="24"/>
  <c r="ADR3" i="24"/>
  <c r="ADS3" i="24"/>
  <c r="ADT3" i="24"/>
  <c r="ADU3" i="24"/>
  <c r="ADV3" i="24"/>
  <c r="ADW3" i="24"/>
  <c r="ADX3" i="24"/>
  <c r="ADY3" i="24"/>
  <c r="ADZ3" i="24"/>
  <c r="AEA3" i="24"/>
  <c r="AEB3" i="24"/>
  <c r="AEC3" i="24"/>
  <c r="AED3" i="24"/>
  <c r="AEE3" i="24"/>
  <c r="AEF3" i="24"/>
  <c r="AEG3" i="24"/>
  <c r="AEH3" i="24"/>
  <c r="AEI3" i="24"/>
  <c r="AEJ3" i="24"/>
  <c r="AEK3" i="24"/>
  <c r="AEL3" i="24"/>
  <c r="AEM3" i="24"/>
  <c r="AEN3" i="24"/>
  <c r="AEO3" i="24"/>
  <c r="AEP3" i="24"/>
  <c r="AEQ3" i="24"/>
  <c r="AER3" i="24"/>
  <c r="AES3" i="24"/>
  <c r="AET3" i="24"/>
  <c r="AEU3" i="24"/>
  <c r="AEV3" i="24"/>
  <c r="AEW3" i="24"/>
  <c r="AEX3" i="24"/>
  <c r="AEY3" i="24"/>
  <c r="AEZ3" i="24"/>
  <c r="AFA3" i="24"/>
  <c r="AFB3" i="24"/>
  <c r="AFC3" i="24"/>
  <c r="AFD3" i="24"/>
  <c r="AFE3" i="24"/>
  <c r="AFF3" i="24"/>
  <c r="AFG3" i="24"/>
  <c r="AFH3" i="24"/>
  <c r="AFI3" i="24"/>
  <c r="AFJ3" i="24"/>
  <c r="AFK3" i="24"/>
  <c r="AFL3" i="24"/>
  <c r="AFM3" i="24"/>
  <c r="AFN3" i="24"/>
  <c r="AFO3" i="24"/>
  <c r="AFP3" i="24"/>
  <c r="AFQ3" i="24"/>
  <c r="AFR3" i="24"/>
  <c r="AFS3" i="24"/>
  <c r="AFT3" i="24"/>
  <c r="AFU3" i="24"/>
  <c r="AFV3" i="24"/>
  <c r="AFW3" i="24"/>
  <c r="AFX3" i="24"/>
  <c r="AFY3" i="24"/>
  <c r="AFZ3" i="24"/>
  <c r="AGA3" i="24"/>
  <c r="AGB3" i="24"/>
  <c r="AGC3" i="24"/>
  <c r="AGD3" i="24"/>
  <c r="AGE3" i="24"/>
  <c r="AGF3" i="24"/>
  <c r="AGG3" i="24"/>
  <c r="AGH3" i="24"/>
  <c r="AGI3" i="24"/>
  <c r="AGJ3" i="24"/>
  <c r="AGK3" i="24"/>
  <c r="AGL3" i="24"/>
  <c r="AGM3" i="24"/>
  <c r="AGN3" i="24"/>
  <c r="AGO3" i="24"/>
  <c r="AGP3" i="24"/>
  <c r="AGQ3" i="24"/>
  <c r="AGR3" i="24"/>
  <c r="AGS3" i="24"/>
  <c r="AGT3" i="24"/>
  <c r="AGU3" i="24"/>
  <c r="AGV3" i="24"/>
  <c r="AGW3" i="24"/>
  <c r="AGX3" i="24"/>
  <c r="AGY3" i="24"/>
  <c r="AGZ3" i="24"/>
  <c r="AHA3" i="24"/>
  <c r="AHB3" i="24"/>
  <c r="AHC3" i="24"/>
  <c r="AHD3" i="24"/>
  <c r="AHE3" i="24"/>
  <c r="AHF3" i="24"/>
  <c r="AHG3" i="24"/>
  <c r="AHH3" i="24"/>
  <c r="AHI3" i="24"/>
  <c r="AHJ3" i="24"/>
  <c r="AHK3" i="24"/>
  <c r="AHL3" i="24"/>
  <c r="AHM3" i="24"/>
  <c r="AHN3" i="24"/>
  <c r="AHO3" i="24"/>
  <c r="AHP3" i="24"/>
  <c r="AHQ3" i="24"/>
  <c r="AHR3" i="24"/>
  <c r="AHS3" i="24"/>
  <c r="AHT3" i="24"/>
  <c r="AHU3" i="24"/>
  <c r="AHV3" i="24"/>
  <c r="AHW3" i="24"/>
  <c r="AHX3" i="24"/>
  <c r="AHY3" i="24"/>
  <c r="AHZ3" i="24"/>
  <c r="AIA3" i="24"/>
  <c r="AIB3" i="24"/>
  <c r="AIC3" i="24"/>
  <c r="AID3" i="24"/>
  <c r="AIE3" i="24"/>
  <c r="AIF3" i="24"/>
  <c r="AIG3" i="24"/>
  <c r="AIH3" i="24"/>
  <c r="AII3" i="24"/>
  <c r="AIJ3" i="24"/>
  <c r="AIK3" i="24"/>
  <c r="AIL3" i="24"/>
  <c r="AIM3" i="24"/>
  <c r="AIN3" i="24"/>
  <c r="AIO3" i="24"/>
  <c r="AIP3" i="24"/>
  <c r="AIQ3" i="24"/>
  <c r="AIR3" i="24"/>
  <c r="AIS3" i="24"/>
  <c r="AIT3" i="24"/>
  <c r="AIU3" i="24"/>
  <c r="AIV3" i="24"/>
  <c r="AIW3" i="24"/>
  <c r="AIX3" i="24"/>
  <c r="AIY3" i="24"/>
  <c r="AIZ3" i="24"/>
  <c r="AJA3" i="24"/>
  <c r="AJB3" i="24"/>
  <c r="AJC3" i="24"/>
  <c r="AJD3" i="24"/>
  <c r="AJE3" i="24"/>
  <c r="AJF3" i="24"/>
  <c r="AJG3" i="24"/>
  <c r="AJH3" i="24"/>
  <c r="AJI3" i="24"/>
  <c r="AJJ3" i="24"/>
  <c r="AJK3" i="24"/>
  <c r="AJL3" i="24"/>
  <c r="AJM3" i="24"/>
  <c r="AJN3" i="24"/>
  <c r="AJO3" i="24"/>
  <c r="AJP3" i="24"/>
  <c r="AJQ3" i="24"/>
  <c r="AJR3" i="24"/>
  <c r="AJS3" i="24"/>
  <c r="AJT3" i="24"/>
  <c r="AJU3" i="24"/>
  <c r="AJV3" i="24"/>
  <c r="AJW3" i="24"/>
  <c r="AJX3" i="24"/>
  <c r="AJY3" i="24"/>
  <c r="AJZ3" i="24"/>
  <c r="AKA3" i="24"/>
  <c r="AKB3" i="24"/>
  <c r="AKC3" i="24"/>
  <c r="AKD3" i="24"/>
  <c r="AKE3" i="24"/>
  <c r="AKF3" i="24"/>
  <c r="AKG3" i="24"/>
  <c r="AKH3" i="24"/>
  <c r="AKI3" i="24"/>
  <c r="AKJ3" i="24"/>
  <c r="AKK3" i="24"/>
  <c r="AKL3" i="24"/>
  <c r="AKM3" i="24"/>
  <c r="AKN3" i="24"/>
  <c r="AKO3" i="24"/>
  <c r="AKP3" i="24"/>
  <c r="AKQ3" i="24"/>
  <c r="AKR3" i="24"/>
  <c r="AKS3" i="24"/>
  <c r="AKT3" i="24"/>
  <c r="AKU3" i="24"/>
  <c r="AKV3" i="24"/>
  <c r="AKW3" i="24"/>
  <c r="AKX3" i="24"/>
  <c r="AKY3" i="24"/>
  <c r="AKZ3" i="24"/>
  <c r="ALA3" i="24"/>
  <c r="ALB3" i="24"/>
  <c r="ALC3" i="24"/>
  <c r="ALD3" i="24"/>
  <c r="ALE3" i="24"/>
  <c r="ALF3" i="24"/>
  <c r="ALG3" i="24"/>
  <c r="ALH3" i="24"/>
  <c r="ALI3" i="24"/>
  <c r="ALJ3" i="24"/>
  <c r="ALK3" i="24"/>
  <c r="ALL3" i="24"/>
  <c r="ALM3" i="24"/>
  <c r="ALN3" i="24"/>
  <c r="ALO3" i="24"/>
  <c r="ALP3" i="24"/>
  <c r="ALQ3" i="24"/>
  <c r="ALR3" i="24"/>
  <c r="ALS3" i="24"/>
  <c r="ALT3" i="24"/>
  <c r="ALU3" i="24"/>
  <c r="ALV3" i="24"/>
  <c r="ALW3" i="24"/>
  <c r="ALX3" i="24"/>
  <c r="ALY3" i="24"/>
  <c r="ALZ3" i="24"/>
  <c r="AMA3" i="24"/>
  <c r="AMB3" i="24"/>
  <c r="AMC3" i="24"/>
  <c r="AMD3" i="24"/>
  <c r="AME3" i="24"/>
  <c r="AMF3" i="24"/>
  <c r="AMG3" i="24"/>
  <c r="AMH3" i="24"/>
  <c r="AMI3" i="24"/>
  <c r="AMJ3" i="24"/>
  <c r="AMK3" i="24"/>
  <c r="AML3" i="24"/>
  <c r="AMM3" i="24"/>
  <c r="AMN3" i="24"/>
  <c r="AMO3" i="24"/>
  <c r="AMP3" i="24"/>
  <c r="AMQ3" i="24"/>
  <c r="AMR3" i="24"/>
  <c r="AMS3" i="24"/>
  <c r="AMT3" i="24"/>
  <c r="AMU3" i="24"/>
  <c r="AMV3" i="24"/>
  <c r="AMW3" i="24"/>
  <c r="AMX3" i="24"/>
  <c r="AMY3" i="24"/>
  <c r="AMZ3" i="24"/>
  <c r="ANA3" i="24"/>
  <c r="ANB3" i="24"/>
  <c r="ANC3" i="24"/>
  <c r="AND3" i="24"/>
  <c r="ANE3" i="24"/>
  <c r="ANF3" i="24"/>
  <c r="ANG3" i="24"/>
  <c r="ANH3" i="24"/>
  <c r="ANI3" i="24"/>
  <c r="ANJ3" i="24"/>
  <c r="ANK3" i="24"/>
  <c r="ANL3" i="24"/>
  <c r="ANM3" i="24"/>
  <c r="ANN3" i="24"/>
  <c r="ANO3" i="24"/>
  <c r="ANP3" i="24"/>
  <c r="ANQ3" i="24"/>
  <c r="ANR3" i="24"/>
  <c r="ANS3" i="24"/>
  <c r="ANT3" i="24"/>
  <c r="ANU3" i="24"/>
  <c r="ANV3" i="24"/>
  <c r="ANW3" i="24"/>
  <c r="ANX3" i="24"/>
  <c r="ANY3" i="24"/>
  <c r="ANZ3" i="24"/>
  <c r="AOA3" i="24"/>
  <c r="AOB3" i="24"/>
  <c r="AOC3" i="24"/>
  <c r="AOD3" i="24"/>
  <c r="AOE3" i="24"/>
  <c r="AOF3" i="24"/>
  <c r="AOG3" i="24"/>
  <c r="AOH3" i="24"/>
  <c r="AOI3" i="24"/>
  <c r="AOJ3" i="24"/>
  <c r="AOK3" i="24"/>
  <c r="AOL3" i="24"/>
  <c r="AOM3" i="24"/>
  <c r="AON3" i="24"/>
  <c r="AOO3" i="24"/>
  <c r="AOP3" i="24"/>
  <c r="AOQ3" i="24"/>
  <c r="AOR3" i="24"/>
  <c r="AOS3" i="24"/>
  <c r="AOT3" i="24"/>
  <c r="AOU3" i="24"/>
  <c r="AOV3" i="24"/>
  <c r="AOW3" i="24"/>
  <c r="AOX3" i="24"/>
  <c r="AOY3" i="24"/>
  <c r="AOZ3" i="24"/>
  <c r="APA3" i="24"/>
  <c r="APB3" i="24"/>
  <c r="APC3" i="24"/>
  <c r="APD3" i="24"/>
  <c r="APE3" i="24"/>
  <c r="APF3" i="24"/>
  <c r="APG3" i="24"/>
  <c r="APH3" i="24"/>
  <c r="API3" i="24"/>
  <c r="APJ3" i="24"/>
  <c r="APK3" i="24"/>
  <c r="APL3" i="24"/>
  <c r="APM3" i="24"/>
  <c r="APN3" i="24"/>
  <c r="APO3" i="24"/>
  <c r="APP3" i="24"/>
  <c r="APQ3" i="24"/>
  <c r="APR3" i="24"/>
  <c r="APS3" i="24"/>
  <c r="APT3" i="24"/>
  <c r="APU3" i="24"/>
  <c r="APV3" i="24"/>
  <c r="APW3" i="24"/>
  <c r="APX3" i="24"/>
  <c r="APY3" i="24"/>
  <c r="APZ3" i="24"/>
  <c r="AQA3" i="24"/>
  <c r="AQB3" i="24"/>
  <c r="AQC3" i="24"/>
  <c r="AQD3" i="24"/>
  <c r="AQE3" i="24"/>
  <c r="AQF3" i="24"/>
  <c r="AQG3" i="24"/>
  <c r="AQH3" i="24"/>
  <c r="AQI3" i="24"/>
  <c r="AQJ3" i="24"/>
  <c r="AQK3" i="24"/>
  <c r="AQL3" i="24"/>
  <c r="AQM3" i="24"/>
  <c r="AQN3" i="24"/>
  <c r="AQO3" i="24"/>
  <c r="AQP3" i="24"/>
  <c r="AQQ3" i="24"/>
  <c r="AQR3" i="24"/>
  <c r="AQS3" i="24"/>
  <c r="AQT3" i="24"/>
  <c r="AQU3" i="24"/>
  <c r="AQV3" i="24"/>
  <c r="AQW3" i="24"/>
  <c r="AQX3" i="24"/>
  <c r="AQY3" i="24"/>
  <c r="AQZ3" i="24"/>
  <c r="ARA3" i="24"/>
  <c r="ARB3" i="24"/>
  <c r="ARC3" i="24"/>
  <c r="ARD3" i="24"/>
  <c r="ARE3" i="24"/>
  <c r="ARF3" i="24"/>
  <c r="ARG3" i="24"/>
  <c r="ARH3" i="24"/>
  <c r="ARI3" i="24"/>
  <c r="ARJ3" i="24"/>
  <c r="ARK3" i="24"/>
  <c r="ARL3" i="24"/>
  <c r="ARM3" i="24"/>
  <c r="ARN3" i="24"/>
  <c r="ARO3" i="24"/>
  <c r="ARP3" i="24"/>
  <c r="ARQ3" i="24"/>
  <c r="ARR3" i="24"/>
  <c r="ARS3" i="24"/>
  <c r="ART3" i="24"/>
  <c r="ARU3" i="24"/>
  <c r="ARV3" i="24"/>
  <c r="ARW3" i="24"/>
  <c r="ARX3" i="24"/>
  <c r="ARY3" i="24"/>
  <c r="ARZ3" i="24"/>
  <c r="ASA3" i="24"/>
  <c r="ASB3" i="24"/>
  <c r="ASC3" i="24"/>
  <c r="ASD3" i="24"/>
  <c r="ASE3" i="24"/>
  <c r="ASF3" i="24"/>
  <c r="ASG3" i="24"/>
  <c r="ASH3" i="24"/>
  <c r="ASI3" i="24"/>
  <c r="ASJ3" i="24"/>
  <c r="ASK3" i="24"/>
  <c r="ASL3" i="24"/>
  <c r="ASM3" i="24"/>
  <c r="ASN3" i="24"/>
  <c r="ASO3" i="24"/>
  <c r="ASP3" i="24"/>
  <c r="ASQ3" i="24"/>
  <c r="ASR3" i="24"/>
  <c r="ASS3" i="24"/>
  <c r="AST3" i="24"/>
  <c r="ASU3" i="24"/>
  <c r="ASV3" i="24"/>
  <c r="ASW3" i="24"/>
  <c r="ASX3" i="24"/>
  <c r="ASY3" i="24"/>
  <c r="ASZ3" i="24"/>
  <c r="ATA3" i="24"/>
  <c r="ATB3" i="24"/>
  <c r="ATC3" i="24"/>
  <c r="ATD3" i="24"/>
  <c r="ATE3" i="24"/>
  <c r="ATF3" i="24"/>
  <c r="ATG3" i="24"/>
  <c r="ATH3" i="24"/>
  <c r="ATI3" i="24"/>
  <c r="ATJ3" i="24"/>
  <c r="ATK3" i="24"/>
  <c r="ATL3" i="24"/>
  <c r="ATM3" i="24"/>
  <c r="ATN3" i="24"/>
  <c r="ATO3" i="24"/>
  <c r="ATP3" i="24"/>
  <c r="ATQ3" i="24"/>
  <c r="ATR3" i="24"/>
  <c r="ATS3" i="24"/>
  <c r="ATT3" i="24"/>
  <c r="ATU3" i="24"/>
  <c r="ATV3" i="24"/>
  <c r="ATW3" i="24"/>
  <c r="ATX3" i="24"/>
  <c r="ATY3" i="24"/>
  <c r="ATZ3" i="24"/>
  <c r="AUA3" i="24"/>
  <c r="AUB3" i="24"/>
  <c r="AUC3" i="24"/>
  <c r="AUD3" i="24"/>
  <c r="AUE3" i="24"/>
  <c r="AUF3" i="24"/>
  <c r="AUG3" i="24"/>
  <c r="AUH3" i="24"/>
  <c r="AUI3" i="24"/>
  <c r="AUJ3" i="24"/>
  <c r="AUK3" i="24"/>
  <c r="AUL3" i="24"/>
  <c r="AUM3" i="24"/>
  <c r="AUN3" i="24"/>
  <c r="AUO3" i="24"/>
  <c r="AUP3" i="24"/>
  <c r="AUQ3" i="24"/>
  <c r="AUR3" i="24"/>
  <c r="AUS3" i="24"/>
  <c r="AUT3" i="24"/>
  <c r="AUU3" i="24"/>
  <c r="AUV3" i="24"/>
  <c r="AUW3" i="24"/>
  <c r="AUX3" i="24"/>
  <c r="AUY3" i="24"/>
  <c r="AUZ3" i="24"/>
  <c r="AVA3" i="24"/>
  <c r="AVB3" i="24"/>
  <c r="AVC3" i="24"/>
  <c r="AVD3" i="24"/>
  <c r="AVE3" i="24"/>
  <c r="AVF3" i="24"/>
  <c r="AVG3" i="24"/>
  <c r="AVH3" i="24"/>
  <c r="AVI3" i="24"/>
  <c r="AVJ3" i="24"/>
  <c r="AVK3" i="24"/>
  <c r="AVL3" i="24"/>
  <c r="AVM3" i="24"/>
  <c r="AVN3" i="24"/>
  <c r="AVO3" i="24"/>
  <c r="AVP3" i="24"/>
  <c r="AVQ3" i="24"/>
  <c r="AVR3" i="24"/>
  <c r="AVS3" i="24"/>
  <c r="AVT3" i="24"/>
  <c r="AVU3" i="24"/>
  <c r="AVV3" i="24"/>
  <c r="AVW3" i="24"/>
  <c r="AVX3" i="24"/>
  <c r="AVY3" i="24"/>
  <c r="AVZ3" i="24"/>
  <c r="AWA3" i="24"/>
  <c r="AWB3" i="24"/>
  <c r="AWC3" i="24"/>
  <c r="AWD3" i="24"/>
  <c r="AWE3" i="24"/>
  <c r="AWF3" i="24"/>
  <c r="AWG3" i="24"/>
  <c r="AWH3" i="24"/>
  <c r="AWI3" i="24"/>
  <c r="AWJ3" i="24"/>
  <c r="AWK3" i="24"/>
  <c r="AWL3" i="24"/>
  <c r="AWM3" i="24"/>
  <c r="AWN3" i="24"/>
  <c r="AWO3" i="24"/>
  <c r="AWP3" i="24"/>
  <c r="AWQ3" i="24"/>
  <c r="AWR3" i="24"/>
  <c r="AWS3" i="24"/>
  <c r="AWT3" i="24"/>
  <c r="AWU3" i="24"/>
  <c r="AWV3" i="24"/>
  <c r="AWW3" i="24"/>
  <c r="AWX3" i="24"/>
  <c r="AWY3" i="24"/>
  <c r="AWZ3" i="24"/>
  <c r="AXA3" i="24"/>
  <c r="AXB3" i="24"/>
  <c r="AXC3" i="24"/>
  <c r="AXD3" i="24"/>
  <c r="AXE3" i="24"/>
  <c r="AXF3" i="24"/>
  <c r="AXG3" i="24"/>
  <c r="AXH3" i="24"/>
  <c r="AXI3" i="24"/>
  <c r="AXJ3" i="24"/>
  <c r="AXK3" i="24"/>
  <c r="AXL3" i="24"/>
  <c r="AXM3" i="24"/>
  <c r="AXN3" i="24"/>
  <c r="AXO3" i="24"/>
  <c r="AXP3" i="24"/>
  <c r="AXQ3" i="24"/>
  <c r="AXR3" i="24"/>
  <c r="AXS3" i="24"/>
  <c r="AXT3" i="24"/>
  <c r="AXU3" i="24"/>
  <c r="AXV3" i="24"/>
  <c r="AXW3" i="24"/>
  <c r="AXX3" i="24"/>
  <c r="AXY3" i="24"/>
  <c r="AXZ3" i="24"/>
  <c r="AYA3" i="24"/>
  <c r="AYB3" i="24"/>
  <c r="AYC3" i="24"/>
  <c r="AYD3" i="24"/>
  <c r="AYE3" i="24"/>
  <c r="AYF3" i="24"/>
  <c r="AYG3" i="24"/>
  <c r="AYH3" i="24"/>
  <c r="AYI3" i="24"/>
  <c r="AYJ3" i="24"/>
  <c r="AYK3" i="24"/>
  <c r="AYL3" i="24"/>
  <c r="AYM3" i="24"/>
  <c r="AYN3" i="24"/>
  <c r="AYO3" i="24"/>
  <c r="AYP3" i="24"/>
  <c r="AYQ3" i="24"/>
  <c r="AYR3" i="24"/>
  <c r="AYS3" i="24"/>
  <c r="AYT3" i="24"/>
  <c r="AYU3" i="24"/>
  <c r="AYV3" i="24"/>
  <c r="AYW3" i="24"/>
  <c r="AYX3" i="24"/>
  <c r="AYY3" i="24"/>
  <c r="AYZ3" i="24"/>
  <c r="AZA3" i="24"/>
  <c r="AZB3" i="24"/>
  <c r="AZC3" i="24"/>
  <c r="AZD3" i="24"/>
  <c r="AZE3" i="24"/>
  <c r="AZF3" i="24"/>
  <c r="AZG3" i="24"/>
  <c r="AZH3" i="24"/>
  <c r="AZI3" i="24"/>
  <c r="AZJ3" i="24"/>
  <c r="AZK3" i="24"/>
  <c r="AZL3" i="24"/>
  <c r="AZM3" i="24"/>
  <c r="AZN3" i="24"/>
  <c r="AZO3" i="24"/>
  <c r="AZP3" i="24"/>
  <c r="AZQ3" i="24"/>
  <c r="AZR3" i="24"/>
  <c r="AZS3" i="24"/>
  <c r="AZT3" i="24"/>
  <c r="AZU3" i="24"/>
  <c r="AZV3" i="24"/>
  <c r="AZW3" i="24"/>
  <c r="AZX3" i="24"/>
  <c r="AZY3" i="24"/>
  <c r="AZZ3" i="24"/>
  <c r="BAA3" i="24"/>
  <c r="BAB3" i="24"/>
  <c r="BAC3" i="24"/>
  <c r="BAD3" i="24"/>
  <c r="BAE3" i="24"/>
  <c r="BAF3" i="24"/>
  <c r="BAG3" i="24"/>
  <c r="BAH3" i="24"/>
  <c r="BAI3" i="24"/>
  <c r="BAJ3" i="24"/>
  <c r="BAK3" i="24"/>
  <c r="BAL3" i="24"/>
  <c r="BAM3" i="24"/>
  <c r="BAN3" i="24"/>
  <c r="BAO3" i="24"/>
  <c r="BAP3" i="24"/>
  <c r="BAQ3" i="24"/>
  <c r="BAR3" i="24"/>
  <c r="BAS3" i="24"/>
  <c r="BAT3" i="24"/>
  <c r="BAU3" i="24"/>
  <c r="BAV3" i="24"/>
  <c r="BAW3" i="24"/>
  <c r="BAX3" i="24"/>
  <c r="BAY3" i="24"/>
  <c r="BAZ3" i="24"/>
  <c r="BBA3" i="24"/>
  <c r="BBB3" i="24"/>
  <c r="BBC3" i="24"/>
  <c r="BBD3" i="24"/>
  <c r="BBE3" i="24"/>
  <c r="BBF3" i="24"/>
  <c r="BBG3" i="24"/>
  <c r="BBH3" i="24"/>
  <c r="BBI3" i="24"/>
  <c r="BBJ3" i="24"/>
  <c r="BBK3" i="24"/>
  <c r="BBL3" i="24"/>
  <c r="BBM3" i="24"/>
  <c r="BBN3" i="24"/>
  <c r="BBO3" i="24"/>
  <c r="BBP3" i="24"/>
  <c r="BBQ3" i="24"/>
  <c r="BBR3" i="24"/>
  <c r="BBS3" i="24"/>
  <c r="BBT3" i="24"/>
  <c r="BBU3" i="24"/>
  <c r="BBV3" i="24"/>
  <c r="BBW3" i="24"/>
  <c r="BBX3" i="24"/>
  <c r="BBY3" i="24"/>
  <c r="BBZ3" i="24"/>
  <c r="BCA3" i="24"/>
  <c r="BCB3" i="24"/>
  <c r="BCC3" i="24"/>
  <c r="BCD3" i="24"/>
  <c r="BCE3" i="24"/>
  <c r="BCF3" i="24"/>
  <c r="BCG3" i="24"/>
  <c r="BCH3" i="24"/>
  <c r="BCI3" i="24"/>
  <c r="BCJ3" i="24"/>
  <c r="BCK3" i="24"/>
  <c r="BCL3" i="24"/>
  <c r="BCM3" i="24"/>
  <c r="BCN3" i="24"/>
  <c r="BCO3" i="24"/>
  <c r="BCP3" i="24"/>
  <c r="BCQ3" i="24"/>
  <c r="BCR3" i="24"/>
  <c r="BCS3" i="24"/>
  <c r="BCT3" i="24"/>
  <c r="BCU3" i="24"/>
  <c r="BCV3" i="24"/>
  <c r="BCW3" i="24"/>
  <c r="BCX3" i="24"/>
  <c r="BCY3" i="24"/>
  <c r="BCZ3" i="24"/>
  <c r="BDA3" i="24"/>
  <c r="BDB3" i="24"/>
  <c r="BDC3" i="24"/>
  <c r="BDD3" i="24"/>
  <c r="BDE3" i="24"/>
  <c r="BDF3" i="24"/>
  <c r="BDG3" i="24"/>
  <c r="BDH3" i="24"/>
  <c r="BDI3" i="24"/>
  <c r="BDJ3" i="24"/>
  <c r="BDK3" i="24"/>
  <c r="BDL3" i="24"/>
  <c r="BDM3" i="24"/>
  <c r="BDN3" i="24"/>
  <c r="BDO3" i="24"/>
  <c r="BDP3" i="24"/>
  <c r="BDQ3" i="24"/>
  <c r="BDR3" i="24"/>
  <c r="BDS3" i="24"/>
  <c r="BDT3" i="24"/>
  <c r="BDU3" i="24"/>
  <c r="BDV3" i="24"/>
  <c r="BDW3" i="24"/>
  <c r="BDX3" i="24"/>
  <c r="BDY3" i="24"/>
  <c r="BDZ3" i="24"/>
  <c r="BEA3" i="24"/>
  <c r="BEB3" i="24"/>
  <c r="BEC3" i="24"/>
  <c r="BED3" i="24"/>
  <c r="BEE3" i="24"/>
  <c r="BEF3" i="24"/>
  <c r="BEG3" i="24"/>
  <c r="BEH3" i="24"/>
  <c r="BEI3" i="24"/>
  <c r="BEJ3" i="24"/>
  <c r="BEK3" i="24"/>
  <c r="BEL3" i="24"/>
  <c r="BEM3" i="24"/>
  <c r="BEN3" i="24"/>
  <c r="BEO3" i="24"/>
  <c r="BEP3" i="24"/>
  <c r="BEQ3" i="24"/>
  <c r="BER3" i="24"/>
  <c r="BES3" i="24"/>
  <c r="BET3" i="24"/>
  <c r="BEU3" i="24"/>
  <c r="BEV3" i="24"/>
  <c r="BEW3" i="24"/>
  <c r="BEX3" i="24"/>
  <c r="BEY3" i="24"/>
  <c r="BEZ3" i="24"/>
  <c r="BFA3" i="24"/>
  <c r="BFB3" i="24"/>
  <c r="BFC3" i="24"/>
  <c r="BFD3" i="24"/>
  <c r="BFE3" i="24"/>
  <c r="BFF3" i="24"/>
  <c r="BFG3" i="24"/>
  <c r="BFH3" i="24"/>
  <c r="BFI3" i="24"/>
  <c r="BFJ3" i="24"/>
  <c r="BFK3" i="24"/>
  <c r="BFL3" i="24"/>
  <c r="BFM3" i="24"/>
  <c r="BFN3" i="24"/>
  <c r="BFO3" i="24"/>
  <c r="BFP3" i="24"/>
  <c r="BFQ3" i="24"/>
  <c r="BFR3" i="24"/>
  <c r="BFS3" i="24"/>
  <c r="BFT3" i="24"/>
  <c r="BFU3" i="24"/>
  <c r="BFV3" i="24"/>
  <c r="BFW3" i="24"/>
  <c r="BFX3" i="24"/>
  <c r="BFY3" i="24"/>
  <c r="BFZ3" i="24"/>
  <c r="BGA3" i="24"/>
  <c r="BGB3" i="24"/>
  <c r="BGC3" i="24"/>
  <c r="BGD3" i="24"/>
  <c r="BGE3" i="24"/>
  <c r="BGF3" i="24"/>
  <c r="BGG3" i="24"/>
  <c r="BGH3" i="24"/>
  <c r="BGI3" i="24"/>
  <c r="BGJ3" i="24"/>
  <c r="BGK3" i="24"/>
  <c r="BGL3" i="24"/>
  <c r="BGM3" i="24"/>
  <c r="BGN3" i="24"/>
  <c r="BGO3" i="24"/>
  <c r="BGP3" i="24"/>
  <c r="BGQ3" i="24"/>
  <c r="BGR3" i="24"/>
  <c r="BGS3" i="24"/>
  <c r="BGT3" i="24"/>
  <c r="BGU3" i="24"/>
  <c r="BGV3" i="24"/>
  <c r="BGW3" i="24"/>
  <c r="BGX3" i="24"/>
  <c r="BGY3" i="24"/>
  <c r="BGZ3" i="24"/>
  <c r="BHA3" i="24"/>
  <c r="BHB3" i="24"/>
  <c r="BHC3" i="24"/>
  <c r="BHD3" i="24"/>
  <c r="BHE3" i="24"/>
  <c r="BHF3" i="24"/>
  <c r="BHG3" i="24"/>
  <c r="BHH3" i="24"/>
  <c r="BHI3" i="24"/>
  <c r="BHJ3" i="24"/>
  <c r="BHK3" i="24"/>
  <c r="BHL3" i="24"/>
  <c r="BHM3" i="24"/>
  <c r="BHN3" i="24"/>
  <c r="BHO3" i="24"/>
  <c r="BHP3" i="24"/>
  <c r="BHQ3" i="24"/>
  <c r="BHR3" i="24"/>
  <c r="BHS3" i="24"/>
  <c r="BHT3" i="24"/>
  <c r="BHU3" i="24"/>
  <c r="BHV3" i="24"/>
  <c r="BHW3" i="24"/>
  <c r="BHX3" i="24"/>
  <c r="BHY3" i="24"/>
  <c r="BHZ3" i="24"/>
  <c r="BIA3" i="24"/>
  <c r="BIB3" i="24"/>
  <c r="BIC3" i="24"/>
  <c r="BID3" i="24"/>
  <c r="BIE3" i="24"/>
  <c r="BIF3" i="24"/>
  <c r="BIG3" i="24"/>
  <c r="BIH3" i="24"/>
  <c r="BII3" i="24"/>
  <c r="BIJ3" i="24"/>
  <c r="BIK3" i="24"/>
  <c r="BIL3" i="24"/>
  <c r="BIM3" i="24"/>
  <c r="BIN3" i="24"/>
  <c r="BIO3" i="24"/>
  <c r="BIP3" i="24"/>
  <c r="BIQ3" i="24"/>
  <c r="BIR3" i="24"/>
  <c r="BIS3" i="24"/>
  <c r="BIT3" i="24"/>
  <c r="BIU3" i="24"/>
  <c r="BIV3" i="24"/>
  <c r="BIW3" i="24"/>
  <c r="BIX3" i="24"/>
  <c r="BIY3" i="24"/>
  <c r="BIZ3" i="24"/>
  <c r="BJA3" i="24"/>
  <c r="BJB3" i="24"/>
  <c r="BJC3" i="24"/>
  <c r="BJD3" i="24"/>
  <c r="BJE3" i="24"/>
  <c r="BJF3" i="24"/>
  <c r="BJG3" i="24"/>
  <c r="BJH3" i="24"/>
  <c r="BJI3" i="24"/>
  <c r="BJJ3" i="24"/>
  <c r="BJK3" i="24"/>
  <c r="BJL3" i="24"/>
  <c r="BJM3" i="24"/>
  <c r="BJN3" i="24"/>
  <c r="BJO3" i="24"/>
  <c r="BJP3" i="24"/>
  <c r="BJQ3" i="24"/>
  <c r="BJR3" i="24"/>
  <c r="BJS3" i="24"/>
  <c r="BJT3" i="24"/>
  <c r="BJU3" i="24"/>
  <c r="BJV3" i="24"/>
  <c r="BJW3" i="24"/>
  <c r="BJX3" i="24"/>
  <c r="BJY3" i="24"/>
  <c r="BJZ3" i="24"/>
  <c r="BKA3" i="24"/>
  <c r="BKB3" i="24"/>
  <c r="BKC3" i="24"/>
  <c r="BKD3" i="24"/>
  <c r="BKE3" i="24"/>
  <c r="BKF3" i="24"/>
  <c r="BKG3" i="24"/>
  <c r="BKH3" i="24"/>
  <c r="BKI3" i="24"/>
  <c r="BKJ3" i="24"/>
  <c r="BKK3" i="24"/>
  <c r="BKL3" i="24"/>
  <c r="BKM3" i="24"/>
  <c r="BKN3" i="24"/>
  <c r="BKO3" i="24"/>
  <c r="BKP3" i="24"/>
  <c r="BKQ3" i="24"/>
  <c r="BKR3" i="24"/>
  <c r="BKS3" i="24"/>
  <c r="BKT3" i="24"/>
  <c r="BKU3" i="24"/>
  <c r="BKV3" i="24"/>
  <c r="BKW3" i="24"/>
  <c r="BKX3" i="24"/>
  <c r="BKY3" i="24"/>
  <c r="BKZ3" i="24"/>
  <c r="BLA3" i="24"/>
  <c r="BLB3" i="24"/>
  <c r="BLC3" i="24"/>
  <c r="BLD3" i="24"/>
  <c r="BLE3" i="24"/>
  <c r="BLF3" i="24"/>
  <c r="BLG3" i="24"/>
  <c r="BLH3" i="24"/>
  <c r="BLI3" i="24"/>
  <c r="BLJ3" i="24"/>
  <c r="BLK3" i="24"/>
  <c r="BLL3" i="24"/>
  <c r="BLM3" i="24"/>
  <c r="BLN3" i="24"/>
  <c r="BLO3" i="24"/>
  <c r="BLP3" i="24"/>
  <c r="BLQ3" i="24"/>
  <c r="BLR3" i="24"/>
  <c r="BLS3" i="24"/>
  <c r="BLT3" i="24"/>
  <c r="BLU3" i="24"/>
  <c r="BLV3" i="24"/>
  <c r="BLW3" i="24"/>
  <c r="BLX3" i="24"/>
  <c r="BLY3" i="24"/>
  <c r="BLZ3" i="24"/>
  <c r="BMA3" i="24"/>
  <c r="BMB3" i="24"/>
  <c r="BMC3" i="24"/>
  <c r="BMD3" i="24"/>
  <c r="BME3" i="24"/>
  <c r="BMF3" i="24"/>
  <c r="BMG3" i="24"/>
  <c r="BMH3" i="24"/>
  <c r="BMI3" i="24"/>
  <c r="BMJ3" i="24"/>
  <c r="BMK3" i="24"/>
  <c r="BML3" i="24"/>
  <c r="BMM3" i="24"/>
  <c r="BMN3" i="24"/>
  <c r="BMO3" i="24"/>
  <c r="BMP3" i="24"/>
  <c r="BMQ3" i="24"/>
  <c r="BMR3" i="24"/>
  <c r="BMS3" i="24"/>
  <c r="BMT3" i="24"/>
  <c r="BMU3" i="24"/>
  <c r="BMV3" i="24"/>
  <c r="BMW3" i="24"/>
  <c r="BMX3" i="24"/>
  <c r="BMY3" i="24"/>
  <c r="BMZ3" i="24"/>
  <c r="BNA3" i="24"/>
  <c r="BNB3" i="24"/>
  <c r="BNC3" i="24"/>
  <c r="BND3" i="24"/>
  <c r="BNE3" i="24"/>
  <c r="BNF3" i="24"/>
  <c r="BNG3" i="24"/>
  <c r="BNH3" i="24"/>
  <c r="BNI3" i="24"/>
  <c r="BNJ3" i="24"/>
  <c r="BNK3" i="24"/>
  <c r="BNL3" i="24"/>
  <c r="BNM3" i="24"/>
  <c r="BNN3" i="24"/>
  <c r="BNO3" i="24"/>
  <c r="BNP3" i="24"/>
  <c r="BNQ3" i="24"/>
  <c r="BNR3" i="24"/>
  <c r="BNS3" i="24"/>
  <c r="BNT3" i="24"/>
  <c r="BNU3" i="24"/>
  <c r="BNV3" i="24"/>
  <c r="BNW3" i="24"/>
  <c r="BNX3" i="24"/>
  <c r="BNY3" i="24"/>
  <c r="BNZ3" i="24"/>
  <c r="BOA3" i="24"/>
  <c r="BOB3" i="24"/>
  <c r="BOC3" i="24"/>
  <c r="BOD3" i="24"/>
  <c r="BOE3" i="24"/>
  <c r="BOF3" i="24"/>
  <c r="BOG3" i="24"/>
  <c r="BOH3" i="24"/>
  <c r="BOI3" i="24"/>
  <c r="BOJ3" i="24"/>
  <c r="BOK3" i="24"/>
  <c r="BOL3" i="24"/>
  <c r="BOM3" i="24"/>
  <c r="BON3" i="24"/>
  <c r="BOO3" i="24"/>
  <c r="BOP3" i="24"/>
  <c r="BOQ3" i="24"/>
  <c r="BOR3" i="24"/>
  <c r="BOS3" i="24"/>
  <c r="BOT3" i="24"/>
  <c r="BOU3" i="24"/>
  <c r="BOV3" i="24"/>
  <c r="BOW3" i="24"/>
  <c r="BOX3" i="24"/>
  <c r="BOY3" i="24"/>
  <c r="BOZ3" i="24"/>
  <c r="BPA3" i="24"/>
  <c r="BPB3" i="24"/>
  <c r="BPC3" i="24"/>
  <c r="BPD3" i="24"/>
  <c r="BPE3" i="24"/>
  <c r="BPF3" i="24"/>
  <c r="BPG3" i="24"/>
  <c r="BPH3" i="24"/>
  <c r="BPI3" i="24"/>
  <c r="BPJ3" i="24"/>
  <c r="BPK3" i="24"/>
  <c r="BPL3" i="24"/>
  <c r="BPM3" i="24"/>
  <c r="BPN3" i="24"/>
  <c r="BPO3" i="24"/>
  <c r="BPP3" i="24"/>
  <c r="BPQ3" i="24"/>
  <c r="BPR3" i="24"/>
  <c r="BPS3" i="24"/>
  <c r="BPT3" i="24"/>
  <c r="BPU3" i="24"/>
  <c r="BPV3" i="24"/>
  <c r="BPW3" i="24"/>
  <c r="BPX3" i="24"/>
  <c r="BPY3" i="24"/>
  <c r="BPZ3" i="24"/>
  <c r="BQA3" i="24"/>
  <c r="BQB3" i="24"/>
  <c r="BQC3" i="24"/>
  <c r="BQD3" i="24"/>
  <c r="BQE3" i="24"/>
  <c r="BQF3" i="24"/>
  <c r="BQG3" i="24"/>
  <c r="BQH3" i="24"/>
  <c r="BQI3" i="24"/>
  <c r="BQJ3" i="24"/>
  <c r="BQK3" i="24"/>
  <c r="BQL3" i="24"/>
  <c r="BQM3" i="24"/>
  <c r="BQN3" i="24"/>
  <c r="BQO3" i="24"/>
  <c r="BQP3" i="24"/>
  <c r="BQQ3" i="24"/>
  <c r="BQR3" i="24"/>
  <c r="BQS3" i="24"/>
  <c r="BQT3" i="24"/>
  <c r="BQU3" i="24"/>
  <c r="BQV3" i="24"/>
  <c r="BQW3" i="24"/>
  <c r="BQX3" i="24"/>
  <c r="BQY3" i="24"/>
  <c r="BQZ3" i="24"/>
  <c r="BRA3" i="24"/>
  <c r="BRB3" i="24"/>
  <c r="BRC3" i="24"/>
  <c r="BRD3" i="24"/>
  <c r="BRE3" i="24"/>
  <c r="BRF3" i="24"/>
  <c r="BRG3" i="24"/>
  <c r="BRH3" i="24"/>
  <c r="BRI3" i="24"/>
  <c r="BRJ3" i="24"/>
  <c r="BRK3" i="24"/>
  <c r="BRL3" i="24"/>
  <c r="BRM3" i="24"/>
  <c r="BRN3" i="24"/>
  <c r="BRO3" i="24"/>
  <c r="BRP3" i="24"/>
  <c r="BRQ3" i="24"/>
  <c r="BRR3" i="24"/>
  <c r="BRS3" i="24"/>
  <c r="BRT3" i="24"/>
  <c r="BRU3" i="24"/>
  <c r="BRV3" i="24"/>
  <c r="BRW3" i="24"/>
  <c r="BRX3" i="24"/>
  <c r="BRY3" i="24"/>
  <c r="BRZ3" i="24"/>
  <c r="BSA3" i="24"/>
  <c r="BSB3" i="24"/>
  <c r="BSC3" i="24"/>
  <c r="BSD3" i="24"/>
  <c r="BSE3" i="24"/>
  <c r="BSF3" i="24"/>
  <c r="BSG3" i="24"/>
  <c r="BSH3" i="24"/>
  <c r="BSI3" i="24"/>
  <c r="BSJ3" i="24"/>
  <c r="BSK3" i="24"/>
  <c r="BSL3" i="24"/>
  <c r="BSM3" i="24"/>
  <c r="BSN3" i="24"/>
  <c r="BSO3" i="24"/>
  <c r="BSP3" i="24"/>
  <c r="BSQ3" i="24"/>
  <c r="BSR3" i="24"/>
  <c r="BSS3" i="24"/>
  <c r="BST3" i="24"/>
  <c r="BSU3" i="24"/>
  <c r="BSV3" i="24"/>
  <c r="BSW3" i="24"/>
  <c r="BSX3" i="24"/>
  <c r="BSY3" i="24"/>
  <c r="BSZ3" i="24"/>
  <c r="BTA3" i="24"/>
  <c r="BTB3" i="24"/>
  <c r="BTC3" i="24"/>
  <c r="BTD3" i="24"/>
  <c r="BTE3" i="24"/>
  <c r="BTF3" i="24"/>
  <c r="BTG3" i="24"/>
  <c r="BTH3" i="24"/>
  <c r="BTI3" i="24"/>
  <c r="BTJ3" i="24"/>
  <c r="BTK3" i="24"/>
  <c r="BTL3" i="24"/>
  <c r="BTM3" i="24"/>
  <c r="BTN3" i="24"/>
  <c r="BTO3" i="24"/>
  <c r="BTP3" i="24"/>
  <c r="BTQ3" i="24"/>
  <c r="BTR3" i="24"/>
  <c r="BTS3" i="24"/>
  <c r="BTT3" i="24"/>
  <c r="BTU3" i="24"/>
  <c r="BTV3" i="24"/>
  <c r="BTW3" i="24"/>
  <c r="BTX3" i="24"/>
  <c r="BTY3" i="24"/>
  <c r="BTZ3" i="24"/>
  <c r="BUA3" i="24"/>
  <c r="BUB3" i="24"/>
  <c r="BUC3" i="24"/>
  <c r="BUD3" i="24"/>
  <c r="BUE3" i="24"/>
  <c r="BUF3" i="24"/>
  <c r="BUG3" i="24"/>
  <c r="BUH3" i="24"/>
  <c r="BUI3" i="24"/>
  <c r="BUJ3" i="24"/>
  <c r="BUK3" i="24"/>
  <c r="BUL3" i="24"/>
  <c r="BUM3" i="24"/>
  <c r="BUN3" i="24"/>
  <c r="BUO3" i="24"/>
  <c r="BUP3" i="24"/>
  <c r="BUQ3" i="24"/>
  <c r="BUR3" i="24"/>
  <c r="BUS3" i="24"/>
  <c r="BUT3" i="24"/>
  <c r="BUU3" i="24"/>
  <c r="BUV3" i="24"/>
  <c r="BUW3" i="24"/>
  <c r="BUX3" i="24"/>
  <c r="BUY3" i="24"/>
  <c r="BUZ3" i="24"/>
  <c r="BVA3" i="24"/>
  <c r="BVB3" i="24"/>
  <c r="BVC3" i="24"/>
  <c r="BVD3" i="24"/>
  <c r="BVE3" i="24"/>
  <c r="BVF3" i="24"/>
  <c r="BVG3" i="24"/>
  <c r="BVH3" i="24"/>
  <c r="BVI3" i="24"/>
  <c r="BVJ3" i="24"/>
  <c r="BVK3" i="24"/>
  <c r="BVL3" i="24"/>
  <c r="BVM3" i="24"/>
  <c r="BVN3" i="24"/>
  <c r="BVO3" i="24"/>
  <c r="BVP3" i="24"/>
  <c r="BVQ3" i="24"/>
  <c r="BVR3" i="24"/>
  <c r="BVS3" i="24"/>
  <c r="BVT3" i="24"/>
  <c r="BVU3" i="24"/>
  <c r="BVV3" i="24"/>
  <c r="BVW3" i="24"/>
  <c r="BVX3" i="24"/>
  <c r="BVY3" i="24"/>
  <c r="BVZ3" i="24"/>
  <c r="BWA3" i="24"/>
  <c r="BWB3" i="24"/>
  <c r="BWC3" i="24"/>
  <c r="BWD3" i="24"/>
  <c r="BWE3" i="24"/>
  <c r="BWF3" i="24"/>
  <c r="BWG3" i="24"/>
  <c r="BWH3" i="24"/>
  <c r="BWI3" i="24"/>
  <c r="BWJ3" i="24"/>
  <c r="BWK3" i="24"/>
  <c r="BWL3" i="24"/>
  <c r="BWM3" i="24"/>
  <c r="BWN3" i="24"/>
  <c r="BWO3" i="24"/>
  <c r="BWP3" i="24"/>
  <c r="BWQ3" i="24"/>
  <c r="BWR3" i="24"/>
  <c r="BWS3" i="24"/>
  <c r="BWT3" i="24"/>
  <c r="BWU3" i="24"/>
  <c r="BWV3" i="24"/>
  <c r="BWW3" i="24"/>
  <c r="BWX3" i="24"/>
  <c r="BWY3" i="24"/>
  <c r="BWZ3" i="24"/>
  <c r="BXA3" i="24"/>
  <c r="BXB3" i="24"/>
  <c r="BXC3" i="24"/>
  <c r="BXD3" i="24"/>
  <c r="BXE3" i="24"/>
  <c r="BXF3" i="24"/>
  <c r="BXG3" i="24"/>
  <c r="BXH3" i="24"/>
  <c r="BXI3" i="24"/>
  <c r="BXJ3" i="24"/>
  <c r="BXK3" i="24"/>
  <c r="BXL3" i="24"/>
  <c r="BXM3" i="24"/>
  <c r="BXN3" i="24"/>
  <c r="BXO3" i="24"/>
  <c r="BXP3" i="24"/>
  <c r="BXQ3" i="24"/>
  <c r="BXR3" i="24"/>
  <c r="BXS3" i="24"/>
  <c r="BXT3" i="24"/>
  <c r="BXU3" i="24"/>
  <c r="BXV3" i="24"/>
  <c r="BXW3" i="24"/>
  <c r="BXX3" i="24"/>
  <c r="BXY3" i="24"/>
  <c r="BXZ3" i="24"/>
  <c r="BYA3" i="24"/>
  <c r="BYB3" i="24"/>
  <c r="BYC3" i="24"/>
  <c r="BYD3" i="24"/>
  <c r="BYE3" i="24"/>
  <c r="BYF3" i="24"/>
  <c r="BYG3" i="24"/>
  <c r="BYH3" i="24"/>
  <c r="BYI3" i="24"/>
  <c r="BYJ3" i="24"/>
  <c r="BYK3" i="24"/>
  <c r="BYL3" i="24"/>
  <c r="BYM3" i="24"/>
  <c r="BYN3" i="24"/>
  <c r="BYO3" i="24"/>
  <c r="BYP3" i="24"/>
  <c r="BYQ3" i="24"/>
  <c r="BYR3" i="24"/>
  <c r="BYS3" i="24"/>
  <c r="BYT3" i="24"/>
  <c r="BYU3" i="24"/>
  <c r="BYV3" i="24"/>
  <c r="BYW3" i="24"/>
  <c r="BYX3" i="24"/>
  <c r="BYY3" i="24"/>
  <c r="BYZ3" i="24"/>
  <c r="BZA3" i="24"/>
  <c r="BZB3" i="24"/>
  <c r="BZC3" i="24"/>
  <c r="BZD3" i="24"/>
  <c r="BZE3" i="24"/>
  <c r="BZF3" i="24"/>
  <c r="BZG3" i="24"/>
  <c r="BZH3" i="24"/>
  <c r="BZI3" i="24"/>
  <c r="BZJ3" i="24"/>
  <c r="BZK3" i="24"/>
  <c r="BZL3" i="24"/>
  <c r="BZM3" i="24"/>
  <c r="BZN3" i="24"/>
  <c r="BZO3" i="24"/>
  <c r="BZP3" i="24"/>
  <c r="BZQ3" i="24"/>
  <c r="BZR3" i="24"/>
  <c r="BZS3" i="24"/>
  <c r="BZT3" i="24"/>
  <c r="BZU3" i="24"/>
  <c r="BZV3" i="24"/>
  <c r="BZW3" i="24"/>
  <c r="BZX3" i="24"/>
  <c r="BZY3" i="24"/>
  <c r="BZZ3" i="24"/>
  <c r="CAA3" i="24"/>
  <c r="CAB3" i="24"/>
  <c r="CAC3" i="24"/>
  <c r="CAD3" i="24"/>
  <c r="CAE3" i="24"/>
  <c r="CAF3" i="24"/>
  <c r="CAG3" i="24"/>
  <c r="CAH3" i="24"/>
  <c r="CAI3" i="24"/>
  <c r="CAJ3" i="24"/>
  <c r="CAK3" i="24"/>
  <c r="CAL3" i="24"/>
  <c r="CAM3" i="24"/>
  <c r="CAN3" i="24"/>
  <c r="CAO3" i="24"/>
  <c r="CAP3" i="24"/>
  <c r="CAQ3" i="24"/>
  <c r="CAR3" i="24"/>
  <c r="CAS3" i="24"/>
  <c r="CAT3" i="24"/>
  <c r="CAU3" i="24"/>
  <c r="CAV3" i="24"/>
  <c r="CAW3" i="24"/>
  <c r="CAX3" i="24"/>
  <c r="CAY3" i="24"/>
  <c r="CAZ3" i="24"/>
  <c r="CBA3" i="24"/>
  <c r="CBB3" i="24"/>
  <c r="CBC3" i="24"/>
  <c r="CBD3" i="24"/>
  <c r="CBE3" i="24"/>
  <c r="CBF3" i="24"/>
  <c r="CBG3" i="24"/>
  <c r="CBH3" i="24"/>
  <c r="CBI3" i="24"/>
  <c r="CBJ3" i="24"/>
  <c r="CBK3" i="24"/>
  <c r="CBL3" i="24"/>
  <c r="CBM3" i="24"/>
  <c r="CBN3" i="24"/>
  <c r="CBO3" i="24"/>
  <c r="CBP3" i="24"/>
  <c r="CBQ3" i="24"/>
  <c r="CBR3" i="24"/>
  <c r="CBS3" i="24"/>
  <c r="CBT3" i="24"/>
  <c r="CBU3" i="24"/>
  <c r="CBV3" i="24"/>
  <c r="CBW3" i="24"/>
  <c r="CBX3" i="24"/>
  <c r="CBY3" i="24"/>
  <c r="CBZ3" i="24"/>
  <c r="CCA3" i="24"/>
  <c r="CCB3" i="24"/>
  <c r="CCC3" i="24"/>
  <c r="CCD3" i="24"/>
  <c r="CCE3" i="24"/>
  <c r="CCF3" i="24"/>
  <c r="CCG3" i="24"/>
  <c r="CCH3" i="24"/>
  <c r="CCI3" i="24"/>
  <c r="CCJ3" i="24"/>
  <c r="CCK3" i="24"/>
  <c r="CCL3" i="24"/>
  <c r="CCM3" i="24"/>
  <c r="CCN3" i="24"/>
  <c r="CCO3" i="24"/>
  <c r="CCP3" i="24"/>
  <c r="CCQ3" i="24"/>
  <c r="CCR3" i="24"/>
  <c r="CCS3" i="24"/>
  <c r="CCT3" i="24"/>
  <c r="CCU3" i="24"/>
  <c r="CCV3" i="24"/>
  <c r="CCW3" i="24"/>
  <c r="CCX3" i="24"/>
  <c r="CCY3" i="24"/>
  <c r="CCZ3" i="24"/>
  <c r="CDA3" i="24"/>
  <c r="CDB3" i="24"/>
  <c r="CDC3" i="24"/>
  <c r="CDD3" i="24"/>
  <c r="CDE3" i="24"/>
  <c r="CDF3" i="24"/>
  <c r="CDG3" i="24"/>
  <c r="CDH3" i="24"/>
  <c r="CDI3" i="24"/>
  <c r="CDJ3" i="24"/>
  <c r="CDK3" i="24"/>
  <c r="CDL3" i="24"/>
  <c r="CDM3" i="24"/>
  <c r="CDN3" i="24"/>
  <c r="CDO3" i="24"/>
  <c r="CDP3" i="24"/>
  <c r="CDQ3" i="24"/>
  <c r="CDR3" i="24"/>
  <c r="CDS3" i="24"/>
  <c r="CDT3" i="24"/>
  <c r="CDU3" i="24"/>
  <c r="CDV3" i="24"/>
  <c r="CDW3" i="24"/>
  <c r="CDX3" i="24"/>
  <c r="CDY3" i="24"/>
  <c r="CDZ3" i="24"/>
  <c r="CEA3" i="24"/>
  <c r="CEB3" i="24"/>
  <c r="CEC3" i="24"/>
  <c r="CED3" i="24"/>
  <c r="CEE3" i="24"/>
  <c r="CEF3" i="24"/>
  <c r="CEG3" i="24"/>
  <c r="CEH3" i="24"/>
  <c r="CEI3" i="24"/>
  <c r="CEJ3" i="24"/>
  <c r="CEK3" i="24"/>
  <c r="CEL3" i="24"/>
  <c r="CEM3" i="24"/>
  <c r="CEN3" i="24"/>
  <c r="CEO3" i="24"/>
  <c r="CEP3" i="24"/>
  <c r="CEQ3" i="24"/>
  <c r="CER3" i="24"/>
  <c r="CES3" i="24"/>
  <c r="CET3" i="24"/>
  <c r="CEU3" i="24"/>
  <c r="CEV3" i="24"/>
  <c r="CEW3" i="24"/>
  <c r="CEX3" i="24"/>
  <c r="CEY3" i="24"/>
  <c r="CEZ3" i="24"/>
  <c r="CFA3" i="24"/>
  <c r="CFB3" i="24"/>
  <c r="CFC3" i="24"/>
  <c r="CFD3" i="24"/>
  <c r="CFE3" i="24"/>
  <c r="CFF3" i="24"/>
  <c r="CFG3" i="24"/>
  <c r="CFH3" i="24"/>
  <c r="CFI3" i="24"/>
  <c r="CFJ3" i="24"/>
  <c r="CFK3" i="24"/>
  <c r="CFL3" i="24"/>
  <c r="CFM3" i="24"/>
  <c r="CFN3" i="24"/>
  <c r="CFO3" i="24"/>
  <c r="CFP3" i="24"/>
  <c r="CFQ3" i="24"/>
  <c r="CFR3" i="24"/>
  <c r="CFS3" i="24"/>
  <c r="CFT3" i="24"/>
  <c r="CFU3" i="24"/>
  <c r="CFV3" i="24"/>
  <c r="CFW3" i="24"/>
  <c r="CFX3" i="24"/>
  <c r="CFY3" i="24"/>
  <c r="CFZ3" i="24"/>
  <c r="CGA3" i="24"/>
  <c r="CGB3" i="24"/>
  <c r="CGC3" i="24"/>
  <c r="CGD3" i="24"/>
  <c r="CGE3" i="24"/>
  <c r="CGF3" i="24"/>
  <c r="CGG3" i="24"/>
  <c r="CGH3" i="24"/>
  <c r="CGI3" i="24"/>
  <c r="CGJ3" i="24"/>
  <c r="CGK3" i="24"/>
  <c r="CGL3" i="24"/>
  <c r="CGM3" i="24"/>
  <c r="CGN3" i="24"/>
  <c r="CGO3" i="24"/>
  <c r="CGP3" i="24"/>
  <c r="CGQ3" i="24"/>
  <c r="CGR3" i="24"/>
  <c r="CGS3" i="24"/>
  <c r="CGT3" i="24"/>
  <c r="CGU3" i="24"/>
  <c r="CGV3" i="24"/>
  <c r="CGW3" i="24"/>
  <c r="CGX3" i="24"/>
  <c r="CGY3" i="24"/>
  <c r="CGZ3" i="24"/>
  <c r="CHA3" i="24"/>
  <c r="CHB3" i="24"/>
  <c r="CHC3" i="24"/>
  <c r="CHD3" i="24"/>
  <c r="CHE3" i="24"/>
  <c r="CHF3" i="24"/>
  <c r="CHG3" i="24"/>
  <c r="CHH3" i="24"/>
  <c r="CHI3" i="24"/>
  <c r="CHJ3" i="24"/>
  <c r="CHK3" i="24"/>
  <c r="CHL3" i="24"/>
  <c r="CHM3" i="24"/>
  <c r="CHN3" i="24"/>
  <c r="CHO3" i="24"/>
  <c r="CHP3" i="24"/>
  <c r="CHQ3" i="24"/>
  <c r="CHR3" i="24"/>
  <c r="CHS3" i="24"/>
  <c r="CHT3" i="24"/>
  <c r="CHU3" i="24"/>
  <c r="CHV3" i="24"/>
  <c r="CHW3" i="24"/>
  <c r="CHX3" i="24"/>
  <c r="CHY3" i="24"/>
  <c r="CHZ3" i="24"/>
  <c r="CIA3" i="24"/>
  <c r="CIB3" i="24"/>
  <c r="CIC3" i="24"/>
  <c r="CID3" i="24"/>
  <c r="CIE3" i="24"/>
  <c r="CIF3" i="24"/>
  <c r="CIG3" i="24"/>
  <c r="CIH3" i="24"/>
  <c r="CII3" i="24"/>
  <c r="CIJ3" i="24"/>
  <c r="CIK3" i="24"/>
  <c r="CIL3" i="24"/>
  <c r="CIM3" i="24"/>
  <c r="CIN3" i="24"/>
  <c r="CIO3" i="24"/>
  <c r="CIP3" i="24"/>
  <c r="CIQ3" i="24"/>
  <c r="CIR3" i="24"/>
  <c r="CIS3" i="24"/>
  <c r="CIT3" i="24"/>
  <c r="CIU3" i="24"/>
  <c r="CIV3" i="24"/>
  <c r="CIW3" i="24"/>
  <c r="CIX3" i="24"/>
  <c r="CIY3" i="24"/>
  <c r="CIZ3" i="24"/>
  <c r="CJA3" i="24"/>
  <c r="CJB3" i="24"/>
  <c r="CJC3" i="24"/>
  <c r="CJD3" i="24"/>
  <c r="CJE3" i="24"/>
  <c r="CJF3" i="24"/>
  <c r="CJG3" i="24"/>
  <c r="CJH3" i="24"/>
  <c r="CJI3" i="24"/>
  <c r="CJJ3" i="24"/>
  <c r="CJK3" i="24"/>
  <c r="CJL3" i="24"/>
  <c r="CJM3" i="24"/>
  <c r="CJN3" i="24"/>
  <c r="CJO3" i="24"/>
  <c r="CJP3" i="24"/>
  <c r="CJQ3" i="24"/>
  <c r="CJR3" i="24"/>
  <c r="CJS3" i="24"/>
  <c r="CJT3" i="24"/>
  <c r="CJU3" i="24"/>
  <c r="CJV3" i="24"/>
  <c r="CJW3" i="24"/>
  <c r="CJX3" i="24"/>
  <c r="CJY3" i="24"/>
  <c r="CJZ3" i="24"/>
  <c r="CKA3" i="24"/>
  <c r="CKB3" i="24"/>
  <c r="CKC3" i="24"/>
  <c r="CKD3" i="24"/>
  <c r="CKE3" i="24"/>
  <c r="CKF3" i="24"/>
  <c r="CKG3" i="24"/>
  <c r="CKH3" i="24"/>
  <c r="CKI3" i="24"/>
  <c r="CKJ3" i="24"/>
  <c r="CKK3" i="24"/>
  <c r="CKL3" i="24"/>
  <c r="CKM3" i="24"/>
  <c r="CKN3" i="24"/>
  <c r="CKO3" i="24"/>
  <c r="CKP3" i="24"/>
  <c r="CKQ3" i="24"/>
  <c r="CKR3" i="24"/>
  <c r="CKS3" i="24"/>
  <c r="CKT3" i="24"/>
  <c r="CKU3" i="24"/>
  <c r="CKV3" i="24"/>
  <c r="CKW3" i="24"/>
  <c r="CKX3" i="24"/>
  <c r="CKY3" i="24"/>
  <c r="CKZ3" i="24"/>
  <c r="CLA3" i="24"/>
  <c r="CLB3" i="24"/>
  <c r="CLC3" i="24"/>
  <c r="CLD3" i="24"/>
  <c r="CLE3" i="24"/>
  <c r="CLF3" i="24"/>
  <c r="CLG3" i="24"/>
  <c r="CLH3" i="24"/>
  <c r="CLI3" i="24"/>
  <c r="CLJ3" i="24"/>
  <c r="CLK3" i="24"/>
  <c r="CLL3" i="24"/>
  <c r="CLM3" i="24"/>
  <c r="CLN3" i="24"/>
  <c r="CLO3" i="24"/>
  <c r="CLP3" i="24"/>
  <c r="CLQ3" i="24"/>
  <c r="CLR3" i="24"/>
  <c r="CLS3" i="24"/>
  <c r="CLT3" i="24"/>
  <c r="CLU3" i="24"/>
  <c r="CLV3" i="24"/>
  <c r="CLW3" i="24"/>
  <c r="CLX3" i="24"/>
  <c r="CLY3" i="24"/>
  <c r="CLZ3" i="24"/>
  <c r="CMA3" i="24"/>
  <c r="CMB3" i="24"/>
  <c r="CMC3" i="24"/>
  <c r="CMD3" i="24"/>
  <c r="CME3" i="24"/>
  <c r="CMF3" i="24"/>
  <c r="CMG3" i="24"/>
  <c r="CMH3" i="24"/>
  <c r="CMI3" i="24"/>
  <c r="CMJ3" i="24"/>
  <c r="CMK3" i="24"/>
  <c r="CML3" i="24"/>
  <c r="CMM3" i="24"/>
  <c r="CMN3" i="24"/>
  <c r="CMO3" i="24"/>
  <c r="CMP3" i="24"/>
  <c r="CMQ3" i="24"/>
  <c r="CMR3" i="24"/>
  <c r="CMS3" i="24"/>
  <c r="CMT3" i="24"/>
  <c r="CMU3" i="24"/>
  <c r="CMV3" i="24"/>
  <c r="CMW3" i="24"/>
  <c r="CMX3" i="24"/>
  <c r="CMY3" i="24"/>
  <c r="CMZ3" i="24"/>
  <c r="CNA3" i="24"/>
  <c r="CNB3" i="24"/>
  <c r="CNC3" i="24"/>
  <c r="CND3" i="24"/>
  <c r="CNE3" i="24"/>
  <c r="CNF3" i="24"/>
  <c r="CNG3" i="24"/>
  <c r="CNH3" i="24"/>
  <c r="CNI3" i="24"/>
  <c r="CNJ3" i="24"/>
  <c r="CNK3" i="24"/>
  <c r="CNL3" i="24"/>
  <c r="CNM3" i="24"/>
  <c r="CNN3" i="24"/>
  <c r="CNO3" i="24"/>
  <c r="CNP3" i="24"/>
  <c r="CNQ3" i="24"/>
  <c r="CNR3" i="24"/>
  <c r="CNS3" i="24"/>
  <c r="CNT3" i="24"/>
  <c r="CNU3" i="24"/>
  <c r="CNV3" i="24"/>
  <c r="CNW3" i="24"/>
  <c r="CNX3" i="24"/>
  <c r="CNY3" i="24"/>
  <c r="CNZ3" i="24"/>
  <c r="COA3" i="24"/>
  <c r="COB3" i="24"/>
  <c r="COC3" i="24"/>
  <c r="COD3" i="24"/>
  <c r="COE3" i="24"/>
  <c r="COF3" i="24"/>
  <c r="COG3" i="24"/>
  <c r="COH3" i="24"/>
  <c r="COI3" i="24"/>
  <c r="COJ3" i="24"/>
  <c r="COK3" i="24"/>
  <c r="COL3" i="24"/>
  <c r="COM3" i="24"/>
  <c r="CON3" i="24"/>
  <c r="COO3" i="24"/>
  <c r="COP3" i="24"/>
  <c r="COQ3" i="24"/>
  <c r="COR3" i="24"/>
  <c r="COS3" i="24"/>
  <c r="COT3" i="24"/>
  <c r="COU3" i="24"/>
  <c r="COV3" i="24"/>
  <c r="COW3" i="24"/>
  <c r="COX3" i="24"/>
  <c r="COY3" i="24"/>
  <c r="COZ3" i="24"/>
  <c r="CPA3" i="24"/>
  <c r="CPB3" i="24"/>
  <c r="CPC3" i="24"/>
  <c r="CPD3" i="24"/>
  <c r="CPE3" i="24"/>
  <c r="CPF3" i="24"/>
  <c r="CPG3" i="24"/>
  <c r="CPH3" i="24"/>
  <c r="CPI3" i="24"/>
  <c r="CPJ3" i="24"/>
  <c r="CPK3" i="24"/>
  <c r="CPL3" i="24"/>
  <c r="CPM3" i="24"/>
  <c r="CPN3" i="24"/>
  <c r="CPO3" i="24"/>
  <c r="CPP3" i="24"/>
  <c r="CPQ3" i="24"/>
  <c r="CPR3" i="24"/>
  <c r="CPS3" i="24"/>
  <c r="CPT3" i="24"/>
  <c r="CPU3" i="24"/>
  <c r="CPV3" i="24"/>
  <c r="CPW3" i="24"/>
  <c r="CPX3" i="24"/>
  <c r="CPY3" i="24"/>
  <c r="CPZ3" i="24"/>
  <c r="CQA3" i="24"/>
  <c r="CQB3" i="24"/>
  <c r="CQC3" i="24"/>
  <c r="CQD3" i="24"/>
  <c r="CQE3" i="24"/>
  <c r="CQF3" i="24"/>
  <c r="CQG3" i="24"/>
  <c r="CQH3" i="24"/>
  <c r="CQI3" i="24"/>
  <c r="CQJ3" i="24"/>
  <c r="CQK3" i="24"/>
  <c r="CQL3" i="24"/>
  <c r="CQM3" i="24"/>
  <c r="CQN3" i="24"/>
  <c r="CQO3" i="24"/>
  <c r="CQP3" i="24"/>
  <c r="CQQ3" i="24"/>
  <c r="CQR3" i="24"/>
  <c r="CQS3" i="24"/>
  <c r="CQT3" i="24"/>
  <c r="CQU3" i="24"/>
  <c r="CQV3" i="24"/>
  <c r="CQW3" i="24"/>
  <c r="CQX3" i="24"/>
  <c r="CQY3" i="24"/>
  <c r="CQZ3" i="24"/>
  <c r="CRA3" i="24"/>
  <c r="CRB3" i="24"/>
  <c r="CRC3" i="24"/>
  <c r="CRD3" i="24"/>
  <c r="CRE3" i="24"/>
  <c r="CRF3" i="24"/>
  <c r="CRG3" i="24"/>
  <c r="CRH3" i="24"/>
  <c r="CRI3" i="24"/>
  <c r="CRJ3" i="24"/>
  <c r="CRK3" i="24"/>
  <c r="CRL3" i="24"/>
  <c r="CRM3" i="24"/>
  <c r="CRN3" i="24"/>
  <c r="CRO3" i="24"/>
  <c r="CRP3" i="24"/>
  <c r="CRQ3" i="24"/>
  <c r="CRR3" i="24"/>
  <c r="CRS3" i="24"/>
  <c r="CRT3" i="24"/>
  <c r="CRU3" i="24"/>
  <c r="CRV3" i="24"/>
  <c r="CRW3" i="24"/>
  <c r="CRX3" i="24"/>
  <c r="CRY3" i="24"/>
  <c r="CRZ3" i="24"/>
  <c r="CSA3" i="24"/>
  <c r="CSB3" i="24"/>
  <c r="CSC3" i="24"/>
  <c r="CSD3" i="24"/>
  <c r="CSE3" i="24"/>
  <c r="CSF3" i="24"/>
  <c r="CSG3" i="24"/>
  <c r="CSH3" i="24"/>
  <c r="CSI3" i="24"/>
  <c r="CSJ3" i="24"/>
  <c r="CSK3" i="24"/>
  <c r="CSL3" i="24"/>
  <c r="CSM3" i="24"/>
  <c r="CSN3" i="24"/>
  <c r="CSO3" i="24"/>
  <c r="CSP3" i="24"/>
  <c r="CSQ3" i="24"/>
  <c r="CSR3" i="24"/>
  <c r="CSS3" i="24"/>
  <c r="CST3" i="24"/>
  <c r="CSU3" i="24"/>
  <c r="CSV3" i="24"/>
  <c r="CSW3" i="24"/>
  <c r="CSX3" i="24"/>
  <c r="CSY3" i="24"/>
  <c r="CSZ3" i="24"/>
  <c r="CTA3" i="24"/>
  <c r="CTB3" i="24"/>
  <c r="CTC3" i="24"/>
  <c r="CTD3" i="24"/>
  <c r="CTE3" i="24"/>
  <c r="CTF3" i="24"/>
  <c r="CTG3" i="24"/>
  <c r="CTH3" i="24"/>
  <c r="CTI3" i="24"/>
  <c r="CTJ3" i="24"/>
  <c r="CTK3" i="24"/>
  <c r="CTL3" i="24"/>
  <c r="CTM3" i="24"/>
  <c r="CTN3" i="24"/>
  <c r="CTO3" i="24"/>
  <c r="CTP3" i="24"/>
  <c r="CTQ3" i="24"/>
  <c r="CTR3" i="24"/>
  <c r="CTS3" i="24"/>
  <c r="CTT3" i="24"/>
  <c r="CTU3" i="24"/>
  <c r="CTV3" i="24"/>
  <c r="CTW3" i="24"/>
  <c r="CTX3" i="24"/>
  <c r="CTY3" i="24"/>
  <c r="CTZ3" i="24"/>
  <c r="CUA3" i="24"/>
  <c r="CUB3" i="24"/>
  <c r="CUC3" i="24"/>
  <c r="CUD3" i="24"/>
  <c r="CUE3" i="24"/>
  <c r="CUF3" i="24"/>
  <c r="CUG3" i="24"/>
  <c r="CUH3" i="24"/>
  <c r="CUI3" i="24"/>
  <c r="CUJ3" i="24"/>
  <c r="CUK3" i="24"/>
  <c r="CUL3" i="24"/>
  <c r="CUM3" i="24"/>
  <c r="CUN3" i="24"/>
  <c r="CUO3" i="24"/>
  <c r="CUP3" i="24"/>
  <c r="CUQ3" i="24"/>
  <c r="CUR3" i="24"/>
  <c r="CUS3" i="24"/>
  <c r="CUT3" i="24"/>
  <c r="CUU3" i="24"/>
  <c r="CUV3" i="24"/>
  <c r="CUW3" i="24"/>
  <c r="CUX3" i="24"/>
  <c r="CUY3" i="24"/>
  <c r="CUZ3" i="24"/>
  <c r="CVA3" i="24"/>
  <c r="CVB3" i="24"/>
  <c r="CVC3" i="24"/>
  <c r="CVD3" i="24"/>
  <c r="CVE3" i="24"/>
  <c r="CVF3" i="24"/>
  <c r="CVG3" i="24"/>
  <c r="CVH3" i="24"/>
  <c r="CVI3" i="24"/>
  <c r="CVJ3" i="24"/>
  <c r="CVK3" i="24"/>
  <c r="CVL3" i="24"/>
  <c r="CVM3" i="24"/>
  <c r="CVN3" i="24"/>
  <c r="CVO3" i="24"/>
  <c r="CVP3" i="24"/>
  <c r="CVQ3" i="24"/>
  <c r="CVR3" i="24"/>
  <c r="CVS3" i="24"/>
  <c r="CVT3" i="24"/>
  <c r="CVU3" i="24"/>
  <c r="CVV3" i="24"/>
  <c r="CVW3" i="24"/>
  <c r="CVX3" i="24"/>
  <c r="CVY3" i="24"/>
  <c r="CVZ3" i="24"/>
  <c r="CWA3" i="24"/>
  <c r="CWB3" i="24"/>
  <c r="CWC3" i="24"/>
  <c r="CWD3" i="24"/>
  <c r="CWE3" i="24"/>
  <c r="CWF3" i="24"/>
  <c r="CWG3" i="24"/>
  <c r="CWH3" i="24"/>
  <c r="CWI3" i="24"/>
  <c r="CWJ3" i="24"/>
  <c r="CWK3" i="24"/>
  <c r="CWL3" i="24"/>
  <c r="CWM3" i="24"/>
  <c r="CWN3" i="24"/>
  <c r="CWO3" i="24"/>
  <c r="CWP3" i="24"/>
  <c r="CWQ3" i="24"/>
  <c r="CWR3" i="24"/>
  <c r="CWS3" i="24"/>
  <c r="CWT3" i="24"/>
  <c r="CWU3" i="24"/>
  <c r="CWV3" i="24"/>
  <c r="CWW3" i="24"/>
  <c r="CWX3" i="24"/>
  <c r="CWY3" i="24"/>
  <c r="CWZ3" i="24"/>
  <c r="CXA3" i="24"/>
  <c r="CXB3" i="24"/>
  <c r="CXC3" i="24"/>
  <c r="CXD3" i="24"/>
  <c r="CXE3" i="24"/>
  <c r="CXF3" i="24"/>
  <c r="CXG3" i="24"/>
  <c r="CXH3" i="24"/>
  <c r="CXI3" i="24"/>
  <c r="CXJ3" i="24"/>
  <c r="CXK3" i="24"/>
  <c r="CXL3" i="24"/>
  <c r="CXM3" i="24"/>
  <c r="CXN3" i="24"/>
  <c r="CXO3" i="24"/>
  <c r="CXP3" i="24"/>
  <c r="CXQ3" i="24"/>
  <c r="CXR3" i="24"/>
  <c r="CXS3" i="24"/>
  <c r="CXT3" i="24"/>
  <c r="CXU3" i="24"/>
  <c r="CXV3" i="24"/>
  <c r="CXW3" i="24"/>
  <c r="CXX3" i="24"/>
  <c r="CXY3" i="24"/>
  <c r="CXZ3" i="24"/>
  <c r="CYA3" i="24"/>
  <c r="CYB3" i="24"/>
  <c r="CYC3" i="24"/>
  <c r="CYD3" i="24"/>
  <c r="CYE3" i="24"/>
  <c r="CYF3" i="24"/>
  <c r="CYG3" i="24"/>
  <c r="CYH3" i="24"/>
  <c r="CYI3" i="24"/>
  <c r="CYJ3" i="24"/>
  <c r="CYK3" i="24"/>
  <c r="CYL3" i="24"/>
  <c r="CYM3" i="24"/>
  <c r="CYN3" i="24"/>
  <c r="CYO3" i="24"/>
  <c r="CYP3" i="24"/>
  <c r="CYQ3" i="24"/>
  <c r="CYR3" i="24"/>
  <c r="CYS3" i="24"/>
  <c r="CYT3" i="24"/>
  <c r="CYU3" i="24"/>
  <c r="CYV3" i="24"/>
  <c r="CYW3" i="24"/>
  <c r="CYX3" i="24"/>
  <c r="CYY3" i="24"/>
  <c r="CYZ3" i="24"/>
  <c r="CZA3" i="24"/>
  <c r="CZB3" i="24"/>
  <c r="CZC3" i="24"/>
  <c r="CZD3" i="24"/>
  <c r="CZE3" i="24"/>
  <c r="CZF3" i="24"/>
  <c r="CZG3" i="24"/>
  <c r="CZH3" i="24"/>
  <c r="CZI3" i="24"/>
  <c r="CZJ3" i="24"/>
  <c r="CZK3" i="24"/>
  <c r="CZL3" i="24"/>
  <c r="CZM3" i="24"/>
  <c r="CZN3" i="24"/>
  <c r="CZO3" i="24"/>
  <c r="CZP3" i="24"/>
  <c r="CZQ3" i="24"/>
  <c r="CZR3" i="24"/>
  <c r="CZS3" i="24"/>
  <c r="CZT3" i="24"/>
  <c r="CZU3" i="24"/>
  <c r="CZV3" i="24"/>
  <c r="CZW3" i="24"/>
  <c r="CZX3" i="24"/>
  <c r="CZY3" i="24"/>
  <c r="CZZ3" i="24"/>
  <c r="DAA3" i="24"/>
  <c r="DAB3" i="24"/>
  <c r="DAC3" i="24"/>
  <c r="DAD3" i="24"/>
  <c r="DAE3" i="24"/>
  <c r="DAF3" i="24"/>
  <c r="DAG3" i="24"/>
  <c r="DAH3" i="24"/>
  <c r="DAI3" i="24"/>
  <c r="DAJ3" i="24"/>
  <c r="DAK3" i="24"/>
  <c r="DAL3" i="24"/>
  <c r="DAM3" i="24"/>
  <c r="DAN3" i="24"/>
  <c r="DAO3" i="24"/>
  <c r="DAP3" i="24"/>
  <c r="DAQ3" i="24"/>
  <c r="DAR3" i="24"/>
  <c r="DAS3" i="24"/>
  <c r="DAT3" i="24"/>
  <c r="DAU3" i="24"/>
  <c r="DAV3" i="24"/>
  <c r="DAW3" i="24"/>
  <c r="DAX3" i="24"/>
  <c r="DAY3" i="24"/>
  <c r="DAZ3" i="24"/>
  <c r="DBA3" i="24"/>
  <c r="DBB3" i="24"/>
  <c r="DBC3" i="24"/>
  <c r="DBD3" i="24"/>
  <c r="DBE3" i="24"/>
  <c r="DBF3" i="24"/>
  <c r="DBG3" i="24"/>
  <c r="DBH3" i="24"/>
  <c r="DBI3" i="24"/>
  <c r="DBJ3" i="24"/>
  <c r="DBK3" i="24"/>
  <c r="DBL3" i="24"/>
  <c r="DBM3" i="24"/>
  <c r="DBN3" i="24"/>
  <c r="DBO3" i="24"/>
  <c r="DBP3" i="24"/>
  <c r="DBQ3" i="24"/>
  <c r="DBR3" i="24"/>
  <c r="DBS3" i="24"/>
  <c r="DBT3" i="24"/>
  <c r="DBU3" i="24"/>
  <c r="DBV3" i="24"/>
  <c r="DBW3" i="24"/>
  <c r="DBX3" i="24"/>
  <c r="DBY3" i="24"/>
  <c r="DBZ3" i="24"/>
  <c r="DCA3" i="24"/>
  <c r="DCB3" i="24"/>
  <c r="DCC3" i="24"/>
  <c r="DCD3" i="24"/>
  <c r="DCE3" i="24"/>
  <c r="DCF3" i="24"/>
  <c r="DCG3" i="24"/>
  <c r="DCH3" i="24"/>
  <c r="DCI3" i="24"/>
  <c r="DCJ3" i="24"/>
  <c r="DCK3" i="24"/>
  <c r="DCL3" i="24"/>
  <c r="DCM3" i="24"/>
  <c r="DCN3" i="24"/>
  <c r="DCO3" i="24"/>
  <c r="DCP3" i="24"/>
  <c r="DCQ3" i="24"/>
  <c r="DCR3" i="24"/>
  <c r="DCS3" i="24"/>
  <c r="DCT3" i="24"/>
  <c r="DCU3" i="24"/>
  <c r="DCV3" i="24"/>
  <c r="DCW3" i="24"/>
  <c r="DCX3" i="24"/>
  <c r="DCY3" i="24"/>
  <c r="DCZ3" i="24"/>
  <c r="DDA3" i="24"/>
  <c r="DDB3" i="24"/>
  <c r="DDC3" i="24"/>
  <c r="DDD3" i="24"/>
  <c r="DDE3" i="24"/>
  <c r="DDF3" i="24"/>
  <c r="DDG3" i="24"/>
  <c r="DDH3" i="24"/>
  <c r="DDI3" i="24"/>
  <c r="DDJ3" i="24"/>
  <c r="DDK3" i="24"/>
  <c r="DDL3" i="24"/>
  <c r="DDM3" i="24"/>
  <c r="DDN3" i="24"/>
  <c r="DDO3" i="24"/>
  <c r="DDP3" i="24"/>
  <c r="DDQ3" i="24"/>
  <c r="DDR3" i="24"/>
  <c r="DDS3" i="24"/>
  <c r="DDT3" i="24"/>
  <c r="DDU3" i="24"/>
  <c r="DDV3" i="24"/>
  <c r="DDW3" i="24"/>
  <c r="DDX3" i="24"/>
  <c r="DDY3" i="24"/>
  <c r="DDZ3" i="24"/>
  <c r="DEA3" i="24"/>
  <c r="DEB3" i="24"/>
  <c r="DEC3" i="24"/>
  <c r="DED3" i="24"/>
  <c r="DEE3" i="24"/>
  <c r="DEF3" i="24"/>
  <c r="DEG3" i="24"/>
  <c r="DEH3" i="24"/>
  <c r="DEI3" i="24"/>
  <c r="DEJ3" i="24"/>
  <c r="DEK3" i="24"/>
  <c r="DEL3" i="24"/>
  <c r="DEM3" i="24"/>
  <c r="DEN3" i="24"/>
  <c r="DEO3" i="24"/>
  <c r="DEP3" i="24"/>
  <c r="DEQ3" i="24"/>
  <c r="DER3" i="24"/>
  <c r="DES3" i="24"/>
  <c r="DET3" i="24"/>
  <c r="DEU3" i="24"/>
  <c r="DEV3" i="24"/>
  <c r="DEW3" i="24"/>
  <c r="DEX3" i="24"/>
  <c r="DEY3" i="24"/>
  <c r="DEZ3" i="24"/>
  <c r="DFA3" i="24"/>
  <c r="DFB3" i="24"/>
  <c r="DFC3" i="24"/>
  <c r="DFD3" i="24"/>
  <c r="DFE3" i="24"/>
  <c r="DFF3" i="24"/>
  <c r="DFG3" i="24"/>
  <c r="DFH3" i="24"/>
  <c r="DFI3" i="24"/>
  <c r="DFJ3" i="24"/>
  <c r="DFK3" i="24"/>
  <c r="DFL3" i="24"/>
  <c r="DFM3" i="24"/>
  <c r="DFN3" i="24"/>
  <c r="DFO3" i="24"/>
  <c r="DFP3" i="24"/>
  <c r="DFQ3" i="24"/>
  <c r="DFR3" i="24"/>
  <c r="DFS3" i="24"/>
  <c r="DFT3" i="24"/>
  <c r="DFU3" i="24"/>
  <c r="DFV3" i="24"/>
  <c r="DFW3" i="24"/>
  <c r="DFX3" i="24"/>
  <c r="DFY3" i="24"/>
  <c r="DFZ3" i="24"/>
  <c r="DGA3" i="24"/>
  <c r="DGB3" i="24"/>
  <c r="DGC3" i="24"/>
  <c r="DGD3" i="24"/>
  <c r="DGE3" i="24"/>
  <c r="DGF3" i="24"/>
  <c r="DGG3" i="24"/>
  <c r="DGH3" i="24"/>
  <c r="DGI3" i="24"/>
  <c r="DGJ3" i="24"/>
  <c r="DGK3" i="24"/>
  <c r="DGL3" i="24"/>
  <c r="DGM3" i="24"/>
  <c r="DGN3" i="24"/>
  <c r="DGO3" i="24"/>
  <c r="DGP3" i="24"/>
  <c r="DGQ3" i="24"/>
  <c r="DGR3" i="24"/>
  <c r="DGS3" i="24"/>
  <c r="DGT3" i="24"/>
  <c r="DGU3" i="24"/>
  <c r="DGV3" i="24"/>
  <c r="DGW3" i="24"/>
  <c r="DGX3" i="24"/>
  <c r="DGY3" i="24"/>
  <c r="DGZ3" i="24"/>
  <c r="DHA3" i="24"/>
  <c r="DHB3" i="24"/>
  <c r="DHC3" i="24"/>
  <c r="DHD3" i="24"/>
  <c r="DHE3" i="24"/>
  <c r="DHF3" i="24"/>
  <c r="DHG3" i="24"/>
  <c r="DHH3" i="24"/>
  <c r="DHI3" i="24"/>
  <c r="DHJ3" i="24"/>
  <c r="DHK3" i="24"/>
  <c r="DHL3" i="24"/>
  <c r="DHM3" i="24"/>
  <c r="DHN3" i="24"/>
  <c r="DHO3" i="24"/>
  <c r="DHP3" i="24"/>
  <c r="DHQ3" i="24"/>
  <c r="DHR3" i="24"/>
  <c r="DHS3" i="24"/>
  <c r="DHT3" i="24"/>
  <c r="DHU3" i="24"/>
  <c r="DHV3" i="24"/>
  <c r="DHW3" i="24"/>
  <c r="DHX3" i="24"/>
  <c r="DHY3" i="24"/>
  <c r="DHZ3" i="24"/>
  <c r="DIA3" i="24"/>
  <c r="DIB3" i="24"/>
  <c r="DIC3" i="24"/>
  <c r="DID3" i="24"/>
  <c r="DIE3" i="24"/>
  <c r="DIF3" i="24"/>
  <c r="DIG3" i="24"/>
  <c r="DIH3" i="24"/>
  <c r="DII3" i="24"/>
  <c r="DIJ3" i="24"/>
  <c r="DIK3" i="24"/>
  <c r="DIL3" i="24"/>
  <c r="DIM3" i="24"/>
  <c r="DIN3" i="24"/>
  <c r="DIO3" i="24"/>
  <c r="DIP3" i="24"/>
  <c r="DIQ3" i="24"/>
  <c r="DIR3" i="24"/>
  <c r="DIS3" i="24"/>
  <c r="DIT3" i="24"/>
  <c r="DIU3" i="24"/>
  <c r="DIV3" i="24"/>
  <c r="DIW3" i="24"/>
  <c r="DIX3" i="24"/>
  <c r="DIY3" i="24"/>
  <c r="DIZ3" i="24"/>
  <c r="DJA3" i="24"/>
  <c r="DJB3" i="24"/>
  <c r="DJC3" i="24"/>
  <c r="DJD3" i="24"/>
  <c r="DJE3" i="24"/>
  <c r="DJF3" i="24"/>
  <c r="DJG3" i="24"/>
  <c r="DJH3" i="24"/>
  <c r="DJI3" i="24"/>
  <c r="DJJ3" i="24"/>
  <c r="DJK3" i="24"/>
  <c r="DJL3" i="24"/>
  <c r="DJM3" i="24"/>
  <c r="DJN3" i="24"/>
  <c r="DJO3" i="24"/>
  <c r="DJP3" i="24"/>
  <c r="DJQ3" i="24"/>
  <c r="DJR3" i="24"/>
  <c r="DJS3" i="24"/>
  <c r="DJT3" i="24"/>
  <c r="DJU3" i="24"/>
  <c r="DJV3" i="24"/>
  <c r="DJW3" i="24"/>
  <c r="DJX3" i="24"/>
  <c r="DJY3" i="24"/>
  <c r="DJZ3" i="24"/>
  <c r="DKA3" i="24"/>
  <c r="DKB3" i="24"/>
  <c r="DKC3" i="24"/>
  <c r="DKD3" i="24"/>
  <c r="DKE3" i="24"/>
  <c r="DKF3" i="24"/>
  <c r="DKG3" i="24"/>
  <c r="DKH3" i="24"/>
  <c r="DKI3" i="24"/>
  <c r="DKJ3" i="24"/>
  <c r="DKK3" i="24"/>
  <c r="DKL3" i="24"/>
  <c r="DKM3" i="24"/>
  <c r="DKN3" i="24"/>
  <c r="DKO3" i="24"/>
  <c r="DKP3" i="24"/>
  <c r="DKQ3" i="24"/>
  <c r="DKR3" i="24"/>
  <c r="DKS3" i="24"/>
  <c r="DKT3" i="24"/>
  <c r="DKU3" i="24"/>
  <c r="DKV3" i="24"/>
  <c r="DKW3" i="24"/>
  <c r="DKX3" i="24"/>
  <c r="DKY3" i="24"/>
  <c r="DKZ3" i="24"/>
  <c r="DLA3" i="24"/>
  <c r="DLB3" i="24"/>
  <c r="DLC3" i="24"/>
  <c r="DLD3" i="24"/>
  <c r="DLE3" i="24"/>
  <c r="DLF3" i="24"/>
  <c r="DLG3" i="24"/>
  <c r="DLH3" i="24"/>
  <c r="DLI3" i="24"/>
  <c r="DLJ3" i="24"/>
  <c r="DLK3" i="24"/>
  <c r="DLL3" i="24"/>
  <c r="DLM3" i="24"/>
  <c r="DLN3" i="24"/>
  <c r="DLO3" i="24"/>
  <c r="DLP3" i="24"/>
  <c r="DLQ3" i="24"/>
  <c r="DLR3" i="24"/>
  <c r="DLS3" i="24"/>
  <c r="DLT3" i="24"/>
  <c r="DLU3" i="24"/>
  <c r="DLV3" i="24"/>
  <c r="DLW3" i="24"/>
  <c r="DLX3" i="24"/>
  <c r="DLY3" i="24"/>
  <c r="DLZ3" i="24"/>
  <c r="DMA3" i="24"/>
  <c r="DMB3" i="24"/>
  <c r="DMC3" i="24"/>
  <c r="DMD3" i="24"/>
  <c r="DME3" i="24"/>
  <c r="DMF3" i="24"/>
  <c r="DMG3" i="24"/>
  <c r="DMH3" i="24"/>
  <c r="DMI3" i="24"/>
  <c r="DMJ3" i="24"/>
  <c r="DMK3" i="24"/>
  <c r="DML3" i="24"/>
  <c r="DMM3" i="24"/>
  <c r="DMN3" i="24"/>
  <c r="DMO3" i="24"/>
  <c r="DMP3" i="24"/>
  <c r="DMQ3" i="24"/>
  <c r="DMR3" i="24"/>
  <c r="DMS3" i="24"/>
  <c r="DMT3" i="24"/>
  <c r="DMU3" i="24"/>
  <c r="DMV3" i="24"/>
  <c r="DMW3" i="24"/>
  <c r="DMX3" i="24"/>
  <c r="DMY3" i="24"/>
  <c r="DMZ3" i="24"/>
  <c r="DNA3" i="24"/>
  <c r="DNB3" i="24"/>
  <c r="DNC3" i="24"/>
  <c r="DND3" i="24"/>
  <c r="DNE3" i="24"/>
  <c r="DNF3" i="24"/>
  <c r="DNG3" i="24"/>
  <c r="DNH3" i="24"/>
  <c r="DNI3" i="24"/>
  <c r="DNJ3" i="24"/>
  <c r="DNK3" i="24"/>
  <c r="DNL3" i="24"/>
  <c r="DNM3" i="24"/>
  <c r="DNN3" i="24"/>
  <c r="DNO3" i="24"/>
  <c r="DNP3" i="24"/>
  <c r="DNQ3" i="24"/>
  <c r="DNR3" i="24"/>
  <c r="DNS3" i="24"/>
  <c r="DNT3" i="24"/>
  <c r="DNU3" i="24"/>
  <c r="DNV3" i="24"/>
  <c r="DNW3" i="24"/>
  <c r="DNX3" i="24"/>
  <c r="DNY3" i="24"/>
  <c r="DNZ3" i="24"/>
  <c r="DOA3" i="24"/>
  <c r="DOB3" i="24"/>
  <c r="DOC3" i="24"/>
  <c r="DOD3" i="24"/>
  <c r="DOE3" i="24"/>
  <c r="DOF3" i="24"/>
  <c r="DOG3" i="24"/>
  <c r="DOH3" i="24"/>
  <c r="DOI3" i="24"/>
  <c r="DOJ3" i="24"/>
  <c r="DOK3" i="24"/>
  <c r="DOL3" i="24"/>
  <c r="DOM3" i="24"/>
  <c r="DON3" i="24"/>
  <c r="DOO3" i="24"/>
  <c r="DOP3" i="24"/>
  <c r="DOQ3" i="24"/>
  <c r="DOR3" i="24"/>
  <c r="DOS3" i="24"/>
  <c r="DOT3" i="24"/>
  <c r="DOU3" i="24"/>
  <c r="DOV3" i="24"/>
  <c r="DOW3" i="24"/>
  <c r="DOX3" i="24"/>
  <c r="DOY3" i="24"/>
  <c r="DOZ3" i="24"/>
  <c r="DPA3" i="24"/>
  <c r="DPB3" i="24"/>
  <c r="DPC3" i="24"/>
  <c r="DPD3" i="24"/>
  <c r="DPE3" i="24"/>
  <c r="DPF3" i="24"/>
  <c r="DPG3" i="24"/>
  <c r="DPH3" i="24"/>
  <c r="DPI3" i="24"/>
  <c r="DPJ3" i="24"/>
  <c r="DPK3" i="24"/>
  <c r="DPL3" i="24"/>
  <c r="DPM3" i="24"/>
  <c r="DPN3" i="24"/>
  <c r="DPO3" i="24"/>
  <c r="DPP3" i="24"/>
  <c r="DPQ3" i="24"/>
  <c r="DPR3" i="24"/>
  <c r="DPS3" i="24"/>
  <c r="DPT3" i="24"/>
  <c r="DPU3" i="24"/>
  <c r="DPV3" i="24"/>
  <c r="DPW3" i="24"/>
  <c r="DPX3" i="24"/>
  <c r="DPY3" i="24"/>
  <c r="DPZ3" i="24"/>
  <c r="DQA3" i="24"/>
  <c r="DQB3" i="24"/>
  <c r="DQC3" i="24"/>
  <c r="DQD3" i="24"/>
  <c r="DQE3" i="24"/>
  <c r="DQF3" i="24"/>
  <c r="DQG3" i="24"/>
  <c r="DQH3" i="24"/>
  <c r="DQI3" i="24"/>
  <c r="DQJ3" i="24"/>
  <c r="DQK3" i="24"/>
  <c r="DQL3" i="24"/>
  <c r="DQM3" i="24"/>
  <c r="DQN3" i="24"/>
  <c r="DQO3" i="24"/>
  <c r="DQP3" i="24"/>
  <c r="DQQ3" i="24"/>
  <c r="DQR3" i="24"/>
  <c r="DQS3" i="24"/>
  <c r="DQT3" i="24"/>
  <c r="DQU3" i="24"/>
  <c r="DQV3" i="24"/>
  <c r="DQW3" i="24"/>
  <c r="DQX3" i="24"/>
  <c r="DQY3" i="24"/>
  <c r="DQZ3" i="24"/>
  <c r="DRA3" i="24"/>
  <c r="DRB3" i="24"/>
  <c r="DRC3" i="24"/>
  <c r="DRD3" i="24"/>
  <c r="DRE3" i="24"/>
  <c r="DRF3" i="24"/>
  <c r="DRG3" i="24"/>
  <c r="DRH3" i="24"/>
  <c r="DRI3" i="24"/>
  <c r="DRJ3" i="24"/>
  <c r="DRK3" i="24"/>
  <c r="DRL3" i="24"/>
  <c r="DRM3" i="24"/>
  <c r="DRN3" i="24"/>
  <c r="DRO3" i="24"/>
  <c r="DRP3" i="24"/>
  <c r="DRQ3" i="24"/>
  <c r="DRR3" i="24"/>
  <c r="DRS3" i="24"/>
  <c r="DRT3" i="24"/>
  <c r="DRU3" i="24"/>
  <c r="DRV3" i="24"/>
  <c r="DRW3" i="24"/>
  <c r="DRX3" i="24"/>
  <c r="DRY3" i="24"/>
  <c r="DRZ3" i="24"/>
  <c r="DSA3" i="24"/>
  <c r="DSB3" i="24"/>
  <c r="DSC3" i="24"/>
  <c r="DSD3" i="24"/>
  <c r="DSE3" i="24"/>
  <c r="DSF3" i="24"/>
  <c r="DSG3" i="24"/>
  <c r="DSH3" i="24"/>
  <c r="DSI3" i="24"/>
  <c r="DSJ3" i="24"/>
  <c r="DSK3" i="24"/>
  <c r="DSL3" i="24"/>
  <c r="DSM3" i="24"/>
  <c r="DSN3" i="24"/>
  <c r="DSO3" i="24"/>
  <c r="DSP3" i="24"/>
  <c r="DSQ3" i="24"/>
  <c r="DSR3" i="24"/>
  <c r="DSS3" i="24"/>
  <c r="DST3" i="24"/>
  <c r="DSU3" i="24"/>
  <c r="DSV3" i="24"/>
  <c r="DSW3" i="24"/>
  <c r="DSX3" i="24"/>
  <c r="DSY3" i="24"/>
  <c r="DSZ3" i="24"/>
  <c r="DTA3" i="24"/>
  <c r="DTB3" i="24"/>
  <c r="DTC3" i="24"/>
  <c r="DTD3" i="24"/>
  <c r="DTE3" i="24"/>
  <c r="DTF3" i="24"/>
  <c r="DTG3" i="24"/>
  <c r="DTH3" i="24"/>
  <c r="DTI3" i="24"/>
  <c r="DTJ3" i="24"/>
  <c r="DTK3" i="24"/>
  <c r="DTL3" i="24"/>
  <c r="DTM3" i="24"/>
  <c r="DTN3" i="24"/>
  <c r="DTO3" i="24"/>
  <c r="DTP3" i="24"/>
  <c r="DTQ3" i="24"/>
  <c r="DTR3" i="24"/>
  <c r="DTS3" i="24"/>
  <c r="DTT3" i="24"/>
  <c r="DTU3" i="24"/>
  <c r="DTV3" i="24"/>
  <c r="DTW3" i="24"/>
  <c r="DTX3" i="24"/>
  <c r="DTY3" i="24"/>
  <c r="DTZ3" i="24"/>
  <c r="DUA3" i="24"/>
  <c r="DUB3" i="24"/>
  <c r="DUC3" i="24"/>
  <c r="DUD3" i="24"/>
  <c r="DUE3" i="24"/>
  <c r="DUF3" i="24"/>
  <c r="DUG3" i="24"/>
  <c r="DUH3" i="24"/>
  <c r="DUI3" i="24"/>
  <c r="DUJ3" i="24"/>
  <c r="DUK3" i="24"/>
  <c r="DUL3" i="24"/>
  <c r="DUM3" i="24"/>
  <c r="DUN3" i="24"/>
  <c r="DUO3" i="24"/>
  <c r="DUP3" i="24"/>
  <c r="DUQ3" i="24"/>
  <c r="DUR3" i="24"/>
  <c r="DUS3" i="24"/>
  <c r="DUT3" i="24"/>
  <c r="DUU3" i="24"/>
  <c r="DUV3" i="24"/>
  <c r="DUW3" i="24"/>
  <c r="DUX3" i="24"/>
  <c r="DUY3" i="24"/>
  <c r="DUZ3" i="24"/>
  <c r="DVA3" i="24"/>
  <c r="DVB3" i="24"/>
  <c r="DVC3" i="24"/>
  <c r="DVD3" i="24"/>
  <c r="DVE3" i="24"/>
  <c r="DVF3" i="24"/>
  <c r="DVG3" i="24"/>
  <c r="DVH3" i="24"/>
  <c r="DVI3" i="24"/>
  <c r="DVJ3" i="24"/>
  <c r="DVK3" i="24"/>
  <c r="DVL3" i="24"/>
  <c r="DVM3" i="24"/>
  <c r="DVN3" i="24"/>
  <c r="DVO3" i="24"/>
  <c r="DVP3" i="24"/>
  <c r="DVQ3" i="24"/>
  <c r="DVR3" i="24"/>
  <c r="DVS3" i="24"/>
  <c r="DVT3" i="24"/>
  <c r="DVU3" i="24"/>
  <c r="DVV3" i="24"/>
  <c r="DVW3" i="24"/>
  <c r="DVX3" i="24"/>
  <c r="DVY3" i="24"/>
  <c r="DVZ3" i="24"/>
  <c r="DWA3" i="24"/>
  <c r="DWB3" i="24"/>
  <c r="DWC3" i="24"/>
  <c r="DWD3" i="24"/>
  <c r="DWE3" i="24"/>
  <c r="DWF3" i="24"/>
  <c r="DWG3" i="24"/>
  <c r="DWH3" i="24"/>
  <c r="DWI3" i="24"/>
  <c r="DWJ3" i="24"/>
  <c r="DWK3" i="24"/>
  <c r="DWL3" i="24"/>
  <c r="DWM3" i="24"/>
  <c r="DWN3" i="24"/>
  <c r="DWO3" i="24"/>
  <c r="DWP3" i="24"/>
  <c r="DWQ3" i="24"/>
  <c r="DWR3" i="24"/>
  <c r="DWS3" i="24"/>
  <c r="DWT3" i="24"/>
  <c r="DWU3" i="24"/>
  <c r="DWV3" i="24"/>
  <c r="DWW3" i="24"/>
  <c r="DWX3" i="24"/>
  <c r="DWY3" i="24"/>
  <c r="DWZ3" i="24"/>
  <c r="DXA3" i="24"/>
  <c r="DXB3" i="24"/>
  <c r="DXC3" i="24"/>
  <c r="DXD3" i="24"/>
  <c r="DXE3" i="24"/>
  <c r="DXF3" i="24"/>
  <c r="DXG3" i="24"/>
  <c r="DXH3" i="24"/>
  <c r="DXI3" i="24"/>
  <c r="DXJ3" i="24"/>
  <c r="DXK3" i="24"/>
  <c r="DXL3" i="24"/>
  <c r="DXM3" i="24"/>
  <c r="DXN3" i="24"/>
  <c r="DXO3" i="24"/>
  <c r="DXP3" i="24"/>
  <c r="DXQ3" i="24"/>
  <c r="DXR3" i="24"/>
  <c r="DXS3" i="24"/>
  <c r="DXT3" i="24"/>
  <c r="DXU3" i="24"/>
  <c r="DXV3" i="24"/>
  <c r="DXW3" i="24"/>
  <c r="DXX3" i="24"/>
  <c r="DXY3" i="24"/>
  <c r="DXZ3" i="24"/>
  <c r="DYA3" i="24"/>
  <c r="DYB3" i="24"/>
  <c r="DYC3" i="24"/>
  <c r="DYD3" i="24"/>
  <c r="DYE3" i="24"/>
  <c r="DYF3" i="24"/>
  <c r="DYG3" i="24"/>
  <c r="DYH3" i="24"/>
  <c r="DYI3" i="24"/>
  <c r="DYJ3" i="24"/>
  <c r="DYK3" i="24"/>
  <c r="DYL3" i="24"/>
  <c r="DYM3" i="24"/>
  <c r="DYN3" i="24"/>
  <c r="DYO3" i="24"/>
  <c r="DYP3" i="24"/>
  <c r="DYQ3" i="24"/>
  <c r="DYR3" i="24"/>
  <c r="DYS3" i="24"/>
  <c r="DYT3" i="24"/>
  <c r="DYU3" i="24"/>
  <c r="DYV3" i="24"/>
  <c r="DYW3" i="24"/>
  <c r="DYX3" i="24"/>
  <c r="DYY3" i="24"/>
  <c r="DYZ3" i="24"/>
  <c r="DZA3" i="24"/>
  <c r="DZB3" i="24"/>
  <c r="DZC3" i="24"/>
  <c r="DZD3" i="24"/>
  <c r="DZE3" i="24"/>
  <c r="DZF3" i="24"/>
  <c r="DZG3" i="24"/>
  <c r="DZH3" i="24"/>
  <c r="DZI3" i="24"/>
  <c r="DZJ3" i="24"/>
  <c r="DZK3" i="24"/>
  <c r="DZL3" i="24"/>
  <c r="DZM3" i="24"/>
  <c r="DZN3" i="24"/>
  <c r="DZO3" i="24"/>
  <c r="DZP3" i="24"/>
  <c r="DZQ3" i="24"/>
  <c r="DZR3" i="24"/>
  <c r="DZS3" i="24"/>
  <c r="DZT3" i="24"/>
  <c r="DZU3" i="24"/>
  <c r="DZV3" i="24"/>
  <c r="DZW3" i="24"/>
  <c r="DZX3" i="24"/>
  <c r="DZY3" i="24"/>
  <c r="DZZ3" i="24"/>
  <c r="EAA3" i="24"/>
  <c r="EAB3" i="24"/>
  <c r="EAC3" i="24"/>
  <c r="EAD3" i="24"/>
  <c r="EAE3" i="24"/>
  <c r="EAF3" i="24"/>
  <c r="EAG3" i="24"/>
  <c r="EAH3" i="24"/>
  <c r="EAI3" i="24"/>
  <c r="EAJ3" i="24"/>
  <c r="EAK3" i="24"/>
  <c r="EAL3" i="24"/>
  <c r="EAM3" i="24"/>
  <c r="EAN3" i="24"/>
  <c r="EAO3" i="24"/>
  <c r="EAP3" i="24"/>
  <c r="EAQ3" i="24"/>
  <c r="EAR3" i="24"/>
  <c r="EAS3" i="24"/>
  <c r="EAT3" i="24"/>
  <c r="EAU3" i="24"/>
  <c r="EAV3" i="24"/>
  <c r="EAW3" i="24"/>
  <c r="EAX3" i="24"/>
  <c r="EAY3" i="24"/>
  <c r="EAZ3" i="24"/>
  <c r="EBA3" i="24"/>
  <c r="EBB3" i="24"/>
  <c r="EBC3" i="24"/>
  <c r="EBD3" i="24"/>
  <c r="EBE3" i="24"/>
  <c r="EBF3" i="24"/>
  <c r="EBG3" i="24"/>
  <c r="EBH3" i="24"/>
  <c r="EBI3" i="24"/>
  <c r="EBJ3" i="24"/>
  <c r="EBK3" i="24"/>
  <c r="EBL3" i="24"/>
  <c r="EBM3" i="24"/>
  <c r="EBN3" i="24"/>
  <c r="EBO3" i="24"/>
  <c r="EBP3" i="24"/>
  <c r="EBQ3" i="24"/>
  <c r="EBR3" i="24"/>
  <c r="EBS3" i="24"/>
  <c r="EBT3" i="24"/>
  <c r="EBU3" i="24"/>
  <c r="EBV3" i="24"/>
  <c r="EBW3" i="24"/>
  <c r="EBX3" i="24"/>
  <c r="EBY3" i="24"/>
  <c r="EBZ3" i="24"/>
  <c r="ECA3" i="24"/>
  <c r="ECB3" i="24"/>
  <c r="ECC3" i="24"/>
  <c r="ECD3" i="24"/>
  <c r="ECE3" i="24"/>
  <c r="ECF3" i="24"/>
  <c r="ECG3" i="24"/>
  <c r="ECH3" i="24"/>
  <c r="ECI3" i="24"/>
  <c r="ECJ3" i="24"/>
  <c r="ECK3" i="24"/>
  <c r="ECL3" i="24"/>
  <c r="ECM3" i="24"/>
  <c r="ECN3" i="24"/>
  <c r="ECO3" i="24"/>
  <c r="ECP3" i="24"/>
  <c r="ECQ3" i="24"/>
  <c r="ECR3" i="24"/>
  <c r="ECS3" i="24"/>
  <c r="ECT3" i="24"/>
  <c r="ECU3" i="24"/>
  <c r="ECV3" i="24"/>
  <c r="ECW3" i="24"/>
  <c r="ECX3" i="24"/>
  <c r="ECY3" i="24"/>
  <c r="ECZ3" i="24"/>
  <c r="EDA3" i="24"/>
  <c r="EDB3" i="24"/>
  <c r="EDC3" i="24"/>
  <c r="EDD3" i="24"/>
  <c r="EDE3" i="24"/>
  <c r="EDF3" i="24"/>
  <c r="EDG3" i="24"/>
  <c r="EDH3" i="24"/>
  <c r="EDI3" i="24"/>
  <c r="EDJ3" i="24"/>
  <c r="EDK3" i="24"/>
  <c r="EDL3" i="24"/>
  <c r="EDM3" i="24"/>
  <c r="EDN3" i="24"/>
  <c r="EDO3" i="24"/>
  <c r="EDP3" i="24"/>
  <c r="EDQ3" i="24"/>
  <c r="EDR3" i="24"/>
  <c r="EDS3" i="24"/>
  <c r="EDT3" i="24"/>
  <c r="EDU3" i="24"/>
  <c r="EDV3" i="24"/>
  <c r="EDW3" i="24"/>
  <c r="EDX3" i="24"/>
  <c r="EDY3" i="24"/>
  <c r="EDZ3" i="24"/>
  <c r="EEA3" i="24"/>
  <c r="EEB3" i="24"/>
  <c r="EEC3" i="24"/>
  <c r="EED3" i="24"/>
  <c r="EEE3" i="24"/>
  <c r="EEF3" i="24"/>
  <c r="EEG3" i="24"/>
  <c r="EEH3" i="24"/>
  <c r="EEI3" i="24"/>
  <c r="EEJ3" i="24"/>
  <c r="EEK3" i="24"/>
  <c r="EEL3" i="24"/>
  <c r="EEM3" i="24"/>
  <c r="EEN3" i="24"/>
  <c r="EEO3" i="24"/>
  <c r="EEP3" i="24"/>
  <c r="EEQ3" i="24"/>
  <c r="EER3" i="24"/>
  <c r="EES3" i="24"/>
  <c r="EET3" i="24"/>
  <c r="EEU3" i="24"/>
  <c r="EEV3" i="24"/>
  <c r="EEW3" i="24"/>
  <c r="EEX3" i="24"/>
  <c r="EEY3" i="24"/>
  <c r="EEZ3" i="24"/>
  <c r="EFA3" i="24"/>
  <c r="EFB3" i="24"/>
  <c r="EFC3" i="24"/>
  <c r="EFD3" i="24"/>
  <c r="EFE3" i="24"/>
  <c r="EFF3" i="24"/>
  <c r="EFG3" i="24"/>
  <c r="EFH3" i="24"/>
  <c r="EFI3" i="24"/>
  <c r="EFJ3" i="24"/>
  <c r="EFK3" i="24"/>
  <c r="EFL3" i="24"/>
  <c r="EFM3" i="24"/>
  <c r="EFN3" i="24"/>
  <c r="EFO3" i="24"/>
  <c r="EFP3" i="24"/>
  <c r="EFQ3" i="24"/>
  <c r="EFR3" i="24"/>
  <c r="EFS3" i="24"/>
  <c r="EFT3" i="24"/>
  <c r="EFU3" i="24"/>
  <c r="EFV3" i="24"/>
  <c r="EFW3" i="24"/>
  <c r="EFX3" i="24"/>
  <c r="EFY3" i="24"/>
  <c r="EFZ3" i="24"/>
  <c r="EGA3" i="24"/>
  <c r="EGB3" i="24"/>
  <c r="EGC3" i="24"/>
  <c r="EGD3" i="24"/>
  <c r="EGE3" i="24"/>
  <c r="EGF3" i="24"/>
  <c r="EGG3" i="24"/>
  <c r="EGH3" i="24"/>
  <c r="EGI3" i="24"/>
  <c r="EGJ3" i="24"/>
  <c r="EGK3" i="24"/>
  <c r="EGL3" i="24"/>
  <c r="EGM3" i="24"/>
  <c r="EGN3" i="24"/>
  <c r="EGO3" i="24"/>
  <c r="EGP3" i="24"/>
  <c r="EGQ3" i="24"/>
  <c r="EGR3" i="24"/>
  <c r="EGS3" i="24"/>
  <c r="EGT3" i="24"/>
  <c r="EGU3" i="24"/>
  <c r="EGV3" i="24"/>
  <c r="EGW3" i="24"/>
  <c r="EGX3" i="24"/>
  <c r="EGY3" i="24"/>
  <c r="EGZ3" i="24"/>
  <c r="EHA3" i="24"/>
  <c r="EHB3" i="24"/>
  <c r="EHC3" i="24"/>
  <c r="EHD3" i="24"/>
  <c r="EHE3" i="24"/>
  <c r="EHF3" i="24"/>
  <c r="EHG3" i="24"/>
  <c r="EHH3" i="24"/>
  <c r="EHI3" i="24"/>
  <c r="EHJ3" i="24"/>
  <c r="EHK3" i="24"/>
  <c r="EHL3" i="24"/>
  <c r="EHM3" i="24"/>
  <c r="EHN3" i="24"/>
  <c r="EHO3" i="24"/>
  <c r="EHP3" i="24"/>
  <c r="EHQ3" i="24"/>
  <c r="EHR3" i="24"/>
  <c r="EHS3" i="24"/>
  <c r="EHT3" i="24"/>
  <c r="EHU3" i="24"/>
  <c r="EHV3" i="24"/>
  <c r="EHW3" i="24"/>
  <c r="EHX3" i="24"/>
  <c r="EHY3" i="24"/>
  <c r="EHZ3" i="24"/>
  <c r="EIA3" i="24"/>
  <c r="EIB3" i="24"/>
  <c r="EIC3" i="24"/>
  <c r="EID3" i="24"/>
  <c r="EIE3" i="24"/>
  <c r="EIF3" i="24"/>
  <c r="EIG3" i="24"/>
  <c r="EIH3" i="24"/>
  <c r="EII3" i="24"/>
  <c r="EIJ3" i="24"/>
  <c r="EIK3" i="24"/>
  <c r="EIL3" i="24"/>
  <c r="EIM3" i="24"/>
  <c r="EIN3" i="24"/>
  <c r="EIO3" i="24"/>
  <c r="EIP3" i="24"/>
  <c r="EIQ3" i="24"/>
  <c r="EIR3" i="24"/>
  <c r="EIS3" i="24"/>
  <c r="EIT3" i="24"/>
  <c r="EIU3" i="24"/>
  <c r="EIV3" i="24"/>
  <c r="EIW3" i="24"/>
  <c r="EIX3" i="24"/>
  <c r="EIY3" i="24"/>
  <c r="EIZ3" i="24"/>
  <c r="EJA3" i="24"/>
  <c r="EJB3" i="24"/>
  <c r="EJC3" i="24"/>
  <c r="EJD3" i="24"/>
  <c r="EJE3" i="24"/>
  <c r="EJF3" i="24"/>
  <c r="EJG3" i="24"/>
  <c r="EJH3" i="24"/>
  <c r="EJI3" i="24"/>
  <c r="EJJ3" i="24"/>
  <c r="EJK3" i="24"/>
  <c r="EJL3" i="24"/>
  <c r="EJM3" i="24"/>
  <c r="EJN3" i="24"/>
  <c r="EJO3" i="24"/>
  <c r="EJP3" i="24"/>
  <c r="EJQ3" i="24"/>
  <c r="EJR3" i="24"/>
  <c r="EJS3" i="24"/>
  <c r="EJT3" i="24"/>
  <c r="EJU3" i="24"/>
  <c r="EJV3" i="24"/>
  <c r="EJW3" i="24"/>
  <c r="EJX3" i="24"/>
  <c r="EJY3" i="24"/>
  <c r="EJZ3" i="24"/>
  <c r="EKA3" i="24"/>
  <c r="EKB3" i="24"/>
  <c r="EKC3" i="24"/>
  <c r="EKD3" i="24"/>
  <c r="EKE3" i="24"/>
  <c r="EKF3" i="24"/>
  <c r="EKG3" i="24"/>
  <c r="EKH3" i="24"/>
  <c r="EKI3" i="24"/>
  <c r="EKJ3" i="24"/>
  <c r="EKK3" i="24"/>
  <c r="EKL3" i="24"/>
  <c r="EKM3" i="24"/>
  <c r="EKN3" i="24"/>
  <c r="EKO3" i="24"/>
  <c r="EKP3" i="24"/>
  <c r="EKQ3" i="24"/>
  <c r="EKR3" i="24"/>
  <c r="EKS3" i="24"/>
  <c r="EKT3" i="24"/>
  <c r="EKU3" i="24"/>
  <c r="EKV3" i="24"/>
  <c r="EKW3" i="24"/>
  <c r="EKX3" i="24"/>
  <c r="EKY3" i="24"/>
  <c r="EKZ3" i="24"/>
  <c r="ELA3" i="24"/>
  <c r="ELB3" i="24"/>
  <c r="ELC3" i="24"/>
  <c r="ELD3" i="24"/>
  <c r="ELE3" i="24"/>
  <c r="ELF3" i="24"/>
  <c r="ELG3" i="24"/>
  <c r="ELH3" i="24"/>
  <c r="ELI3" i="24"/>
  <c r="ELJ3" i="24"/>
  <c r="ELK3" i="24"/>
  <c r="ELL3" i="24"/>
  <c r="ELM3" i="24"/>
  <c r="ELN3" i="24"/>
  <c r="ELO3" i="24"/>
  <c r="ELP3" i="24"/>
  <c r="ELQ3" i="24"/>
  <c r="ELR3" i="24"/>
  <c r="ELS3" i="24"/>
  <c r="ELT3" i="24"/>
  <c r="ELU3" i="24"/>
  <c r="ELV3" i="24"/>
  <c r="ELW3" i="24"/>
  <c r="ELX3" i="24"/>
  <c r="ELY3" i="24"/>
  <c r="ELZ3" i="24"/>
  <c r="EMA3" i="24"/>
  <c r="EMB3" i="24"/>
  <c r="EMC3" i="24"/>
  <c r="EMD3" i="24"/>
  <c r="EME3" i="24"/>
  <c r="EMF3" i="24"/>
  <c r="EMG3" i="24"/>
  <c r="EMH3" i="24"/>
  <c r="EMI3" i="24"/>
  <c r="EMJ3" i="24"/>
  <c r="EMK3" i="24"/>
  <c r="EML3" i="24"/>
  <c r="EMM3" i="24"/>
  <c r="EMN3" i="24"/>
  <c r="EMO3" i="24"/>
  <c r="EMP3" i="24"/>
  <c r="EMQ3" i="24"/>
  <c r="EMR3" i="24"/>
  <c r="EMS3" i="24"/>
  <c r="EMT3" i="24"/>
  <c r="EMU3" i="24"/>
  <c r="EMV3" i="24"/>
  <c r="EMW3" i="24"/>
  <c r="EMX3" i="24"/>
  <c r="EMY3" i="24"/>
  <c r="EMZ3" i="24"/>
  <c r="ENA3" i="24"/>
  <c r="ENB3" i="24"/>
  <c r="ENC3" i="24"/>
  <c r="END3" i="24"/>
  <c r="ENE3" i="24"/>
  <c r="ENF3" i="24"/>
  <c r="ENG3" i="24"/>
  <c r="ENH3" i="24"/>
  <c r="ENI3" i="24"/>
  <c r="ENJ3" i="24"/>
  <c r="ENK3" i="24"/>
  <c r="ENL3" i="24"/>
  <c r="ENM3" i="24"/>
  <c r="ENN3" i="24"/>
  <c r="ENO3" i="24"/>
  <c r="ENP3" i="24"/>
  <c r="ENQ3" i="24"/>
  <c r="ENR3" i="24"/>
  <c r="ENS3" i="24"/>
  <c r="ENT3" i="24"/>
  <c r="ENU3" i="24"/>
  <c r="ENV3" i="24"/>
  <c r="ENW3" i="24"/>
  <c r="ENX3" i="24"/>
  <c r="ENY3" i="24"/>
  <c r="ENZ3" i="24"/>
  <c r="EOA3" i="24"/>
  <c r="EOB3" i="24"/>
  <c r="EOC3" i="24"/>
  <c r="EOD3" i="24"/>
  <c r="EOE3" i="24"/>
  <c r="EOF3" i="24"/>
  <c r="EOG3" i="24"/>
  <c r="EOH3" i="24"/>
  <c r="EOI3" i="24"/>
  <c r="EOJ3" i="24"/>
  <c r="EOK3" i="24"/>
  <c r="EOL3" i="24"/>
  <c r="EOM3" i="24"/>
  <c r="EON3" i="24"/>
  <c r="EOO3" i="24"/>
  <c r="EOP3" i="24"/>
  <c r="EOQ3" i="24"/>
  <c r="EOR3" i="24"/>
  <c r="EOS3" i="24"/>
  <c r="EOT3" i="24"/>
  <c r="EOU3" i="24"/>
  <c r="EOV3" i="24"/>
  <c r="EOW3" i="24"/>
  <c r="EOX3" i="24"/>
  <c r="EOY3" i="24"/>
  <c r="EOZ3" i="24"/>
  <c r="EPA3" i="24"/>
  <c r="EPB3" i="24"/>
  <c r="EPC3" i="24"/>
  <c r="EPD3" i="24"/>
  <c r="EPE3" i="24"/>
  <c r="EPF3" i="24"/>
  <c r="EPG3" i="24"/>
  <c r="EPH3" i="24"/>
  <c r="EPI3" i="24"/>
  <c r="EPJ3" i="24"/>
  <c r="EPK3" i="24"/>
  <c r="EPL3" i="24"/>
  <c r="EPM3" i="24"/>
  <c r="EPN3" i="24"/>
  <c r="EPO3" i="24"/>
  <c r="EPP3" i="24"/>
  <c r="EPQ3" i="24"/>
  <c r="EPR3" i="24"/>
  <c r="EPS3" i="24"/>
  <c r="EPT3" i="24"/>
  <c r="EPU3" i="24"/>
  <c r="EPV3" i="24"/>
  <c r="EPW3" i="24"/>
  <c r="EPX3" i="24"/>
  <c r="EPY3" i="24"/>
  <c r="EPZ3" i="24"/>
  <c r="EQA3" i="24"/>
  <c r="EQB3" i="24"/>
  <c r="EQC3" i="24"/>
  <c r="EQD3" i="24"/>
  <c r="EQE3" i="24"/>
  <c r="EQF3" i="24"/>
  <c r="EQG3" i="24"/>
  <c r="EQH3" i="24"/>
  <c r="EQI3" i="24"/>
  <c r="EQJ3" i="24"/>
  <c r="EQK3" i="24"/>
  <c r="EQL3" i="24"/>
  <c r="EQM3" i="24"/>
  <c r="EQN3" i="24"/>
  <c r="EQO3" i="24"/>
  <c r="EQP3" i="24"/>
  <c r="EQQ3" i="24"/>
  <c r="EQR3" i="24"/>
  <c r="EQS3" i="24"/>
  <c r="EQT3" i="24"/>
  <c r="EQU3" i="24"/>
  <c r="EQV3" i="24"/>
  <c r="EQW3" i="24"/>
  <c r="EQX3" i="24"/>
  <c r="EQY3" i="24"/>
  <c r="EQZ3" i="24"/>
  <c r="ERA3" i="24"/>
  <c r="ERB3" i="24"/>
  <c r="ERC3" i="24"/>
  <c r="ERD3" i="24"/>
  <c r="ERE3" i="24"/>
  <c r="ERF3" i="24"/>
  <c r="ERG3" i="24"/>
  <c r="ERH3" i="24"/>
  <c r="ERI3" i="24"/>
  <c r="ERJ3" i="24"/>
  <c r="ERK3" i="24"/>
  <c r="ERL3" i="24"/>
  <c r="ERM3" i="24"/>
  <c r="ERN3" i="24"/>
  <c r="ERO3" i="24"/>
  <c r="ERP3" i="24"/>
  <c r="ERQ3" i="24"/>
  <c r="ERR3" i="24"/>
  <c r="ERS3" i="24"/>
  <c r="ERT3" i="24"/>
  <c r="ERU3" i="24"/>
  <c r="ERV3" i="24"/>
  <c r="ERW3" i="24"/>
  <c r="ERX3" i="24"/>
  <c r="ERY3" i="24"/>
  <c r="ERZ3" i="24"/>
  <c r="ESA3" i="24"/>
  <c r="ESB3" i="24"/>
  <c r="ESC3" i="24"/>
  <c r="ESD3" i="24"/>
  <c r="ESE3" i="24"/>
  <c r="ESF3" i="24"/>
  <c r="ESG3" i="24"/>
  <c r="ESH3" i="24"/>
  <c r="ESI3" i="24"/>
  <c r="ESJ3" i="24"/>
  <c r="ESK3" i="24"/>
  <c r="ESL3" i="24"/>
  <c r="ESM3" i="24"/>
  <c r="ESN3" i="24"/>
  <c r="ESO3" i="24"/>
  <c r="ESP3" i="24"/>
  <c r="ESQ3" i="24"/>
  <c r="ESR3" i="24"/>
  <c r="ESS3" i="24"/>
  <c r="EST3" i="24"/>
  <c r="ESU3" i="24"/>
  <c r="ESV3" i="24"/>
  <c r="ESW3" i="24"/>
  <c r="ESX3" i="24"/>
  <c r="ESY3" i="24"/>
  <c r="ESZ3" i="24"/>
  <c r="ETA3" i="24"/>
  <c r="ETB3" i="24"/>
  <c r="ETC3" i="24"/>
  <c r="ETD3" i="24"/>
  <c r="ETE3" i="24"/>
  <c r="ETF3" i="24"/>
  <c r="ETG3" i="24"/>
  <c r="ETH3" i="24"/>
  <c r="ETI3" i="24"/>
  <c r="ETJ3" i="24"/>
  <c r="ETK3" i="24"/>
  <c r="ETL3" i="24"/>
  <c r="ETM3" i="24"/>
  <c r="ETN3" i="24"/>
  <c r="ETO3" i="24"/>
  <c r="ETP3" i="24"/>
  <c r="ETQ3" i="24"/>
  <c r="ETR3" i="24"/>
  <c r="ETS3" i="24"/>
  <c r="ETT3" i="24"/>
  <c r="ETU3" i="24"/>
  <c r="ETV3" i="24"/>
  <c r="ETW3" i="24"/>
  <c r="ETX3" i="24"/>
  <c r="ETY3" i="24"/>
  <c r="ETZ3" i="24"/>
  <c r="EUA3" i="24"/>
  <c r="EUB3" i="24"/>
  <c r="EUC3" i="24"/>
  <c r="EUD3" i="24"/>
  <c r="EUE3" i="24"/>
  <c r="EUF3" i="24"/>
  <c r="EUG3" i="24"/>
  <c r="EUH3" i="24"/>
  <c r="EUI3" i="24"/>
  <c r="EUJ3" i="24"/>
  <c r="EUK3" i="24"/>
  <c r="EUL3" i="24"/>
  <c r="EUM3" i="24"/>
  <c r="EUN3" i="24"/>
  <c r="EUO3" i="24"/>
  <c r="EUP3" i="24"/>
  <c r="EUQ3" i="24"/>
  <c r="EUR3" i="24"/>
  <c r="EUS3" i="24"/>
  <c r="EUT3" i="24"/>
  <c r="EUU3" i="24"/>
  <c r="EUV3" i="24"/>
  <c r="EUW3" i="24"/>
  <c r="EUX3" i="24"/>
  <c r="EUY3" i="24"/>
  <c r="EUZ3" i="24"/>
  <c r="EVA3" i="24"/>
  <c r="EVB3" i="24"/>
  <c r="EVC3" i="24"/>
  <c r="EVD3" i="24"/>
  <c r="EVE3" i="24"/>
  <c r="EVF3" i="24"/>
  <c r="EVG3" i="24"/>
  <c r="EVH3" i="24"/>
  <c r="EVI3" i="24"/>
  <c r="EVJ3" i="24"/>
  <c r="EVK3" i="24"/>
  <c r="EVL3" i="24"/>
  <c r="EVM3" i="24"/>
  <c r="EVN3" i="24"/>
  <c r="EVO3" i="24"/>
  <c r="EVP3" i="24"/>
  <c r="EVQ3" i="24"/>
  <c r="EVR3" i="24"/>
  <c r="EVS3" i="24"/>
  <c r="EVT3" i="24"/>
  <c r="EVU3" i="24"/>
  <c r="EVV3" i="24"/>
  <c r="EVW3" i="24"/>
  <c r="EVX3" i="24"/>
  <c r="EVY3" i="24"/>
  <c r="EVZ3" i="24"/>
  <c r="EWA3" i="24"/>
  <c r="EWB3" i="24"/>
  <c r="EWC3" i="24"/>
  <c r="EWD3" i="24"/>
  <c r="EWE3" i="24"/>
  <c r="EWF3" i="24"/>
  <c r="EWG3" i="24"/>
  <c r="EWH3" i="24"/>
  <c r="EWI3" i="24"/>
  <c r="EWJ3" i="24"/>
  <c r="EWK3" i="24"/>
  <c r="EWL3" i="24"/>
  <c r="EWM3" i="24"/>
  <c r="EWN3" i="24"/>
  <c r="EWO3" i="24"/>
  <c r="EWP3" i="24"/>
  <c r="EWQ3" i="24"/>
  <c r="EWR3" i="24"/>
  <c r="EWS3" i="24"/>
  <c r="EWT3" i="24"/>
  <c r="EWU3" i="24"/>
  <c r="EWV3" i="24"/>
  <c r="EWW3" i="24"/>
  <c r="EWX3" i="24"/>
  <c r="EWY3" i="24"/>
  <c r="EWZ3" i="24"/>
  <c r="EXA3" i="24"/>
  <c r="EXB3" i="24"/>
  <c r="EXC3" i="24"/>
  <c r="EXD3" i="24"/>
  <c r="EXE3" i="24"/>
  <c r="EXF3" i="24"/>
  <c r="EXG3" i="24"/>
  <c r="EXH3" i="24"/>
  <c r="EXI3" i="24"/>
  <c r="EXJ3" i="24"/>
  <c r="EXK3" i="24"/>
  <c r="EXL3" i="24"/>
  <c r="EXM3" i="24"/>
  <c r="EXN3" i="24"/>
  <c r="EXO3" i="24"/>
  <c r="EXP3" i="24"/>
  <c r="EXQ3" i="24"/>
  <c r="EXR3" i="24"/>
  <c r="EXS3" i="24"/>
  <c r="EXT3" i="24"/>
  <c r="EXU3" i="24"/>
  <c r="EXV3" i="24"/>
  <c r="EXW3" i="24"/>
  <c r="EXX3" i="24"/>
  <c r="EXY3" i="24"/>
  <c r="EXZ3" i="24"/>
  <c r="EYA3" i="24"/>
  <c r="EYB3" i="24"/>
  <c r="EYC3" i="24"/>
  <c r="EYD3" i="24"/>
  <c r="EYE3" i="24"/>
  <c r="EYF3" i="24"/>
  <c r="EYG3" i="24"/>
  <c r="EYH3" i="24"/>
  <c r="EYI3" i="24"/>
  <c r="EYJ3" i="24"/>
  <c r="EYK3" i="24"/>
  <c r="EYL3" i="24"/>
  <c r="EYM3" i="24"/>
  <c r="EYN3" i="24"/>
  <c r="EYO3" i="24"/>
  <c r="EYP3" i="24"/>
  <c r="EYQ3" i="24"/>
  <c r="EYR3" i="24"/>
  <c r="EYS3" i="24"/>
  <c r="EYT3" i="24"/>
  <c r="EYU3" i="24"/>
  <c r="EYV3" i="24"/>
  <c r="EYW3" i="24"/>
  <c r="EYX3" i="24"/>
  <c r="EYY3" i="24"/>
  <c r="EYZ3" i="24"/>
  <c r="EZA3" i="24"/>
  <c r="EZB3" i="24"/>
  <c r="EZC3" i="24"/>
  <c r="EZD3" i="24"/>
  <c r="EZE3" i="24"/>
  <c r="EZF3" i="24"/>
  <c r="EZG3" i="24"/>
  <c r="EZH3" i="24"/>
  <c r="EZI3" i="24"/>
  <c r="EZJ3" i="24"/>
  <c r="EZK3" i="24"/>
  <c r="EZL3" i="24"/>
  <c r="EZM3" i="24"/>
  <c r="EZN3" i="24"/>
  <c r="EZO3" i="24"/>
  <c r="EZP3" i="24"/>
  <c r="EZQ3" i="24"/>
  <c r="EZR3" i="24"/>
  <c r="EZS3" i="24"/>
  <c r="EZT3" i="24"/>
  <c r="EZU3" i="24"/>
  <c r="EZV3" i="24"/>
  <c r="EZW3" i="24"/>
  <c r="EZX3" i="24"/>
  <c r="EZY3" i="24"/>
  <c r="EZZ3" i="24"/>
  <c r="FAA3" i="24"/>
  <c r="FAB3" i="24"/>
  <c r="FAC3" i="24"/>
  <c r="FAD3" i="24"/>
  <c r="FAE3" i="24"/>
  <c r="FAF3" i="24"/>
  <c r="FAG3" i="24"/>
  <c r="FAH3" i="24"/>
  <c r="FAI3" i="24"/>
  <c r="FAJ3" i="24"/>
  <c r="FAK3" i="24"/>
  <c r="FAL3" i="24"/>
  <c r="FAM3" i="24"/>
  <c r="FAN3" i="24"/>
  <c r="FAO3" i="24"/>
  <c r="FAP3" i="24"/>
  <c r="FAQ3" i="24"/>
  <c r="FAR3" i="24"/>
  <c r="FAS3" i="24"/>
  <c r="FAT3" i="24"/>
  <c r="FAU3" i="24"/>
  <c r="FAV3" i="24"/>
  <c r="FAW3" i="24"/>
  <c r="FAX3" i="24"/>
  <c r="FAY3" i="24"/>
  <c r="FAZ3" i="24"/>
  <c r="FBA3" i="24"/>
  <c r="FBB3" i="24"/>
  <c r="FBC3" i="24"/>
  <c r="FBD3" i="24"/>
  <c r="FBE3" i="24"/>
  <c r="FBF3" i="24"/>
  <c r="FBG3" i="24"/>
  <c r="FBH3" i="24"/>
  <c r="FBI3" i="24"/>
  <c r="FBJ3" i="24"/>
  <c r="FBK3" i="24"/>
  <c r="FBL3" i="24"/>
  <c r="FBM3" i="24"/>
  <c r="FBN3" i="24"/>
  <c r="FBO3" i="24"/>
  <c r="FBP3" i="24"/>
  <c r="FBQ3" i="24"/>
  <c r="FBR3" i="24"/>
  <c r="FBS3" i="24"/>
  <c r="FBT3" i="24"/>
  <c r="FBU3" i="24"/>
  <c r="FBV3" i="24"/>
  <c r="FBW3" i="24"/>
  <c r="FBX3" i="24"/>
  <c r="FBY3" i="24"/>
  <c r="FBZ3" i="24"/>
  <c r="FCA3" i="24"/>
  <c r="FCB3" i="24"/>
  <c r="FCC3" i="24"/>
  <c r="FCD3" i="24"/>
  <c r="FCE3" i="24"/>
  <c r="FCF3" i="24"/>
  <c r="FCG3" i="24"/>
  <c r="FCH3" i="24"/>
  <c r="FCI3" i="24"/>
  <c r="FCJ3" i="24"/>
  <c r="FCK3" i="24"/>
  <c r="FCL3" i="24"/>
  <c r="FCM3" i="24"/>
  <c r="FCN3" i="24"/>
  <c r="FCO3" i="24"/>
  <c r="FCP3" i="24"/>
  <c r="FCQ3" i="24"/>
  <c r="FCR3" i="24"/>
  <c r="FCS3" i="24"/>
  <c r="FCT3" i="24"/>
  <c r="FCU3" i="24"/>
  <c r="FCV3" i="24"/>
  <c r="FCW3" i="24"/>
  <c r="FCX3" i="24"/>
  <c r="FCY3" i="24"/>
  <c r="FCZ3" i="24"/>
  <c r="FDA3" i="24"/>
  <c r="FDB3" i="24"/>
  <c r="FDC3" i="24"/>
  <c r="FDD3" i="24"/>
  <c r="FDE3" i="24"/>
  <c r="FDF3" i="24"/>
  <c r="FDG3" i="24"/>
  <c r="FDH3" i="24"/>
  <c r="FDI3" i="24"/>
  <c r="FDJ3" i="24"/>
  <c r="FDK3" i="24"/>
  <c r="FDL3" i="24"/>
  <c r="FDM3" i="24"/>
  <c r="FDN3" i="24"/>
  <c r="FDO3" i="24"/>
  <c r="FDP3" i="24"/>
  <c r="FDQ3" i="24"/>
  <c r="FDR3" i="24"/>
  <c r="FDS3" i="24"/>
  <c r="FDT3" i="24"/>
  <c r="FDU3" i="24"/>
  <c r="FDV3" i="24"/>
  <c r="FDW3" i="24"/>
  <c r="FDX3" i="24"/>
  <c r="FDY3" i="24"/>
  <c r="FDZ3" i="24"/>
  <c r="FEA3" i="24"/>
  <c r="FEB3" i="24"/>
  <c r="FEC3" i="24"/>
  <c r="FED3" i="24"/>
  <c r="FEE3" i="24"/>
  <c r="FEF3" i="24"/>
  <c r="FEG3" i="24"/>
  <c r="FEH3" i="24"/>
  <c r="FEI3" i="24"/>
  <c r="FEJ3" i="24"/>
  <c r="FEK3" i="24"/>
  <c r="FEL3" i="24"/>
  <c r="FEM3" i="24"/>
  <c r="FEN3" i="24"/>
  <c r="FEO3" i="24"/>
  <c r="FEP3" i="24"/>
  <c r="FEQ3" i="24"/>
  <c r="FER3" i="24"/>
  <c r="FES3" i="24"/>
  <c r="FET3" i="24"/>
  <c r="FEU3" i="24"/>
  <c r="FEV3" i="24"/>
  <c r="FEW3" i="24"/>
  <c r="FEX3" i="24"/>
  <c r="FEY3" i="24"/>
  <c r="FEZ3" i="24"/>
  <c r="FFA3" i="24"/>
  <c r="FFB3" i="24"/>
  <c r="FFC3" i="24"/>
  <c r="FFD3" i="24"/>
  <c r="FFE3" i="24"/>
  <c r="FFF3" i="24"/>
  <c r="FFG3" i="24"/>
  <c r="FFH3" i="24"/>
  <c r="FFI3" i="24"/>
  <c r="FFJ3" i="24"/>
  <c r="FFK3" i="24"/>
  <c r="FFL3" i="24"/>
  <c r="FFM3" i="24"/>
  <c r="FFN3" i="24"/>
  <c r="FFO3" i="24"/>
  <c r="FFP3" i="24"/>
  <c r="FFQ3" i="24"/>
  <c r="FFR3" i="24"/>
  <c r="FFS3" i="24"/>
  <c r="FFT3" i="24"/>
  <c r="FFU3" i="24"/>
  <c r="FFV3" i="24"/>
  <c r="FFW3" i="24"/>
  <c r="FFX3" i="24"/>
  <c r="FFY3" i="24"/>
  <c r="FFZ3" i="24"/>
  <c r="FGA3" i="24"/>
  <c r="FGB3" i="24"/>
  <c r="FGC3" i="24"/>
  <c r="FGD3" i="24"/>
  <c r="FGE3" i="24"/>
  <c r="FGF3" i="24"/>
  <c r="FGG3" i="24"/>
  <c r="FGH3" i="24"/>
  <c r="FGI3" i="24"/>
  <c r="FGJ3" i="24"/>
  <c r="FGK3" i="24"/>
  <c r="FGL3" i="24"/>
  <c r="FGM3" i="24"/>
  <c r="FGN3" i="24"/>
  <c r="FGO3" i="24"/>
  <c r="FGP3" i="24"/>
  <c r="FGQ3" i="24"/>
  <c r="FGR3" i="24"/>
  <c r="FGS3" i="24"/>
  <c r="FGT3" i="24"/>
  <c r="FGU3" i="24"/>
  <c r="FGV3" i="24"/>
  <c r="FGW3" i="24"/>
  <c r="FGX3" i="24"/>
  <c r="FGY3" i="24"/>
  <c r="FGZ3" i="24"/>
  <c r="FHA3" i="24"/>
  <c r="FHB3" i="24"/>
  <c r="FHC3" i="24"/>
  <c r="FHD3" i="24"/>
  <c r="FHE3" i="24"/>
  <c r="FHF3" i="24"/>
  <c r="FHG3" i="24"/>
  <c r="FHH3" i="24"/>
  <c r="FHI3" i="24"/>
  <c r="FHJ3" i="24"/>
  <c r="FHK3" i="24"/>
  <c r="FHL3" i="24"/>
  <c r="FHM3" i="24"/>
  <c r="FHN3" i="24"/>
  <c r="FHO3" i="24"/>
  <c r="FHP3" i="24"/>
  <c r="FHQ3" i="24"/>
  <c r="FHR3" i="24"/>
  <c r="FHS3" i="24"/>
  <c r="FHT3" i="24"/>
  <c r="FHU3" i="24"/>
  <c r="FHV3" i="24"/>
  <c r="FHW3" i="24"/>
  <c r="FHX3" i="24"/>
  <c r="FHY3" i="24"/>
  <c r="FHZ3" i="24"/>
  <c r="FIA3" i="24"/>
  <c r="FIB3" i="24"/>
  <c r="FIC3" i="24"/>
  <c r="FID3" i="24"/>
  <c r="FIE3" i="24"/>
  <c r="FIF3" i="24"/>
  <c r="FIG3" i="24"/>
  <c r="FIH3" i="24"/>
  <c r="FII3" i="24"/>
  <c r="FIJ3" i="24"/>
  <c r="FIK3" i="24"/>
  <c r="FIL3" i="24"/>
  <c r="FIM3" i="24"/>
  <c r="FIN3" i="24"/>
  <c r="FIO3" i="24"/>
  <c r="FIP3" i="24"/>
  <c r="FIQ3" i="24"/>
  <c r="FIR3" i="24"/>
  <c r="FIS3" i="24"/>
  <c r="FIT3" i="24"/>
  <c r="FIU3" i="24"/>
  <c r="FIV3" i="24"/>
  <c r="FIW3" i="24"/>
  <c r="FIX3" i="24"/>
  <c r="FIY3" i="24"/>
  <c r="FIZ3" i="24"/>
  <c r="FJA3" i="24"/>
  <c r="FJB3" i="24"/>
  <c r="FJC3" i="24"/>
  <c r="FJD3" i="24"/>
  <c r="FJE3" i="24"/>
  <c r="FJF3" i="24"/>
  <c r="FJG3" i="24"/>
  <c r="FJH3" i="24"/>
  <c r="FJI3" i="24"/>
  <c r="FJJ3" i="24"/>
  <c r="FJK3" i="24"/>
  <c r="FJL3" i="24"/>
  <c r="FJM3" i="24"/>
  <c r="FJN3" i="24"/>
  <c r="FJO3" i="24"/>
  <c r="FJP3" i="24"/>
  <c r="FJQ3" i="24"/>
  <c r="FJR3" i="24"/>
  <c r="FJS3" i="24"/>
  <c r="FJT3" i="24"/>
  <c r="FJU3" i="24"/>
  <c r="FJV3" i="24"/>
  <c r="FJW3" i="24"/>
  <c r="FJX3" i="24"/>
  <c r="FJY3" i="24"/>
  <c r="FJZ3" i="24"/>
  <c r="FKA3" i="24"/>
  <c r="FKB3" i="24"/>
  <c r="FKC3" i="24"/>
  <c r="FKD3" i="24"/>
  <c r="FKE3" i="24"/>
  <c r="FKF3" i="24"/>
  <c r="FKG3" i="24"/>
  <c r="FKH3" i="24"/>
  <c r="FKI3" i="24"/>
  <c r="FKJ3" i="24"/>
  <c r="FKK3" i="24"/>
  <c r="FKL3" i="24"/>
  <c r="FKM3" i="24"/>
  <c r="FKN3" i="24"/>
  <c r="FKO3" i="24"/>
  <c r="FKP3" i="24"/>
  <c r="FKQ3" i="24"/>
  <c r="FKR3" i="24"/>
  <c r="FKS3" i="24"/>
  <c r="FKT3" i="24"/>
  <c r="FKU3" i="24"/>
  <c r="FKV3" i="24"/>
  <c r="FKW3" i="24"/>
  <c r="FKX3" i="24"/>
  <c r="FKY3" i="24"/>
  <c r="FKZ3" i="24"/>
  <c r="FLA3" i="24"/>
  <c r="FLB3" i="24"/>
  <c r="FLC3" i="24"/>
  <c r="FLD3" i="24"/>
  <c r="FLE3" i="24"/>
  <c r="FLF3" i="24"/>
  <c r="FLG3" i="24"/>
  <c r="FLH3" i="24"/>
  <c r="FLI3" i="24"/>
  <c r="FLJ3" i="24"/>
  <c r="FLK3" i="24"/>
  <c r="FLL3" i="24"/>
  <c r="FLM3" i="24"/>
  <c r="FLN3" i="24"/>
  <c r="FLO3" i="24"/>
  <c r="FLP3" i="24"/>
  <c r="FLQ3" i="24"/>
  <c r="FLR3" i="24"/>
  <c r="FLS3" i="24"/>
  <c r="FLT3" i="24"/>
  <c r="FLU3" i="24"/>
  <c r="FLV3" i="24"/>
  <c r="FLW3" i="24"/>
  <c r="FLX3" i="24"/>
  <c r="FLY3" i="24"/>
  <c r="FLZ3" i="24"/>
  <c r="FMA3" i="24"/>
  <c r="FMB3" i="24"/>
  <c r="FMC3" i="24"/>
  <c r="FMD3" i="24"/>
  <c r="FME3" i="24"/>
  <c r="FMF3" i="24"/>
  <c r="FMG3" i="24"/>
  <c r="FMH3" i="24"/>
  <c r="FMI3" i="24"/>
  <c r="FMJ3" i="24"/>
  <c r="FMK3" i="24"/>
  <c r="FML3" i="24"/>
  <c r="FMM3" i="24"/>
  <c r="FMN3" i="24"/>
  <c r="FMO3" i="24"/>
  <c r="FMP3" i="24"/>
  <c r="FMQ3" i="24"/>
  <c r="FMR3" i="24"/>
  <c r="FMS3" i="24"/>
  <c r="FMT3" i="24"/>
  <c r="FMU3" i="24"/>
  <c r="FMV3" i="24"/>
  <c r="FMW3" i="24"/>
  <c r="FMX3" i="24"/>
  <c r="FMY3" i="24"/>
  <c r="FMZ3" i="24"/>
  <c r="FNA3" i="24"/>
  <c r="FNB3" i="24"/>
  <c r="FNC3" i="24"/>
  <c r="FND3" i="24"/>
  <c r="FNE3" i="24"/>
  <c r="FNF3" i="24"/>
  <c r="FNG3" i="24"/>
  <c r="FNH3" i="24"/>
  <c r="FNI3" i="24"/>
  <c r="FNJ3" i="24"/>
  <c r="FNK3" i="24"/>
  <c r="FNL3" i="24"/>
  <c r="FNM3" i="24"/>
  <c r="FNN3" i="24"/>
  <c r="FNO3" i="24"/>
  <c r="FNP3" i="24"/>
  <c r="FNQ3" i="24"/>
  <c r="FNR3" i="24"/>
  <c r="FNS3" i="24"/>
  <c r="FNT3" i="24"/>
  <c r="FNU3" i="24"/>
  <c r="FNV3" i="24"/>
  <c r="FNW3" i="24"/>
  <c r="FNX3" i="24"/>
  <c r="FNY3" i="24"/>
  <c r="FNZ3" i="24"/>
  <c r="FOA3" i="24"/>
  <c r="FOB3" i="24"/>
  <c r="FOC3" i="24"/>
  <c r="FOD3" i="24"/>
  <c r="FOE3" i="24"/>
  <c r="FOF3" i="24"/>
  <c r="FOG3" i="24"/>
  <c r="FOH3" i="24"/>
  <c r="FOI3" i="24"/>
  <c r="FOJ3" i="24"/>
  <c r="FOK3" i="24"/>
  <c r="FOL3" i="24"/>
  <c r="FOM3" i="24"/>
  <c r="FON3" i="24"/>
  <c r="FOO3" i="24"/>
  <c r="FOP3" i="24"/>
  <c r="FOQ3" i="24"/>
  <c r="FOR3" i="24"/>
  <c r="FOS3" i="24"/>
  <c r="FOT3" i="24"/>
  <c r="FOU3" i="24"/>
  <c r="FOV3" i="24"/>
  <c r="FOW3" i="24"/>
  <c r="FOX3" i="24"/>
  <c r="FOY3" i="24"/>
  <c r="FOZ3" i="24"/>
  <c r="FPA3" i="24"/>
  <c r="FPB3" i="24"/>
  <c r="FPC3" i="24"/>
  <c r="FPD3" i="24"/>
  <c r="FPE3" i="24"/>
  <c r="FPF3" i="24"/>
  <c r="FPG3" i="24"/>
  <c r="FPH3" i="24"/>
  <c r="FPI3" i="24"/>
  <c r="FPJ3" i="24"/>
  <c r="FPK3" i="24"/>
  <c r="FPL3" i="24"/>
  <c r="FPM3" i="24"/>
  <c r="FPN3" i="24"/>
  <c r="FPO3" i="24"/>
  <c r="FPP3" i="24"/>
  <c r="FPQ3" i="24"/>
  <c r="FPR3" i="24"/>
  <c r="FPS3" i="24"/>
  <c r="FPT3" i="24"/>
  <c r="FPU3" i="24"/>
  <c r="FPV3" i="24"/>
  <c r="FPW3" i="24"/>
  <c r="FPX3" i="24"/>
  <c r="FPY3" i="24"/>
  <c r="FPZ3" i="24"/>
  <c r="FQA3" i="24"/>
  <c r="FQB3" i="24"/>
  <c r="FQC3" i="24"/>
  <c r="FQD3" i="24"/>
  <c r="FQE3" i="24"/>
  <c r="FQF3" i="24"/>
  <c r="FQG3" i="24"/>
  <c r="FQH3" i="24"/>
  <c r="FQI3" i="24"/>
  <c r="FQJ3" i="24"/>
  <c r="FQK3" i="24"/>
  <c r="FQL3" i="24"/>
  <c r="FQM3" i="24"/>
  <c r="FQN3" i="24"/>
  <c r="FQO3" i="24"/>
  <c r="FQP3" i="24"/>
  <c r="FQQ3" i="24"/>
  <c r="FQR3" i="24"/>
  <c r="FQS3" i="24"/>
  <c r="FQT3" i="24"/>
  <c r="FQU3" i="24"/>
  <c r="FQV3" i="24"/>
  <c r="FQW3" i="24"/>
  <c r="FQX3" i="24"/>
  <c r="FQY3" i="24"/>
  <c r="FQZ3" i="24"/>
  <c r="FRA3" i="24"/>
  <c r="FRB3" i="24"/>
  <c r="FRC3" i="24"/>
  <c r="FRD3" i="24"/>
  <c r="FRE3" i="24"/>
  <c r="FRF3" i="24"/>
  <c r="FRG3" i="24"/>
  <c r="FRH3" i="24"/>
  <c r="FRI3" i="24"/>
  <c r="FRJ3" i="24"/>
  <c r="FRK3" i="24"/>
  <c r="FRL3" i="24"/>
  <c r="FRM3" i="24"/>
  <c r="FRN3" i="24"/>
  <c r="FRO3" i="24"/>
  <c r="FRP3" i="24"/>
  <c r="FRQ3" i="24"/>
  <c r="FRR3" i="24"/>
  <c r="FRS3" i="24"/>
  <c r="FRT3" i="24"/>
  <c r="FRU3" i="24"/>
  <c r="FRV3" i="24"/>
  <c r="FRW3" i="24"/>
  <c r="FRX3" i="24"/>
  <c r="FRY3" i="24"/>
  <c r="FRZ3" i="24"/>
  <c r="FSA3" i="24"/>
  <c r="FSB3" i="24"/>
  <c r="FSC3" i="24"/>
  <c r="FSD3" i="24"/>
  <c r="FSE3" i="24"/>
  <c r="FSF3" i="24"/>
  <c r="FSG3" i="24"/>
  <c r="FSH3" i="24"/>
  <c r="FSI3" i="24"/>
  <c r="FSJ3" i="24"/>
  <c r="FSK3" i="24"/>
  <c r="FSL3" i="24"/>
  <c r="FSM3" i="24"/>
  <c r="FSN3" i="24"/>
  <c r="FSO3" i="24"/>
  <c r="FSP3" i="24"/>
  <c r="FSQ3" i="24"/>
  <c r="FSR3" i="24"/>
  <c r="FSS3" i="24"/>
  <c r="FST3" i="24"/>
  <c r="FSU3" i="24"/>
  <c r="FSV3" i="24"/>
  <c r="FSW3" i="24"/>
  <c r="FSX3" i="24"/>
  <c r="FSY3" i="24"/>
  <c r="FSZ3" i="24"/>
  <c r="FTA3" i="24"/>
  <c r="FTB3" i="24"/>
  <c r="FTC3" i="24"/>
  <c r="FTD3" i="24"/>
  <c r="FTE3" i="24"/>
  <c r="FTF3" i="24"/>
  <c r="FTG3" i="24"/>
  <c r="FTH3" i="24"/>
  <c r="FTI3" i="24"/>
  <c r="FTJ3" i="24"/>
  <c r="FTK3" i="24"/>
  <c r="FTL3" i="24"/>
  <c r="FTM3" i="24"/>
  <c r="FTN3" i="24"/>
  <c r="FTO3" i="24"/>
  <c r="FTP3" i="24"/>
  <c r="FTQ3" i="24"/>
  <c r="FTR3" i="24"/>
  <c r="FTS3" i="24"/>
  <c r="FTT3" i="24"/>
  <c r="FTU3" i="24"/>
  <c r="FTV3" i="24"/>
  <c r="FTW3" i="24"/>
  <c r="FTX3" i="24"/>
  <c r="FTY3" i="24"/>
  <c r="FTZ3" i="24"/>
  <c r="FUA3" i="24"/>
  <c r="FUB3" i="24"/>
  <c r="FUC3" i="24"/>
  <c r="FUD3" i="24"/>
  <c r="FUE3" i="24"/>
  <c r="FUF3" i="24"/>
  <c r="FUG3" i="24"/>
  <c r="FUH3" i="24"/>
  <c r="FUI3" i="24"/>
  <c r="FUJ3" i="24"/>
  <c r="FUK3" i="24"/>
  <c r="FUL3" i="24"/>
  <c r="FUM3" i="24"/>
  <c r="FUN3" i="24"/>
  <c r="FUO3" i="24"/>
  <c r="FUP3" i="24"/>
  <c r="FUQ3" i="24"/>
  <c r="FUR3" i="24"/>
  <c r="FUS3" i="24"/>
  <c r="FUT3" i="24"/>
  <c r="FUU3" i="24"/>
  <c r="FUV3" i="24"/>
  <c r="FUW3" i="24"/>
  <c r="FUX3" i="24"/>
  <c r="FUY3" i="24"/>
  <c r="FUZ3" i="24"/>
  <c r="FVA3" i="24"/>
  <c r="FVB3" i="24"/>
  <c r="FVC3" i="24"/>
  <c r="FVD3" i="24"/>
  <c r="FVE3" i="24"/>
  <c r="FVF3" i="24"/>
  <c r="FVG3" i="24"/>
  <c r="FVH3" i="24"/>
  <c r="FVI3" i="24"/>
  <c r="FVJ3" i="24"/>
  <c r="FVK3" i="24"/>
  <c r="FVL3" i="24"/>
  <c r="FVM3" i="24"/>
  <c r="FVN3" i="24"/>
  <c r="FVO3" i="24"/>
  <c r="FVP3" i="24"/>
  <c r="FVQ3" i="24"/>
  <c r="FVR3" i="24"/>
  <c r="FVS3" i="24"/>
  <c r="FVT3" i="24"/>
  <c r="FVU3" i="24"/>
  <c r="FVV3" i="24"/>
  <c r="FVW3" i="24"/>
  <c r="FVX3" i="24"/>
  <c r="FVY3" i="24"/>
  <c r="FVZ3" i="24"/>
  <c r="FWA3" i="24"/>
  <c r="FWB3" i="24"/>
  <c r="FWC3" i="24"/>
  <c r="FWD3" i="24"/>
  <c r="FWE3" i="24"/>
  <c r="FWF3" i="24"/>
  <c r="FWG3" i="24"/>
  <c r="FWH3" i="24"/>
  <c r="FWI3" i="24"/>
  <c r="FWJ3" i="24"/>
  <c r="FWK3" i="24"/>
  <c r="FWL3" i="24"/>
  <c r="FWM3" i="24"/>
  <c r="FWN3" i="24"/>
  <c r="FWO3" i="24"/>
  <c r="FWP3" i="24"/>
  <c r="FWQ3" i="24"/>
  <c r="FWR3" i="24"/>
  <c r="FWS3" i="24"/>
  <c r="FWT3" i="24"/>
  <c r="FWU3" i="24"/>
  <c r="FWV3" i="24"/>
  <c r="FWW3" i="24"/>
  <c r="FWX3" i="24"/>
  <c r="FWY3" i="24"/>
  <c r="FWZ3" i="24"/>
  <c r="FXA3" i="24"/>
  <c r="FXB3" i="24"/>
  <c r="FXC3" i="24"/>
  <c r="FXD3" i="24"/>
  <c r="FXE3" i="24"/>
  <c r="FXF3" i="24"/>
  <c r="FXG3" i="24"/>
  <c r="FXH3" i="24"/>
  <c r="FXI3" i="24"/>
  <c r="FXJ3" i="24"/>
  <c r="FXK3" i="24"/>
  <c r="FXL3" i="24"/>
  <c r="FXM3" i="24"/>
  <c r="FXN3" i="24"/>
  <c r="FXO3" i="24"/>
  <c r="FXP3" i="24"/>
  <c r="FXQ3" i="24"/>
  <c r="FXR3" i="24"/>
  <c r="FXS3" i="24"/>
  <c r="FXT3" i="24"/>
  <c r="FXU3" i="24"/>
  <c r="FXV3" i="24"/>
  <c r="FXW3" i="24"/>
  <c r="FXX3" i="24"/>
  <c r="FXY3" i="24"/>
  <c r="FXZ3" i="24"/>
  <c r="FYA3" i="24"/>
  <c r="FYB3" i="24"/>
  <c r="FYC3" i="24"/>
  <c r="FYD3" i="24"/>
  <c r="FYE3" i="24"/>
  <c r="FYF3" i="24"/>
  <c r="FYG3" i="24"/>
  <c r="FYH3" i="24"/>
  <c r="FYI3" i="24"/>
  <c r="FYJ3" i="24"/>
  <c r="FYK3" i="24"/>
  <c r="FYL3" i="24"/>
  <c r="FYM3" i="24"/>
  <c r="FYN3" i="24"/>
  <c r="FYO3" i="24"/>
  <c r="FYP3" i="24"/>
  <c r="FYQ3" i="24"/>
  <c r="FYR3" i="24"/>
  <c r="FYS3" i="24"/>
  <c r="FYT3" i="24"/>
  <c r="FYU3" i="24"/>
  <c r="FYV3" i="24"/>
  <c r="FYW3" i="24"/>
  <c r="FYX3" i="24"/>
  <c r="FYY3" i="24"/>
  <c r="FYZ3" i="24"/>
  <c r="FZA3" i="24"/>
  <c r="FZB3" i="24"/>
  <c r="FZC3" i="24"/>
  <c r="FZD3" i="24"/>
  <c r="FZE3" i="24"/>
  <c r="FZF3" i="24"/>
  <c r="FZG3" i="24"/>
  <c r="FZH3" i="24"/>
  <c r="FZI3" i="24"/>
  <c r="FZJ3" i="24"/>
  <c r="FZK3" i="24"/>
  <c r="FZL3" i="24"/>
  <c r="FZM3" i="24"/>
  <c r="FZN3" i="24"/>
  <c r="FZO3" i="24"/>
  <c r="FZP3" i="24"/>
  <c r="FZQ3" i="24"/>
  <c r="FZR3" i="24"/>
  <c r="FZS3" i="24"/>
  <c r="FZT3" i="24"/>
  <c r="FZU3" i="24"/>
  <c r="FZV3" i="24"/>
  <c r="FZW3" i="24"/>
  <c r="FZX3" i="24"/>
  <c r="FZY3" i="24"/>
  <c r="FZZ3" i="24"/>
  <c r="GAA3" i="24"/>
  <c r="GAB3" i="24"/>
  <c r="GAC3" i="24"/>
  <c r="GAD3" i="24"/>
  <c r="GAE3" i="24"/>
  <c r="GAF3" i="24"/>
  <c r="GAG3" i="24"/>
  <c r="GAH3" i="24"/>
  <c r="GAI3" i="24"/>
  <c r="GAJ3" i="24"/>
  <c r="GAK3" i="24"/>
  <c r="GAL3" i="24"/>
  <c r="GAM3" i="24"/>
  <c r="GAN3" i="24"/>
  <c r="GAO3" i="24"/>
  <c r="GAP3" i="24"/>
  <c r="GAQ3" i="24"/>
  <c r="GAR3" i="24"/>
  <c r="GAS3" i="24"/>
  <c r="GAT3" i="24"/>
  <c r="GAU3" i="24"/>
  <c r="GAV3" i="24"/>
  <c r="GAW3" i="24"/>
  <c r="GAX3" i="24"/>
  <c r="GAY3" i="24"/>
  <c r="GAZ3" i="24"/>
  <c r="GBA3" i="24"/>
  <c r="GBB3" i="24"/>
  <c r="GBC3" i="24"/>
  <c r="GBD3" i="24"/>
  <c r="GBE3" i="24"/>
  <c r="GBF3" i="24"/>
  <c r="GBG3" i="24"/>
  <c r="GBH3" i="24"/>
  <c r="GBI3" i="24"/>
  <c r="GBJ3" i="24"/>
  <c r="GBK3" i="24"/>
  <c r="GBL3" i="24"/>
  <c r="GBM3" i="24"/>
  <c r="GBN3" i="24"/>
  <c r="GBO3" i="24"/>
  <c r="GBP3" i="24"/>
  <c r="GBQ3" i="24"/>
  <c r="GBR3" i="24"/>
  <c r="GBS3" i="24"/>
  <c r="GBT3" i="24"/>
  <c r="GBU3" i="24"/>
  <c r="GBV3" i="24"/>
  <c r="GBW3" i="24"/>
  <c r="GBX3" i="24"/>
  <c r="GBY3" i="24"/>
  <c r="GBZ3" i="24"/>
  <c r="GCA3" i="24"/>
  <c r="GCB3" i="24"/>
  <c r="GCC3" i="24"/>
  <c r="GCD3" i="24"/>
  <c r="GCE3" i="24"/>
  <c r="GCF3" i="24"/>
  <c r="GCG3" i="24"/>
  <c r="GCH3" i="24"/>
  <c r="GCI3" i="24"/>
  <c r="GCJ3" i="24"/>
  <c r="GCK3" i="24"/>
  <c r="GCL3" i="24"/>
  <c r="GCM3" i="24"/>
  <c r="GCN3" i="24"/>
  <c r="GCO3" i="24"/>
  <c r="GCP3" i="24"/>
  <c r="GCQ3" i="24"/>
  <c r="GCR3" i="24"/>
  <c r="GCS3" i="24"/>
  <c r="GCT3" i="24"/>
  <c r="GCU3" i="24"/>
  <c r="GCV3" i="24"/>
  <c r="GCW3" i="24"/>
  <c r="GCX3" i="24"/>
  <c r="GCY3" i="24"/>
  <c r="GCZ3" i="24"/>
  <c r="GDA3" i="24"/>
  <c r="GDB3" i="24"/>
  <c r="GDC3" i="24"/>
  <c r="GDD3" i="24"/>
  <c r="GDE3" i="24"/>
  <c r="GDF3" i="24"/>
  <c r="GDG3" i="24"/>
  <c r="GDH3" i="24"/>
  <c r="GDI3" i="24"/>
  <c r="GDJ3" i="24"/>
  <c r="GDK3" i="24"/>
  <c r="GDL3" i="24"/>
  <c r="GDM3" i="24"/>
  <c r="GDN3" i="24"/>
  <c r="GDO3" i="24"/>
  <c r="GDP3" i="24"/>
  <c r="GDQ3" i="24"/>
  <c r="GDR3" i="24"/>
  <c r="GDS3" i="24"/>
  <c r="GDT3" i="24"/>
  <c r="GDU3" i="24"/>
  <c r="GDV3" i="24"/>
  <c r="GDW3" i="24"/>
  <c r="GDX3" i="24"/>
  <c r="GDY3" i="24"/>
  <c r="GDZ3" i="24"/>
  <c r="GEA3" i="24"/>
  <c r="GEB3" i="24"/>
  <c r="GEC3" i="24"/>
  <c r="GED3" i="24"/>
  <c r="GEE3" i="24"/>
  <c r="GEF3" i="24"/>
  <c r="GEG3" i="24"/>
  <c r="GEH3" i="24"/>
  <c r="GEI3" i="24"/>
  <c r="GEJ3" i="24"/>
  <c r="GEK3" i="24"/>
  <c r="GEL3" i="24"/>
  <c r="GEM3" i="24"/>
  <c r="GEN3" i="24"/>
  <c r="GEO3" i="24"/>
  <c r="GEP3" i="24"/>
  <c r="GEQ3" i="24"/>
  <c r="GER3" i="24"/>
  <c r="GES3" i="24"/>
  <c r="GET3" i="24"/>
  <c r="GEU3" i="24"/>
  <c r="GEV3" i="24"/>
  <c r="GEW3" i="24"/>
  <c r="GEX3" i="24"/>
  <c r="GEY3" i="24"/>
  <c r="GEZ3" i="24"/>
  <c r="GFA3" i="24"/>
  <c r="GFB3" i="24"/>
  <c r="GFC3" i="24"/>
  <c r="GFD3" i="24"/>
  <c r="GFE3" i="24"/>
  <c r="GFF3" i="24"/>
  <c r="GFG3" i="24"/>
  <c r="GFH3" i="24"/>
  <c r="GFI3" i="24"/>
  <c r="GFJ3" i="24"/>
  <c r="GFK3" i="24"/>
  <c r="GFL3" i="24"/>
  <c r="GFM3" i="24"/>
  <c r="GFN3" i="24"/>
  <c r="GFO3" i="24"/>
  <c r="GFP3" i="24"/>
  <c r="GFQ3" i="24"/>
  <c r="GFR3" i="24"/>
  <c r="GFS3" i="24"/>
  <c r="GFT3" i="24"/>
  <c r="GFU3" i="24"/>
  <c r="GFV3" i="24"/>
  <c r="GFW3" i="24"/>
  <c r="GFX3" i="24"/>
  <c r="GFY3" i="24"/>
  <c r="GFZ3" i="24"/>
  <c r="GGA3" i="24"/>
  <c r="GGB3" i="24"/>
  <c r="GGC3" i="24"/>
  <c r="GGD3" i="24"/>
  <c r="GGE3" i="24"/>
  <c r="GGF3" i="24"/>
  <c r="GGG3" i="24"/>
  <c r="GGH3" i="24"/>
  <c r="GGI3" i="24"/>
  <c r="GGJ3" i="24"/>
  <c r="GGK3" i="24"/>
  <c r="GGL3" i="24"/>
  <c r="GGM3" i="24"/>
  <c r="GGN3" i="24"/>
  <c r="GGO3" i="24"/>
  <c r="GGP3" i="24"/>
  <c r="GGQ3" i="24"/>
  <c r="GGR3" i="24"/>
  <c r="GGS3" i="24"/>
  <c r="GGT3" i="24"/>
  <c r="GGU3" i="24"/>
  <c r="GGV3" i="24"/>
  <c r="GGW3" i="24"/>
  <c r="GGX3" i="24"/>
  <c r="GGY3" i="24"/>
  <c r="GGZ3" i="24"/>
  <c r="GHA3" i="24"/>
  <c r="GHB3" i="24"/>
  <c r="GHC3" i="24"/>
  <c r="GHD3" i="24"/>
  <c r="GHE3" i="24"/>
  <c r="GHF3" i="24"/>
  <c r="GHG3" i="24"/>
  <c r="GHH3" i="24"/>
  <c r="GHI3" i="24"/>
  <c r="GHJ3" i="24"/>
  <c r="GHK3" i="24"/>
  <c r="GHL3" i="24"/>
  <c r="GHM3" i="24"/>
  <c r="GHN3" i="24"/>
  <c r="GHO3" i="24"/>
  <c r="GHP3" i="24"/>
  <c r="GHQ3" i="24"/>
  <c r="GHR3" i="24"/>
  <c r="GHS3" i="24"/>
  <c r="GHT3" i="24"/>
  <c r="GHU3" i="24"/>
  <c r="GHV3" i="24"/>
  <c r="GHW3" i="24"/>
  <c r="GHX3" i="24"/>
  <c r="GHY3" i="24"/>
  <c r="GHZ3" i="24"/>
  <c r="GIA3" i="24"/>
  <c r="GIB3" i="24"/>
  <c r="GIC3" i="24"/>
  <c r="GID3" i="24"/>
  <c r="GIE3" i="24"/>
  <c r="GIF3" i="24"/>
  <c r="GIG3" i="24"/>
  <c r="GIH3" i="24"/>
  <c r="GII3" i="24"/>
  <c r="GIJ3" i="24"/>
  <c r="GIK3" i="24"/>
  <c r="GIL3" i="24"/>
  <c r="GIM3" i="24"/>
  <c r="GIN3" i="24"/>
  <c r="GIO3" i="24"/>
  <c r="GIP3" i="24"/>
  <c r="GIQ3" i="24"/>
  <c r="GIR3" i="24"/>
  <c r="GIS3" i="24"/>
  <c r="GIT3" i="24"/>
  <c r="GIU3" i="24"/>
  <c r="GIV3" i="24"/>
  <c r="GIW3" i="24"/>
  <c r="GIX3" i="24"/>
  <c r="GIY3" i="24"/>
  <c r="GIZ3" i="24"/>
  <c r="GJA3" i="24"/>
  <c r="GJB3" i="24"/>
  <c r="GJC3" i="24"/>
  <c r="GJD3" i="24"/>
  <c r="GJE3" i="24"/>
  <c r="GJF3" i="24"/>
  <c r="GJG3" i="24"/>
  <c r="GJH3" i="24"/>
  <c r="GJI3" i="24"/>
  <c r="GJJ3" i="24"/>
  <c r="GJK3" i="24"/>
  <c r="GJL3" i="24"/>
  <c r="GJM3" i="24"/>
  <c r="GJN3" i="24"/>
  <c r="GJO3" i="24"/>
  <c r="GJP3" i="24"/>
  <c r="GJQ3" i="24"/>
  <c r="GJR3" i="24"/>
  <c r="GJS3" i="24"/>
  <c r="GJT3" i="24"/>
  <c r="GJU3" i="24"/>
  <c r="GJV3" i="24"/>
  <c r="GJW3" i="24"/>
  <c r="GJX3" i="24"/>
  <c r="GJY3" i="24"/>
  <c r="GJZ3" i="24"/>
  <c r="GKA3" i="24"/>
  <c r="GKB3" i="24"/>
  <c r="GKC3" i="24"/>
  <c r="GKD3" i="24"/>
  <c r="GKE3" i="24"/>
  <c r="GKF3" i="24"/>
  <c r="GKG3" i="24"/>
  <c r="GKH3" i="24"/>
  <c r="GKI3" i="24"/>
  <c r="GKJ3" i="24"/>
  <c r="GKK3" i="24"/>
  <c r="GKL3" i="24"/>
  <c r="GKM3" i="24"/>
  <c r="GKN3" i="24"/>
  <c r="GKO3" i="24"/>
  <c r="GKP3" i="24"/>
  <c r="GKQ3" i="24"/>
  <c r="GKR3" i="24"/>
  <c r="GKS3" i="24"/>
  <c r="GKT3" i="24"/>
  <c r="GKU3" i="24"/>
  <c r="GKV3" i="24"/>
  <c r="GKW3" i="24"/>
  <c r="GKX3" i="24"/>
  <c r="GKY3" i="24"/>
  <c r="GKZ3" i="24"/>
  <c r="GLA3" i="24"/>
  <c r="GLB3" i="24"/>
  <c r="GLC3" i="24"/>
  <c r="GLD3" i="24"/>
  <c r="GLE3" i="24"/>
  <c r="GLF3" i="24"/>
  <c r="GLG3" i="24"/>
  <c r="GLH3" i="24"/>
  <c r="GLI3" i="24"/>
  <c r="GLJ3" i="24"/>
  <c r="GLK3" i="24"/>
  <c r="GLL3" i="24"/>
  <c r="GLM3" i="24"/>
  <c r="GLN3" i="24"/>
  <c r="GLO3" i="24"/>
  <c r="GLP3" i="24"/>
  <c r="GLQ3" i="24"/>
  <c r="GLR3" i="24"/>
  <c r="GLS3" i="24"/>
  <c r="GLT3" i="24"/>
  <c r="GLU3" i="24"/>
  <c r="GLV3" i="24"/>
  <c r="GLW3" i="24"/>
  <c r="GLX3" i="24"/>
  <c r="GLY3" i="24"/>
  <c r="GLZ3" i="24"/>
  <c r="GMA3" i="24"/>
  <c r="GMB3" i="24"/>
  <c r="GMC3" i="24"/>
  <c r="GMD3" i="24"/>
  <c r="GME3" i="24"/>
  <c r="GMF3" i="24"/>
  <c r="GMG3" i="24"/>
  <c r="GMH3" i="24"/>
  <c r="GMI3" i="24"/>
  <c r="GMJ3" i="24"/>
  <c r="GMK3" i="24"/>
  <c r="GML3" i="24"/>
  <c r="GMM3" i="24"/>
  <c r="GMN3" i="24"/>
  <c r="GMO3" i="24"/>
  <c r="GMP3" i="24"/>
  <c r="GMQ3" i="24"/>
  <c r="GMR3" i="24"/>
  <c r="GMS3" i="24"/>
  <c r="GMT3" i="24"/>
  <c r="GMU3" i="24"/>
  <c r="GMV3" i="24"/>
  <c r="GMW3" i="24"/>
  <c r="GMX3" i="24"/>
  <c r="GMY3" i="24"/>
  <c r="GMZ3" i="24"/>
  <c r="GNA3" i="24"/>
  <c r="GNB3" i="24"/>
  <c r="GNC3" i="24"/>
  <c r="GND3" i="24"/>
  <c r="GNE3" i="24"/>
  <c r="GNF3" i="24"/>
  <c r="GNG3" i="24"/>
  <c r="GNH3" i="24"/>
  <c r="GNI3" i="24"/>
  <c r="GNJ3" i="24"/>
  <c r="GNK3" i="24"/>
  <c r="GNL3" i="24"/>
  <c r="GNM3" i="24"/>
  <c r="GNN3" i="24"/>
  <c r="GNO3" i="24"/>
  <c r="GNP3" i="24"/>
  <c r="GNQ3" i="24"/>
  <c r="GNR3" i="24"/>
  <c r="GNS3" i="24"/>
  <c r="GNT3" i="24"/>
  <c r="GNU3" i="24"/>
  <c r="GNV3" i="24"/>
  <c r="GNW3" i="24"/>
  <c r="GNX3" i="24"/>
  <c r="GNY3" i="24"/>
  <c r="GNZ3" i="24"/>
  <c r="GOA3" i="24"/>
  <c r="GOB3" i="24"/>
  <c r="GOC3" i="24"/>
  <c r="GOD3" i="24"/>
  <c r="GOE3" i="24"/>
  <c r="GOF3" i="24"/>
  <c r="GOG3" i="24"/>
  <c r="GOH3" i="24"/>
  <c r="GOI3" i="24"/>
  <c r="GOJ3" i="24"/>
  <c r="GOK3" i="24"/>
  <c r="GOL3" i="24"/>
  <c r="GOM3" i="24"/>
  <c r="GON3" i="24"/>
  <c r="GOO3" i="24"/>
  <c r="GOP3" i="24"/>
  <c r="GOQ3" i="24"/>
  <c r="GOR3" i="24"/>
  <c r="GOS3" i="24"/>
  <c r="GOT3" i="24"/>
  <c r="GOU3" i="24"/>
  <c r="GOV3" i="24"/>
  <c r="GOW3" i="24"/>
  <c r="GOX3" i="24"/>
  <c r="GOY3" i="24"/>
  <c r="GOZ3" i="24"/>
  <c r="GPA3" i="24"/>
  <c r="GPB3" i="24"/>
  <c r="GPC3" i="24"/>
  <c r="GPD3" i="24"/>
  <c r="GPE3" i="24"/>
  <c r="GPF3" i="24"/>
  <c r="GPG3" i="24"/>
  <c r="GPH3" i="24"/>
  <c r="GPI3" i="24"/>
  <c r="GPJ3" i="24"/>
  <c r="GPK3" i="24"/>
  <c r="GPL3" i="24"/>
  <c r="GPM3" i="24"/>
  <c r="GPN3" i="24"/>
  <c r="GPO3" i="24"/>
  <c r="GPP3" i="24"/>
  <c r="GPQ3" i="24"/>
  <c r="GPR3" i="24"/>
  <c r="GPS3" i="24"/>
  <c r="GPT3" i="24"/>
  <c r="GPU3" i="24"/>
  <c r="GPV3" i="24"/>
  <c r="GPW3" i="24"/>
  <c r="GPX3" i="24"/>
  <c r="GPY3" i="24"/>
  <c r="GPZ3" i="24"/>
  <c r="GQA3" i="24"/>
  <c r="GQB3" i="24"/>
  <c r="GQC3" i="24"/>
  <c r="GQD3" i="24"/>
  <c r="GQE3" i="24"/>
  <c r="GQF3" i="24"/>
  <c r="GQG3" i="24"/>
  <c r="GQH3" i="24"/>
  <c r="GQI3" i="24"/>
  <c r="GQJ3" i="24"/>
  <c r="GQK3" i="24"/>
  <c r="GQL3" i="24"/>
  <c r="GQM3" i="24"/>
  <c r="GQN3" i="24"/>
  <c r="GQO3" i="24"/>
  <c r="GQP3" i="24"/>
  <c r="GQQ3" i="24"/>
  <c r="GQR3" i="24"/>
  <c r="GQS3" i="24"/>
  <c r="GQT3" i="24"/>
  <c r="GQU3" i="24"/>
  <c r="GQV3" i="24"/>
  <c r="GQW3" i="24"/>
  <c r="GQX3" i="24"/>
  <c r="GQY3" i="24"/>
  <c r="GQZ3" i="24"/>
  <c r="GRA3" i="24"/>
  <c r="GRB3" i="24"/>
  <c r="GRC3" i="24"/>
  <c r="GRD3" i="24"/>
  <c r="GRE3" i="24"/>
  <c r="GRF3" i="24"/>
  <c r="GRG3" i="24"/>
  <c r="GRH3" i="24"/>
  <c r="GRI3" i="24"/>
  <c r="GRJ3" i="24"/>
  <c r="GRK3" i="24"/>
  <c r="GRL3" i="24"/>
  <c r="GRM3" i="24"/>
  <c r="GRN3" i="24"/>
  <c r="GRO3" i="24"/>
  <c r="GRP3" i="24"/>
  <c r="GRQ3" i="24"/>
  <c r="GRR3" i="24"/>
  <c r="GRS3" i="24"/>
  <c r="GRT3" i="24"/>
  <c r="GRU3" i="24"/>
  <c r="GRV3" i="24"/>
  <c r="GRW3" i="24"/>
  <c r="GRX3" i="24"/>
  <c r="GRY3" i="24"/>
  <c r="GRZ3" i="24"/>
  <c r="GSA3" i="24"/>
  <c r="GSB3" i="24"/>
  <c r="GSC3" i="24"/>
  <c r="GSD3" i="24"/>
  <c r="GSE3" i="24"/>
  <c r="GSF3" i="24"/>
  <c r="GSG3" i="24"/>
  <c r="GSH3" i="24"/>
  <c r="GSI3" i="24"/>
  <c r="GSJ3" i="24"/>
  <c r="GSK3" i="24"/>
  <c r="GSL3" i="24"/>
  <c r="GSM3" i="24"/>
  <c r="GSN3" i="24"/>
  <c r="GSO3" i="24"/>
  <c r="GSP3" i="24"/>
  <c r="GSQ3" i="24"/>
  <c r="GSR3" i="24"/>
  <c r="GSS3" i="24"/>
  <c r="GST3" i="24"/>
  <c r="GSU3" i="24"/>
  <c r="GSV3" i="24"/>
  <c r="GSW3" i="24"/>
  <c r="GSX3" i="24"/>
  <c r="GSY3" i="24"/>
  <c r="GSZ3" i="24"/>
  <c r="GTA3" i="24"/>
  <c r="GTB3" i="24"/>
  <c r="GTC3" i="24"/>
  <c r="GTD3" i="24"/>
  <c r="GTE3" i="24"/>
  <c r="GTF3" i="24"/>
  <c r="GTG3" i="24"/>
  <c r="GTH3" i="24"/>
  <c r="GTI3" i="24"/>
  <c r="GTJ3" i="24"/>
  <c r="GTK3" i="24"/>
  <c r="GTL3" i="24"/>
  <c r="GTM3" i="24"/>
  <c r="GTN3" i="24"/>
  <c r="GTO3" i="24"/>
  <c r="GTP3" i="24"/>
  <c r="GTQ3" i="24"/>
  <c r="GTR3" i="24"/>
  <c r="GTS3" i="24"/>
  <c r="GTT3" i="24"/>
  <c r="GTU3" i="24"/>
  <c r="GTV3" i="24"/>
  <c r="GTW3" i="24"/>
  <c r="GTX3" i="24"/>
  <c r="GTY3" i="24"/>
  <c r="GTZ3" i="24"/>
  <c r="GUA3" i="24"/>
  <c r="GUB3" i="24"/>
  <c r="GUC3" i="24"/>
  <c r="GUD3" i="24"/>
  <c r="GUE3" i="24"/>
  <c r="GUF3" i="24"/>
  <c r="GUG3" i="24"/>
  <c r="GUH3" i="24"/>
  <c r="GUI3" i="24"/>
  <c r="GUJ3" i="24"/>
  <c r="GUK3" i="24"/>
  <c r="GUL3" i="24"/>
  <c r="GUM3" i="24"/>
  <c r="GUN3" i="24"/>
  <c r="GUO3" i="24"/>
  <c r="GUP3" i="24"/>
  <c r="GUQ3" i="24"/>
  <c r="GUR3" i="24"/>
  <c r="GUS3" i="24"/>
  <c r="GUT3" i="24"/>
  <c r="GUU3" i="24"/>
  <c r="GUV3" i="24"/>
  <c r="GUW3" i="24"/>
  <c r="GUX3" i="24"/>
  <c r="GUY3" i="24"/>
  <c r="GUZ3" i="24"/>
  <c r="GVA3" i="24"/>
  <c r="GVB3" i="24"/>
  <c r="GVC3" i="24"/>
  <c r="GVD3" i="24"/>
  <c r="GVE3" i="24"/>
  <c r="GVF3" i="24"/>
  <c r="GVG3" i="24"/>
  <c r="GVH3" i="24"/>
  <c r="GVI3" i="24"/>
  <c r="GVJ3" i="24"/>
  <c r="GVK3" i="24"/>
  <c r="GVL3" i="24"/>
  <c r="GVM3" i="24"/>
  <c r="GVN3" i="24"/>
  <c r="GVO3" i="24"/>
  <c r="GVP3" i="24"/>
  <c r="GVQ3" i="24"/>
  <c r="GVR3" i="24"/>
  <c r="GVS3" i="24"/>
  <c r="GVT3" i="24"/>
  <c r="GVU3" i="24"/>
  <c r="GVV3" i="24"/>
  <c r="GVW3" i="24"/>
  <c r="GVX3" i="24"/>
  <c r="GVY3" i="24"/>
  <c r="GVZ3" i="24"/>
  <c r="GWA3" i="24"/>
  <c r="GWB3" i="24"/>
  <c r="GWC3" i="24"/>
  <c r="GWD3" i="24"/>
  <c r="GWE3" i="24"/>
  <c r="GWF3" i="24"/>
  <c r="GWG3" i="24"/>
  <c r="GWH3" i="24"/>
  <c r="GWI3" i="24"/>
  <c r="GWJ3" i="24"/>
  <c r="GWK3" i="24"/>
  <c r="GWL3" i="24"/>
  <c r="GWM3" i="24"/>
  <c r="GWN3" i="24"/>
  <c r="GWO3" i="24"/>
  <c r="GWP3" i="24"/>
  <c r="GWQ3" i="24"/>
  <c r="GWR3" i="24"/>
  <c r="GWS3" i="24"/>
  <c r="GWT3" i="24"/>
  <c r="GWU3" i="24"/>
  <c r="GWV3" i="24"/>
  <c r="GWW3" i="24"/>
  <c r="GWX3" i="24"/>
  <c r="GWY3" i="24"/>
  <c r="GWZ3" i="24"/>
  <c r="GXA3" i="24"/>
  <c r="GXB3" i="24"/>
  <c r="GXC3" i="24"/>
  <c r="GXD3" i="24"/>
  <c r="GXE3" i="24"/>
  <c r="GXF3" i="24"/>
  <c r="GXG3" i="24"/>
  <c r="GXH3" i="24"/>
  <c r="GXI3" i="24"/>
  <c r="GXJ3" i="24"/>
  <c r="GXK3" i="24"/>
  <c r="GXL3" i="24"/>
  <c r="GXM3" i="24"/>
  <c r="GXN3" i="24"/>
  <c r="GXO3" i="24"/>
  <c r="GXP3" i="24"/>
  <c r="GXQ3" i="24"/>
  <c r="GXR3" i="24"/>
  <c r="GXS3" i="24"/>
  <c r="GXT3" i="24"/>
  <c r="GXU3" i="24"/>
  <c r="GXV3" i="24"/>
  <c r="GXW3" i="24"/>
  <c r="GXX3" i="24"/>
  <c r="GXY3" i="24"/>
  <c r="GXZ3" i="24"/>
  <c r="GYA3" i="24"/>
  <c r="GYB3" i="24"/>
  <c r="GYC3" i="24"/>
  <c r="GYD3" i="24"/>
  <c r="GYE3" i="24"/>
  <c r="GYF3" i="24"/>
  <c r="GYG3" i="24"/>
  <c r="GYH3" i="24"/>
  <c r="GYI3" i="24"/>
  <c r="GYJ3" i="24"/>
  <c r="GYK3" i="24"/>
  <c r="GYL3" i="24"/>
  <c r="GYM3" i="24"/>
  <c r="GYN3" i="24"/>
  <c r="GYO3" i="24"/>
  <c r="GYP3" i="24"/>
  <c r="GYQ3" i="24"/>
  <c r="GYR3" i="24"/>
  <c r="GYS3" i="24"/>
  <c r="GYT3" i="24"/>
  <c r="GYU3" i="24"/>
  <c r="GYV3" i="24"/>
  <c r="GYW3" i="24"/>
  <c r="GYX3" i="24"/>
  <c r="GYY3" i="24"/>
  <c r="GYZ3" i="24"/>
  <c r="GZA3" i="24"/>
  <c r="GZB3" i="24"/>
  <c r="GZC3" i="24"/>
  <c r="GZD3" i="24"/>
  <c r="GZE3" i="24"/>
  <c r="GZF3" i="24"/>
  <c r="GZG3" i="24"/>
  <c r="GZH3" i="24"/>
  <c r="GZI3" i="24"/>
  <c r="GZJ3" i="24"/>
  <c r="GZK3" i="24"/>
  <c r="GZL3" i="24"/>
  <c r="GZM3" i="24"/>
  <c r="GZN3" i="24"/>
  <c r="GZO3" i="24"/>
  <c r="GZP3" i="24"/>
  <c r="GZQ3" i="24"/>
  <c r="GZR3" i="24"/>
  <c r="GZS3" i="24"/>
  <c r="GZT3" i="24"/>
  <c r="GZU3" i="24"/>
  <c r="GZV3" i="24"/>
  <c r="GZW3" i="24"/>
  <c r="GZX3" i="24"/>
  <c r="GZY3" i="24"/>
  <c r="GZZ3" i="24"/>
  <c r="HAA3" i="24"/>
  <c r="HAB3" i="24"/>
  <c r="HAC3" i="24"/>
  <c r="HAD3" i="24"/>
  <c r="HAE3" i="24"/>
  <c r="HAF3" i="24"/>
  <c r="HAG3" i="24"/>
  <c r="HAH3" i="24"/>
  <c r="HAI3" i="24"/>
  <c r="HAJ3" i="24"/>
  <c r="HAK3" i="24"/>
  <c r="HAL3" i="24"/>
  <c r="HAM3" i="24"/>
  <c r="HAN3" i="24"/>
  <c r="HAO3" i="24"/>
  <c r="HAP3" i="24"/>
  <c r="HAQ3" i="24"/>
  <c r="HAR3" i="24"/>
  <c r="HAS3" i="24"/>
  <c r="HAT3" i="24"/>
  <c r="HAU3" i="24"/>
  <c r="HAV3" i="24"/>
  <c r="HAW3" i="24"/>
  <c r="HAX3" i="24"/>
  <c r="HAY3" i="24"/>
  <c r="HAZ3" i="24"/>
  <c r="HBA3" i="24"/>
  <c r="HBB3" i="24"/>
  <c r="HBC3" i="24"/>
  <c r="HBD3" i="24"/>
  <c r="HBE3" i="24"/>
  <c r="HBF3" i="24"/>
  <c r="HBG3" i="24"/>
  <c r="HBH3" i="24"/>
  <c r="HBI3" i="24"/>
  <c r="HBJ3" i="24"/>
  <c r="HBK3" i="24"/>
  <c r="HBL3" i="24"/>
  <c r="HBM3" i="24"/>
  <c r="HBN3" i="24"/>
  <c r="HBO3" i="24"/>
  <c r="HBP3" i="24"/>
  <c r="HBQ3" i="24"/>
  <c r="HBR3" i="24"/>
  <c r="HBS3" i="24"/>
  <c r="HBT3" i="24"/>
  <c r="HBU3" i="24"/>
  <c r="HBV3" i="24"/>
  <c r="HBW3" i="24"/>
  <c r="HBX3" i="24"/>
  <c r="HBY3" i="24"/>
  <c r="HBZ3" i="24"/>
  <c r="HCA3" i="24"/>
  <c r="HCB3" i="24"/>
  <c r="HCC3" i="24"/>
  <c r="HCD3" i="24"/>
  <c r="HCE3" i="24"/>
  <c r="HCF3" i="24"/>
  <c r="HCG3" i="24"/>
  <c r="HCH3" i="24"/>
  <c r="HCI3" i="24"/>
  <c r="HCJ3" i="24"/>
  <c r="HCK3" i="24"/>
  <c r="HCL3" i="24"/>
  <c r="HCM3" i="24"/>
  <c r="HCN3" i="24"/>
  <c r="HCO3" i="24"/>
  <c r="HCP3" i="24"/>
  <c r="HCQ3" i="24"/>
  <c r="HCR3" i="24"/>
  <c r="HCS3" i="24"/>
  <c r="HCT3" i="24"/>
  <c r="HCU3" i="24"/>
  <c r="HCV3" i="24"/>
  <c r="HCW3" i="24"/>
  <c r="HCX3" i="24"/>
  <c r="HCY3" i="24"/>
  <c r="HCZ3" i="24"/>
  <c r="HDA3" i="24"/>
  <c r="HDB3" i="24"/>
  <c r="HDC3" i="24"/>
  <c r="HDD3" i="24"/>
  <c r="HDE3" i="24"/>
  <c r="HDF3" i="24"/>
  <c r="HDG3" i="24"/>
  <c r="HDH3" i="24"/>
  <c r="HDI3" i="24"/>
  <c r="HDJ3" i="24"/>
  <c r="HDK3" i="24"/>
  <c r="HDL3" i="24"/>
  <c r="HDM3" i="24"/>
  <c r="HDN3" i="24"/>
  <c r="HDO3" i="24"/>
  <c r="HDP3" i="24"/>
  <c r="HDQ3" i="24"/>
  <c r="HDR3" i="24"/>
  <c r="HDS3" i="24"/>
  <c r="HDT3" i="24"/>
  <c r="HDU3" i="24"/>
  <c r="HDV3" i="24"/>
  <c r="HDW3" i="24"/>
  <c r="HDX3" i="24"/>
  <c r="HDY3" i="24"/>
  <c r="HDZ3" i="24"/>
  <c r="HEA3" i="24"/>
  <c r="HEB3" i="24"/>
  <c r="HEC3" i="24"/>
  <c r="HED3" i="24"/>
  <c r="HEE3" i="24"/>
  <c r="HEF3" i="24"/>
  <c r="HEG3" i="24"/>
  <c r="HEH3" i="24"/>
  <c r="HEI3" i="24"/>
  <c r="HEJ3" i="24"/>
  <c r="HEK3" i="24"/>
  <c r="HEL3" i="24"/>
  <c r="HEM3" i="24"/>
  <c r="HEN3" i="24"/>
  <c r="HEO3" i="24"/>
  <c r="HEP3" i="24"/>
  <c r="HEQ3" i="24"/>
  <c r="HER3" i="24"/>
  <c r="HES3" i="24"/>
  <c r="HET3" i="24"/>
  <c r="HEU3" i="24"/>
  <c r="HEV3" i="24"/>
  <c r="HEW3" i="24"/>
  <c r="HEX3" i="24"/>
  <c r="HEY3" i="24"/>
  <c r="HEZ3" i="24"/>
  <c r="HFA3" i="24"/>
  <c r="HFB3" i="24"/>
  <c r="HFC3" i="24"/>
  <c r="HFD3" i="24"/>
  <c r="HFE3" i="24"/>
  <c r="HFF3" i="24"/>
  <c r="HFG3" i="24"/>
  <c r="HFH3" i="24"/>
  <c r="HFI3" i="24"/>
  <c r="HFJ3" i="24"/>
  <c r="HFK3" i="24"/>
  <c r="HFL3" i="24"/>
  <c r="HFM3" i="24"/>
  <c r="HFN3" i="24"/>
  <c r="HFO3" i="24"/>
  <c r="HFP3" i="24"/>
  <c r="HFQ3" i="24"/>
  <c r="HFR3" i="24"/>
  <c r="HFS3" i="24"/>
  <c r="HFT3" i="24"/>
  <c r="HFU3" i="24"/>
  <c r="HFV3" i="24"/>
  <c r="HFW3" i="24"/>
  <c r="HFX3" i="24"/>
  <c r="HFY3" i="24"/>
  <c r="HFZ3" i="24"/>
  <c r="HGA3" i="24"/>
  <c r="HGB3" i="24"/>
  <c r="HGC3" i="24"/>
  <c r="HGD3" i="24"/>
  <c r="HGE3" i="24"/>
  <c r="HGF3" i="24"/>
  <c r="HGG3" i="24"/>
  <c r="HGH3" i="24"/>
  <c r="HGI3" i="24"/>
  <c r="HGJ3" i="24"/>
  <c r="HGK3" i="24"/>
  <c r="HGL3" i="24"/>
  <c r="HGM3" i="24"/>
  <c r="HGN3" i="24"/>
  <c r="HGO3" i="24"/>
  <c r="HGP3" i="24"/>
  <c r="HGQ3" i="24"/>
  <c r="HGR3" i="24"/>
  <c r="HGS3" i="24"/>
  <c r="HGT3" i="24"/>
  <c r="HGU3" i="24"/>
  <c r="HGV3" i="24"/>
  <c r="HGW3" i="24"/>
  <c r="HGX3" i="24"/>
  <c r="HGY3" i="24"/>
  <c r="HGZ3" i="24"/>
  <c r="HHA3" i="24"/>
  <c r="HHB3" i="24"/>
  <c r="HHC3" i="24"/>
  <c r="HHD3" i="24"/>
  <c r="HHE3" i="24"/>
  <c r="HHF3" i="24"/>
  <c r="HHG3" i="24"/>
  <c r="HHH3" i="24"/>
  <c r="HHI3" i="24"/>
  <c r="HHJ3" i="24"/>
  <c r="HHK3" i="24"/>
  <c r="HHL3" i="24"/>
  <c r="HHM3" i="24"/>
  <c r="HHN3" i="24"/>
  <c r="HHO3" i="24"/>
  <c r="HHP3" i="24"/>
  <c r="HHQ3" i="24"/>
  <c r="HHR3" i="24"/>
  <c r="HHS3" i="24"/>
  <c r="HHT3" i="24"/>
  <c r="HHU3" i="24"/>
  <c r="HHV3" i="24"/>
  <c r="HHW3" i="24"/>
  <c r="HHX3" i="24"/>
  <c r="HHY3" i="24"/>
  <c r="HHZ3" i="24"/>
  <c r="HIA3" i="24"/>
  <c r="HIB3" i="24"/>
  <c r="HIC3" i="24"/>
  <c r="HID3" i="24"/>
  <c r="HIE3" i="24"/>
  <c r="HIF3" i="24"/>
  <c r="HIG3" i="24"/>
  <c r="HIH3" i="24"/>
  <c r="HII3" i="24"/>
  <c r="HIJ3" i="24"/>
  <c r="HIK3" i="24"/>
  <c r="HIL3" i="24"/>
  <c r="HIM3" i="24"/>
  <c r="HIN3" i="24"/>
  <c r="HIO3" i="24"/>
  <c r="HIP3" i="24"/>
  <c r="HIQ3" i="24"/>
  <c r="HIR3" i="24"/>
  <c r="HIS3" i="24"/>
  <c r="HIT3" i="24"/>
  <c r="HIU3" i="24"/>
  <c r="HIV3" i="24"/>
  <c r="HIW3" i="24"/>
  <c r="HIX3" i="24"/>
  <c r="HIY3" i="24"/>
  <c r="HIZ3" i="24"/>
  <c r="HJA3" i="24"/>
  <c r="HJB3" i="24"/>
  <c r="HJC3" i="24"/>
  <c r="HJD3" i="24"/>
  <c r="HJE3" i="24"/>
  <c r="HJF3" i="24"/>
  <c r="HJG3" i="24"/>
  <c r="HJH3" i="24"/>
  <c r="HJI3" i="24"/>
  <c r="HJJ3" i="24"/>
  <c r="HJK3" i="24"/>
  <c r="HJL3" i="24"/>
  <c r="HJM3" i="24"/>
  <c r="HJN3" i="24"/>
  <c r="HJO3" i="24"/>
  <c r="HJP3" i="24"/>
  <c r="HJQ3" i="24"/>
  <c r="HJR3" i="24"/>
  <c r="HJS3" i="24"/>
  <c r="HJT3" i="24"/>
  <c r="HJU3" i="24"/>
  <c r="HJV3" i="24"/>
  <c r="HJW3" i="24"/>
  <c r="HJX3" i="24"/>
  <c r="HJY3" i="24"/>
  <c r="HJZ3" i="24"/>
  <c r="HKA3" i="24"/>
  <c r="HKB3" i="24"/>
  <c r="HKC3" i="24"/>
  <c r="HKD3" i="24"/>
  <c r="HKE3" i="24"/>
  <c r="HKF3" i="24"/>
  <c r="HKG3" i="24"/>
  <c r="HKH3" i="24"/>
  <c r="HKI3" i="24"/>
  <c r="HKJ3" i="24"/>
  <c r="HKK3" i="24"/>
  <c r="HKL3" i="24"/>
  <c r="HKM3" i="24"/>
  <c r="HKN3" i="24"/>
  <c r="HKO3" i="24"/>
  <c r="HKP3" i="24"/>
  <c r="HKQ3" i="24"/>
  <c r="HKR3" i="24"/>
  <c r="HKS3" i="24"/>
  <c r="HKT3" i="24"/>
  <c r="HKU3" i="24"/>
  <c r="HKV3" i="24"/>
  <c r="HKW3" i="24"/>
  <c r="HKX3" i="24"/>
  <c r="HKY3" i="24"/>
  <c r="HKZ3" i="24"/>
  <c r="HLA3" i="24"/>
  <c r="HLB3" i="24"/>
  <c r="HLC3" i="24"/>
  <c r="HLD3" i="24"/>
  <c r="HLE3" i="24"/>
  <c r="HLF3" i="24"/>
  <c r="HLG3" i="24"/>
  <c r="HLH3" i="24"/>
  <c r="HLI3" i="24"/>
  <c r="HLJ3" i="24"/>
  <c r="HLK3" i="24"/>
  <c r="HLL3" i="24"/>
  <c r="HLM3" i="24"/>
  <c r="HLN3" i="24"/>
  <c r="HLO3" i="24"/>
  <c r="HLP3" i="24"/>
  <c r="HLQ3" i="24"/>
  <c r="HLR3" i="24"/>
  <c r="HLS3" i="24"/>
  <c r="HLT3" i="24"/>
  <c r="HLU3" i="24"/>
  <c r="HLV3" i="24"/>
  <c r="HLW3" i="24"/>
  <c r="HLX3" i="24"/>
  <c r="HLY3" i="24"/>
  <c r="HLZ3" i="24"/>
  <c r="HMA3" i="24"/>
  <c r="HMB3" i="24"/>
  <c r="HMC3" i="24"/>
  <c r="HMD3" i="24"/>
  <c r="HME3" i="24"/>
  <c r="HMF3" i="24"/>
  <c r="HMG3" i="24"/>
  <c r="HMH3" i="24"/>
  <c r="HMI3" i="24"/>
  <c r="HMJ3" i="24"/>
  <c r="HMK3" i="24"/>
  <c r="HML3" i="24"/>
  <c r="HMM3" i="24"/>
  <c r="HMN3" i="24"/>
  <c r="HMO3" i="24"/>
  <c r="HMP3" i="24"/>
  <c r="HMQ3" i="24"/>
  <c r="HMR3" i="24"/>
  <c r="HMS3" i="24"/>
  <c r="HMT3" i="24"/>
  <c r="HMU3" i="24"/>
  <c r="HMV3" i="24"/>
  <c r="HMW3" i="24"/>
  <c r="HMX3" i="24"/>
  <c r="HMY3" i="24"/>
  <c r="HMZ3" i="24"/>
  <c r="HNA3" i="24"/>
  <c r="HNB3" i="24"/>
  <c r="HNC3" i="24"/>
  <c r="HND3" i="24"/>
  <c r="HNE3" i="24"/>
  <c r="HNF3" i="24"/>
  <c r="HNG3" i="24"/>
  <c r="HNH3" i="24"/>
  <c r="HNI3" i="24"/>
  <c r="HNJ3" i="24"/>
  <c r="HNK3" i="24"/>
  <c r="HNL3" i="24"/>
  <c r="HNM3" i="24"/>
  <c r="HNN3" i="24"/>
  <c r="HNO3" i="24"/>
  <c r="HNP3" i="24"/>
  <c r="HNQ3" i="24"/>
  <c r="HNR3" i="24"/>
  <c r="HNS3" i="24"/>
  <c r="HNT3" i="24"/>
  <c r="HNU3" i="24"/>
  <c r="HNV3" i="24"/>
  <c r="HNW3" i="24"/>
  <c r="HNX3" i="24"/>
  <c r="HNY3" i="24"/>
  <c r="HNZ3" i="24"/>
  <c r="HOA3" i="24"/>
  <c r="HOB3" i="24"/>
  <c r="HOC3" i="24"/>
  <c r="HOD3" i="24"/>
  <c r="HOE3" i="24"/>
  <c r="HOF3" i="24"/>
  <c r="HOG3" i="24"/>
  <c r="HOH3" i="24"/>
  <c r="HOI3" i="24"/>
  <c r="HOJ3" i="24"/>
  <c r="HOK3" i="24"/>
  <c r="HOL3" i="24"/>
  <c r="HOM3" i="24"/>
  <c r="HON3" i="24"/>
  <c r="HOO3" i="24"/>
  <c r="HOP3" i="24"/>
  <c r="HOQ3" i="24"/>
  <c r="HOR3" i="24"/>
  <c r="HOS3" i="24"/>
  <c r="HOT3" i="24"/>
  <c r="HOU3" i="24"/>
  <c r="HOV3" i="24"/>
  <c r="HOW3" i="24"/>
  <c r="HOX3" i="24"/>
  <c r="HOY3" i="24"/>
  <c r="HOZ3" i="24"/>
  <c r="HPA3" i="24"/>
  <c r="HPB3" i="24"/>
  <c r="HPC3" i="24"/>
  <c r="HPD3" i="24"/>
  <c r="HPE3" i="24"/>
  <c r="HPF3" i="24"/>
  <c r="HPG3" i="24"/>
  <c r="HPH3" i="24"/>
  <c r="HPI3" i="24"/>
  <c r="HPJ3" i="24"/>
  <c r="HPK3" i="24"/>
  <c r="HPL3" i="24"/>
  <c r="HPM3" i="24"/>
  <c r="HPN3" i="24"/>
  <c r="HPO3" i="24"/>
  <c r="HPP3" i="24"/>
  <c r="HPQ3" i="24"/>
  <c r="HPR3" i="24"/>
  <c r="HPS3" i="24"/>
  <c r="HPT3" i="24"/>
  <c r="HPU3" i="24"/>
  <c r="HPV3" i="24"/>
  <c r="HPW3" i="24"/>
  <c r="HPX3" i="24"/>
  <c r="HPY3" i="24"/>
  <c r="HPZ3" i="24"/>
  <c r="HQA3" i="24"/>
  <c r="HQB3" i="24"/>
  <c r="HQC3" i="24"/>
  <c r="HQD3" i="24"/>
  <c r="HQE3" i="24"/>
  <c r="HQF3" i="24"/>
  <c r="HQG3" i="24"/>
  <c r="HQH3" i="24"/>
  <c r="HQI3" i="24"/>
  <c r="HQJ3" i="24"/>
  <c r="HQK3" i="24"/>
  <c r="HQL3" i="24"/>
  <c r="HQM3" i="24"/>
  <c r="HQN3" i="24"/>
  <c r="HQO3" i="24"/>
  <c r="HQP3" i="24"/>
  <c r="HQQ3" i="24"/>
  <c r="HQR3" i="24"/>
  <c r="HQS3" i="24"/>
  <c r="HQT3" i="24"/>
  <c r="HQU3" i="24"/>
  <c r="HQV3" i="24"/>
  <c r="HQW3" i="24"/>
  <c r="HQX3" i="24"/>
  <c r="HQY3" i="24"/>
  <c r="HQZ3" i="24"/>
  <c r="HRA3" i="24"/>
  <c r="HRB3" i="24"/>
  <c r="HRC3" i="24"/>
  <c r="HRD3" i="24"/>
  <c r="HRE3" i="24"/>
  <c r="HRF3" i="24"/>
  <c r="HRG3" i="24"/>
  <c r="HRH3" i="24"/>
  <c r="HRI3" i="24"/>
  <c r="HRJ3" i="24"/>
  <c r="HRK3" i="24"/>
  <c r="HRL3" i="24"/>
  <c r="HRM3" i="24"/>
  <c r="HRN3" i="24"/>
  <c r="HRO3" i="24"/>
  <c r="HRP3" i="24"/>
  <c r="HRQ3" i="24"/>
  <c r="HRR3" i="24"/>
  <c r="HRS3" i="24"/>
  <c r="HRT3" i="24"/>
  <c r="HRU3" i="24"/>
  <c r="HRV3" i="24"/>
  <c r="HRW3" i="24"/>
  <c r="HRX3" i="24"/>
  <c r="HRY3" i="24"/>
  <c r="HRZ3" i="24"/>
  <c r="HSA3" i="24"/>
  <c r="HSB3" i="24"/>
  <c r="HSC3" i="24"/>
  <c r="HSD3" i="24"/>
  <c r="HSE3" i="24"/>
  <c r="HSF3" i="24"/>
  <c r="HSG3" i="24"/>
  <c r="HSH3" i="24"/>
  <c r="HSI3" i="24"/>
  <c r="HSJ3" i="24"/>
  <c r="HSK3" i="24"/>
  <c r="HSL3" i="24"/>
  <c r="HSM3" i="24"/>
  <c r="HSN3" i="24"/>
  <c r="HSO3" i="24"/>
  <c r="HSP3" i="24"/>
  <c r="HSQ3" i="24"/>
  <c r="HSR3" i="24"/>
  <c r="HSS3" i="24"/>
  <c r="HST3" i="24"/>
  <c r="HSU3" i="24"/>
  <c r="HSV3" i="24"/>
  <c r="HSW3" i="24"/>
  <c r="HSX3" i="24"/>
  <c r="HSY3" i="24"/>
  <c r="HSZ3" i="24"/>
  <c r="HTA3" i="24"/>
  <c r="HTB3" i="24"/>
  <c r="HTC3" i="24"/>
  <c r="HTD3" i="24"/>
  <c r="HTE3" i="24"/>
  <c r="HTF3" i="24"/>
  <c r="HTG3" i="24"/>
  <c r="HTH3" i="24"/>
  <c r="HTI3" i="24"/>
  <c r="HTJ3" i="24"/>
  <c r="HTK3" i="24"/>
  <c r="HTL3" i="24"/>
  <c r="HTM3" i="24"/>
  <c r="HTN3" i="24"/>
  <c r="HTO3" i="24"/>
  <c r="HTP3" i="24"/>
  <c r="HTQ3" i="24"/>
  <c r="HTR3" i="24"/>
  <c r="HTS3" i="24"/>
  <c r="HTT3" i="24"/>
  <c r="HTU3" i="24"/>
  <c r="HTV3" i="24"/>
  <c r="HTW3" i="24"/>
  <c r="HTX3" i="24"/>
  <c r="HTY3" i="24"/>
  <c r="HTZ3" i="24"/>
  <c r="HUA3" i="24"/>
  <c r="HUB3" i="24"/>
  <c r="HUC3" i="24"/>
  <c r="HUD3" i="24"/>
  <c r="HUE3" i="24"/>
  <c r="HUF3" i="24"/>
  <c r="HUG3" i="24"/>
  <c r="HUH3" i="24"/>
  <c r="HUI3" i="24"/>
  <c r="HUJ3" i="24"/>
  <c r="HUK3" i="24"/>
  <c r="HUL3" i="24"/>
  <c r="HUM3" i="24"/>
  <c r="HUN3" i="24"/>
  <c r="HUO3" i="24"/>
  <c r="HUP3" i="24"/>
  <c r="HUQ3" i="24"/>
  <c r="HUR3" i="24"/>
  <c r="HUS3" i="24"/>
  <c r="HUT3" i="24"/>
  <c r="HUU3" i="24"/>
  <c r="HUV3" i="24"/>
  <c r="HUW3" i="24"/>
  <c r="HUX3" i="24"/>
  <c r="HUY3" i="24"/>
  <c r="HUZ3" i="24"/>
  <c r="HVA3" i="24"/>
  <c r="HVB3" i="24"/>
  <c r="HVC3" i="24"/>
  <c r="HVD3" i="24"/>
  <c r="HVE3" i="24"/>
  <c r="HVF3" i="24"/>
  <c r="HVG3" i="24"/>
  <c r="HVH3" i="24"/>
  <c r="HVI3" i="24"/>
  <c r="HVJ3" i="24"/>
  <c r="HVK3" i="24"/>
  <c r="HVL3" i="24"/>
  <c r="HVM3" i="24"/>
  <c r="HVN3" i="24"/>
  <c r="HVO3" i="24"/>
  <c r="HVP3" i="24"/>
  <c r="HVQ3" i="24"/>
  <c r="HVR3" i="24"/>
  <c r="HVS3" i="24"/>
  <c r="HVT3" i="24"/>
  <c r="HVU3" i="24"/>
  <c r="HVV3" i="24"/>
  <c r="HVW3" i="24"/>
  <c r="HVX3" i="24"/>
  <c r="HVY3" i="24"/>
  <c r="HVZ3" i="24"/>
  <c r="HWA3" i="24"/>
  <c r="HWB3" i="24"/>
  <c r="HWC3" i="24"/>
  <c r="HWD3" i="24"/>
  <c r="HWE3" i="24"/>
  <c r="HWF3" i="24"/>
  <c r="HWG3" i="24"/>
  <c r="HWH3" i="24"/>
  <c r="HWI3" i="24"/>
  <c r="HWJ3" i="24"/>
  <c r="HWK3" i="24"/>
  <c r="HWL3" i="24"/>
  <c r="HWM3" i="24"/>
  <c r="HWN3" i="24"/>
  <c r="HWO3" i="24"/>
  <c r="HWP3" i="24"/>
  <c r="HWQ3" i="24"/>
  <c r="HWR3" i="24"/>
  <c r="HWS3" i="24"/>
  <c r="HWT3" i="24"/>
  <c r="HWU3" i="24"/>
  <c r="HWV3" i="24"/>
  <c r="HWW3" i="24"/>
  <c r="HWX3" i="24"/>
  <c r="HWY3" i="24"/>
  <c r="HWZ3" i="24"/>
  <c r="HXA3" i="24"/>
  <c r="HXB3" i="24"/>
  <c r="HXC3" i="24"/>
  <c r="HXD3" i="24"/>
  <c r="HXE3" i="24"/>
  <c r="HXF3" i="24"/>
  <c r="HXG3" i="24"/>
  <c r="HXH3" i="24"/>
  <c r="HXI3" i="24"/>
  <c r="HXJ3" i="24"/>
  <c r="HXK3" i="24"/>
  <c r="HXL3" i="24"/>
  <c r="HXM3" i="24"/>
  <c r="HXN3" i="24"/>
  <c r="HXO3" i="24"/>
  <c r="HXP3" i="24"/>
  <c r="HXQ3" i="24"/>
  <c r="HXR3" i="24"/>
  <c r="HXS3" i="24"/>
  <c r="HXT3" i="24"/>
  <c r="HXU3" i="24"/>
  <c r="HXV3" i="24"/>
  <c r="HXW3" i="24"/>
  <c r="HXX3" i="24"/>
  <c r="HXY3" i="24"/>
  <c r="HXZ3" i="24"/>
  <c r="HYA3" i="24"/>
  <c r="HYB3" i="24"/>
  <c r="HYC3" i="24"/>
  <c r="HYD3" i="24"/>
  <c r="HYE3" i="24"/>
  <c r="HYF3" i="24"/>
  <c r="HYG3" i="24"/>
  <c r="HYH3" i="24"/>
  <c r="HYI3" i="24"/>
  <c r="HYJ3" i="24"/>
  <c r="HYK3" i="24"/>
  <c r="HYL3" i="24"/>
  <c r="HYM3" i="24"/>
  <c r="HYN3" i="24"/>
  <c r="HYO3" i="24"/>
  <c r="HYP3" i="24"/>
  <c r="HYQ3" i="24"/>
  <c r="HYR3" i="24"/>
  <c r="HYS3" i="24"/>
  <c r="HYT3" i="24"/>
  <c r="HYU3" i="24"/>
  <c r="HYV3" i="24"/>
  <c r="HYW3" i="24"/>
  <c r="HYX3" i="24"/>
  <c r="HYY3" i="24"/>
  <c r="HYZ3" i="24"/>
  <c r="HZA3" i="24"/>
  <c r="HZB3" i="24"/>
  <c r="HZC3" i="24"/>
  <c r="HZD3" i="24"/>
  <c r="HZE3" i="24"/>
  <c r="HZF3" i="24"/>
  <c r="HZG3" i="24"/>
  <c r="HZH3" i="24"/>
  <c r="HZI3" i="24"/>
  <c r="HZJ3" i="24"/>
  <c r="HZK3" i="24"/>
  <c r="HZL3" i="24"/>
  <c r="HZM3" i="24"/>
  <c r="HZN3" i="24"/>
  <c r="HZO3" i="24"/>
  <c r="HZP3" i="24"/>
  <c r="HZQ3" i="24"/>
  <c r="HZR3" i="24"/>
  <c r="HZS3" i="24"/>
  <c r="HZT3" i="24"/>
  <c r="HZU3" i="24"/>
  <c r="HZV3" i="24"/>
  <c r="HZW3" i="24"/>
  <c r="HZX3" i="24"/>
  <c r="HZY3" i="24"/>
  <c r="HZZ3" i="24"/>
  <c r="IAA3" i="24"/>
  <c r="IAB3" i="24"/>
  <c r="IAC3" i="24"/>
  <c r="IAD3" i="24"/>
  <c r="IAE3" i="24"/>
  <c r="IAF3" i="24"/>
  <c r="IAG3" i="24"/>
  <c r="IAH3" i="24"/>
  <c r="IAI3" i="24"/>
  <c r="IAJ3" i="24"/>
  <c r="IAK3" i="24"/>
  <c r="IAL3" i="24"/>
  <c r="IAM3" i="24"/>
  <c r="IAN3" i="24"/>
  <c r="IAO3" i="24"/>
  <c r="IAP3" i="24"/>
  <c r="IAQ3" i="24"/>
  <c r="IAR3" i="24"/>
  <c r="IAS3" i="24"/>
  <c r="IAT3" i="24"/>
  <c r="IAU3" i="24"/>
  <c r="IAV3" i="24"/>
  <c r="IAW3" i="24"/>
  <c r="IAX3" i="24"/>
  <c r="IAY3" i="24"/>
  <c r="IAZ3" i="24"/>
  <c r="IBA3" i="24"/>
  <c r="IBB3" i="24"/>
  <c r="IBC3" i="24"/>
  <c r="IBD3" i="24"/>
  <c r="IBE3" i="24"/>
  <c r="IBF3" i="24"/>
  <c r="IBG3" i="24"/>
  <c r="IBH3" i="24"/>
  <c r="IBI3" i="24"/>
  <c r="IBJ3" i="24"/>
  <c r="IBK3" i="24"/>
  <c r="IBL3" i="24"/>
  <c r="IBM3" i="24"/>
  <c r="IBN3" i="24"/>
  <c r="IBO3" i="24"/>
  <c r="IBP3" i="24"/>
  <c r="IBQ3" i="24"/>
  <c r="IBR3" i="24"/>
  <c r="IBS3" i="24"/>
  <c r="IBT3" i="24"/>
  <c r="IBU3" i="24"/>
  <c r="IBV3" i="24"/>
  <c r="IBW3" i="24"/>
  <c r="IBX3" i="24"/>
  <c r="IBY3" i="24"/>
  <c r="IBZ3" i="24"/>
  <c r="ICA3" i="24"/>
  <c r="ICB3" i="24"/>
  <c r="ICC3" i="24"/>
  <c r="ICD3" i="24"/>
  <c r="ICE3" i="24"/>
  <c r="ICF3" i="24"/>
  <c r="ICG3" i="24"/>
  <c r="ICH3" i="24"/>
  <c r="ICI3" i="24"/>
  <c r="ICJ3" i="24"/>
  <c r="ICK3" i="24"/>
  <c r="ICL3" i="24"/>
  <c r="ICM3" i="24"/>
  <c r="ICN3" i="24"/>
  <c r="ICO3" i="24"/>
  <c r="ICP3" i="24"/>
  <c r="ICQ3" i="24"/>
  <c r="ICR3" i="24"/>
  <c r="ICS3" i="24"/>
  <c r="ICT3" i="24"/>
  <c r="ICU3" i="24"/>
  <c r="ICV3" i="24"/>
  <c r="ICW3" i="24"/>
  <c r="ICX3" i="24"/>
  <c r="ICY3" i="24"/>
  <c r="ICZ3" i="24"/>
  <c r="IDA3" i="24"/>
  <c r="IDB3" i="24"/>
  <c r="IDC3" i="24"/>
  <c r="IDD3" i="24"/>
  <c r="IDE3" i="24"/>
  <c r="IDF3" i="24"/>
  <c r="IDG3" i="24"/>
  <c r="IDH3" i="24"/>
  <c r="IDI3" i="24"/>
  <c r="IDJ3" i="24"/>
  <c r="IDK3" i="24"/>
  <c r="IDL3" i="24"/>
  <c r="IDM3" i="24"/>
  <c r="IDN3" i="24"/>
  <c r="IDO3" i="24"/>
  <c r="IDP3" i="24"/>
  <c r="IDQ3" i="24"/>
  <c r="IDR3" i="24"/>
  <c r="IDS3" i="24"/>
  <c r="IDT3" i="24"/>
  <c r="IDU3" i="24"/>
  <c r="IDV3" i="24"/>
  <c r="IDW3" i="24"/>
  <c r="IDX3" i="24"/>
  <c r="IDY3" i="24"/>
  <c r="IDZ3" i="24"/>
  <c r="IEA3" i="24"/>
  <c r="IEB3" i="24"/>
  <c r="IEC3" i="24"/>
  <c r="IED3" i="24"/>
  <c r="IEE3" i="24"/>
  <c r="IEF3" i="24"/>
  <c r="IEG3" i="24"/>
  <c r="IEH3" i="24"/>
  <c r="IEI3" i="24"/>
  <c r="IEJ3" i="24"/>
  <c r="IEK3" i="24"/>
  <c r="IEL3" i="24"/>
  <c r="IEM3" i="24"/>
  <c r="IEN3" i="24"/>
  <c r="IEO3" i="24"/>
  <c r="IEP3" i="24"/>
  <c r="IEQ3" i="24"/>
  <c r="IER3" i="24"/>
  <c r="IES3" i="24"/>
  <c r="IET3" i="24"/>
  <c r="IEU3" i="24"/>
  <c r="IEV3" i="24"/>
  <c r="IEW3" i="24"/>
  <c r="IEX3" i="24"/>
  <c r="IEY3" i="24"/>
  <c r="IEZ3" i="24"/>
  <c r="IFA3" i="24"/>
  <c r="IFB3" i="24"/>
  <c r="IFC3" i="24"/>
  <c r="IFD3" i="24"/>
  <c r="IFE3" i="24"/>
  <c r="IFF3" i="24"/>
  <c r="IFG3" i="24"/>
  <c r="IFH3" i="24"/>
  <c r="IFI3" i="24"/>
  <c r="IFJ3" i="24"/>
  <c r="IFK3" i="24"/>
  <c r="IFL3" i="24"/>
  <c r="IFM3" i="24"/>
  <c r="IFN3" i="24"/>
  <c r="IFO3" i="24"/>
  <c r="IFP3" i="24"/>
  <c r="IFQ3" i="24"/>
  <c r="IFR3" i="24"/>
  <c r="IFS3" i="24"/>
  <c r="IFT3" i="24"/>
  <c r="IFU3" i="24"/>
  <c r="IFV3" i="24"/>
  <c r="IFW3" i="24"/>
  <c r="IFX3" i="24"/>
  <c r="IFY3" i="24"/>
  <c r="IFZ3" i="24"/>
  <c r="IGA3" i="24"/>
  <c r="IGB3" i="24"/>
  <c r="IGC3" i="24"/>
  <c r="IGD3" i="24"/>
  <c r="IGE3" i="24"/>
  <c r="IGF3" i="24"/>
  <c r="IGG3" i="24"/>
  <c r="IGH3" i="24"/>
  <c r="IGI3" i="24"/>
  <c r="IGJ3" i="24"/>
  <c r="IGK3" i="24"/>
  <c r="IGL3" i="24"/>
  <c r="IGM3" i="24"/>
  <c r="IGN3" i="24"/>
  <c r="IGO3" i="24"/>
  <c r="IGP3" i="24"/>
  <c r="IGQ3" i="24"/>
  <c r="IGR3" i="24"/>
  <c r="IGS3" i="24"/>
  <c r="IGT3" i="24"/>
  <c r="IGU3" i="24"/>
  <c r="IGV3" i="24"/>
  <c r="IGW3" i="24"/>
  <c r="IGX3" i="24"/>
  <c r="IGY3" i="24"/>
  <c r="IGZ3" i="24"/>
  <c r="IHA3" i="24"/>
  <c r="IHB3" i="24"/>
  <c r="IHC3" i="24"/>
  <c r="IHD3" i="24"/>
  <c r="IHE3" i="24"/>
  <c r="IHF3" i="24"/>
  <c r="IHG3" i="24"/>
  <c r="IHH3" i="24"/>
  <c r="IHI3" i="24"/>
  <c r="IHJ3" i="24"/>
  <c r="IHK3" i="24"/>
  <c r="IHL3" i="24"/>
  <c r="IHM3" i="24"/>
  <c r="IHN3" i="24"/>
  <c r="IHO3" i="24"/>
  <c r="IHP3" i="24"/>
  <c r="IHQ3" i="24"/>
  <c r="IHR3" i="24"/>
  <c r="IHS3" i="24"/>
  <c r="IHT3" i="24"/>
  <c r="IHU3" i="24"/>
  <c r="IHV3" i="24"/>
  <c r="IHW3" i="24"/>
  <c r="IHX3" i="24"/>
  <c r="IHY3" i="24"/>
  <c r="IHZ3" i="24"/>
  <c r="IIA3" i="24"/>
  <c r="IIB3" i="24"/>
  <c r="IIC3" i="24"/>
  <c r="IID3" i="24"/>
  <c r="IIE3" i="24"/>
  <c r="IIF3" i="24"/>
  <c r="IIG3" i="24"/>
  <c r="IIH3" i="24"/>
  <c r="III3" i="24"/>
  <c r="IIJ3" i="24"/>
  <c r="IIK3" i="24"/>
  <c r="IIL3" i="24"/>
  <c r="IIM3" i="24"/>
  <c r="IIN3" i="24"/>
  <c r="IIO3" i="24"/>
  <c r="IIP3" i="24"/>
  <c r="IIQ3" i="24"/>
  <c r="IIR3" i="24"/>
  <c r="IIS3" i="24"/>
  <c r="IIT3" i="24"/>
  <c r="IIU3" i="24"/>
  <c r="IIV3" i="24"/>
  <c r="IIW3" i="24"/>
  <c r="IIX3" i="24"/>
  <c r="IIY3" i="24"/>
  <c r="IIZ3" i="24"/>
  <c r="IJA3" i="24"/>
  <c r="IJB3" i="24"/>
  <c r="IJC3" i="24"/>
  <c r="IJD3" i="24"/>
  <c r="IJE3" i="24"/>
  <c r="IJF3" i="24"/>
  <c r="IJG3" i="24"/>
  <c r="IJH3" i="24"/>
  <c r="IJI3" i="24"/>
  <c r="IJJ3" i="24"/>
  <c r="IJK3" i="24"/>
  <c r="IJL3" i="24"/>
  <c r="IJM3" i="24"/>
  <c r="IJN3" i="24"/>
  <c r="IJO3" i="24"/>
  <c r="IJP3" i="24"/>
  <c r="IJQ3" i="24"/>
  <c r="IJR3" i="24"/>
  <c r="IJS3" i="24"/>
  <c r="IJT3" i="24"/>
  <c r="IJU3" i="24"/>
  <c r="IJV3" i="24"/>
  <c r="IJW3" i="24"/>
  <c r="IJX3" i="24"/>
  <c r="IJY3" i="24"/>
  <c r="IJZ3" i="24"/>
  <c r="IKA3" i="24"/>
  <c r="IKB3" i="24"/>
  <c r="IKC3" i="24"/>
  <c r="IKD3" i="24"/>
  <c r="IKE3" i="24"/>
  <c r="IKF3" i="24"/>
  <c r="IKG3" i="24"/>
  <c r="IKH3" i="24"/>
  <c r="IKI3" i="24"/>
  <c r="IKJ3" i="24"/>
  <c r="IKK3" i="24"/>
  <c r="IKL3" i="24"/>
  <c r="IKM3" i="24"/>
  <c r="IKN3" i="24"/>
  <c r="IKO3" i="24"/>
  <c r="IKP3" i="24"/>
  <c r="IKQ3" i="24"/>
  <c r="IKR3" i="24"/>
  <c r="IKS3" i="24"/>
  <c r="IKT3" i="24"/>
  <c r="IKU3" i="24"/>
  <c r="IKV3" i="24"/>
  <c r="IKW3" i="24"/>
  <c r="IKX3" i="24"/>
  <c r="IKY3" i="24"/>
  <c r="IKZ3" i="24"/>
  <c r="ILA3" i="24"/>
  <c r="ILB3" i="24"/>
  <c r="ILC3" i="24"/>
  <c r="ILD3" i="24"/>
  <c r="ILE3" i="24"/>
  <c r="ILF3" i="24"/>
  <c r="ILG3" i="24"/>
  <c r="ILH3" i="24"/>
  <c r="ILI3" i="24"/>
  <c r="ILJ3" i="24"/>
  <c r="ILK3" i="24"/>
  <c r="ILL3" i="24"/>
  <c r="ILM3" i="24"/>
  <c r="ILN3" i="24"/>
  <c r="ILO3" i="24"/>
  <c r="ILP3" i="24"/>
  <c r="ILQ3" i="24"/>
  <c r="ILR3" i="24"/>
  <c r="ILS3" i="24"/>
  <c r="ILT3" i="24"/>
  <c r="ILU3" i="24"/>
  <c r="ILV3" i="24"/>
  <c r="ILW3" i="24"/>
  <c r="ILX3" i="24"/>
  <c r="ILY3" i="24"/>
  <c r="ILZ3" i="24"/>
  <c r="IMA3" i="24"/>
  <c r="IMB3" i="24"/>
  <c r="IMC3" i="24"/>
  <c r="IMD3" i="24"/>
  <c r="IME3" i="24"/>
  <c r="IMF3" i="24"/>
  <c r="IMG3" i="24"/>
  <c r="IMH3" i="24"/>
  <c r="IMI3" i="24"/>
  <c r="IMJ3" i="24"/>
  <c r="IMK3" i="24"/>
  <c r="IML3" i="24"/>
  <c r="IMM3" i="24"/>
  <c r="IMN3" i="24"/>
  <c r="IMO3" i="24"/>
  <c r="IMP3" i="24"/>
  <c r="IMQ3" i="24"/>
  <c r="IMR3" i="24"/>
  <c r="IMS3" i="24"/>
  <c r="IMT3" i="24"/>
  <c r="IMU3" i="24"/>
  <c r="IMV3" i="24"/>
  <c r="IMW3" i="24"/>
  <c r="IMX3" i="24"/>
  <c r="IMY3" i="24"/>
  <c r="IMZ3" i="24"/>
  <c r="INA3" i="24"/>
  <c r="INB3" i="24"/>
  <c r="INC3" i="24"/>
  <c r="IND3" i="24"/>
  <c r="INE3" i="24"/>
  <c r="INF3" i="24"/>
  <c r="ING3" i="24"/>
  <c r="INH3" i="24"/>
  <c r="INI3" i="24"/>
  <c r="INJ3" i="24"/>
  <c r="INK3" i="24"/>
  <c r="INL3" i="24"/>
  <c r="INM3" i="24"/>
  <c r="INN3" i="24"/>
  <c r="INO3" i="24"/>
  <c r="INP3" i="24"/>
  <c r="INQ3" i="24"/>
  <c r="INR3" i="24"/>
  <c r="INS3" i="24"/>
  <c r="INT3" i="24"/>
  <c r="INU3" i="24"/>
  <c r="INV3" i="24"/>
  <c r="INW3" i="24"/>
  <c r="INX3" i="24"/>
  <c r="INY3" i="24"/>
  <c r="INZ3" i="24"/>
  <c r="IOA3" i="24"/>
  <c r="IOB3" i="24"/>
  <c r="IOC3" i="24"/>
  <c r="IOD3" i="24"/>
  <c r="IOE3" i="24"/>
  <c r="IOF3" i="24"/>
  <c r="IOG3" i="24"/>
  <c r="IOH3" i="24"/>
  <c r="IOI3" i="24"/>
  <c r="IOJ3" i="24"/>
  <c r="IOK3" i="24"/>
  <c r="IOL3" i="24"/>
  <c r="IOM3" i="24"/>
  <c r="ION3" i="24"/>
  <c r="IOO3" i="24"/>
  <c r="IOP3" i="24"/>
  <c r="IOQ3" i="24"/>
  <c r="IOR3" i="24"/>
  <c r="IOS3" i="24"/>
  <c r="IOT3" i="24"/>
  <c r="IOU3" i="24"/>
  <c r="IOV3" i="24"/>
  <c r="IOW3" i="24"/>
  <c r="IOX3" i="24"/>
  <c r="IOY3" i="24"/>
  <c r="IOZ3" i="24"/>
  <c r="IPA3" i="24"/>
  <c r="IPB3" i="24"/>
  <c r="IPC3" i="24"/>
  <c r="IPD3" i="24"/>
  <c r="IPE3" i="24"/>
  <c r="IPF3" i="24"/>
  <c r="IPG3" i="24"/>
  <c r="IPH3" i="24"/>
  <c r="IPI3" i="24"/>
  <c r="IPJ3" i="24"/>
  <c r="IPK3" i="24"/>
  <c r="IPL3" i="24"/>
  <c r="IPM3" i="24"/>
  <c r="IPN3" i="24"/>
  <c r="IPO3" i="24"/>
  <c r="IPP3" i="24"/>
  <c r="IPQ3" i="24"/>
  <c r="IPR3" i="24"/>
  <c r="IPS3" i="24"/>
  <c r="IPT3" i="24"/>
  <c r="IPU3" i="24"/>
  <c r="IPV3" i="24"/>
  <c r="IPW3" i="24"/>
  <c r="IPX3" i="24"/>
  <c r="IPY3" i="24"/>
  <c r="IPZ3" i="24"/>
  <c r="IQA3" i="24"/>
  <c r="IQB3" i="24"/>
  <c r="IQC3" i="24"/>
  <c r="IQD3" i="24"/>
  <c r="IQE3" i="24"/>
  <c r="IQF3" i="24"/>
  <c r="IQG3" i="24"/>
  <c r="IQH3" i="24"/>
  <c r="IQI3" i="24"/>
  <c r="IQJ3" i="24"/>
  <c r="IQK3" i="24"/>
  <c r="IQL3" i="24"/>
  <c r="IQM3" i="24"/>
  <c r="IQN3" i="24"/>
  <c r="IQO3" i="24"/>
  <c r="IQP3" i="24"/>
  <c r="IQQ3" i="24"/>
  <c r="IQR3" i="24"/>
  <c r="IQS3" i="24"/>
  <c r="IQT3" i="24"/>
  <c r="IQU3" i="24"/>
  <c r="IQV3" i="24"/>
  <c r="IQW3" i="24"/>
  <c r="IQX3" i="24"/>
  <c r="IQY3" i="24"/>
  <c r="IQZ3" i="24"/>
  <c r="IRA3" i="24"/>
  <c r="IRB3" i="24"/>
  <c r="IRC3" i="24"/>
  <c r="IRD3" i="24"/>
  <c r="IRE3" i="24"/>
  <c r="IRF3" i="24"/>
  <c r="IRG3" i="24"/>
  <c r="IRH3" i="24"/>
  <c r="IRI3" i="24"/>
  <c r="IRJ3" i="24"/>
  <c r="IRK3" i="24"/>
  <c r="IRL3" i="24"/>
  <c r="IRM3" i="24"/>
  <c r="IRN3" i="24"/>
  <c r="IRO3" i="24"/>
  <c r="IRP3" i="24"/>
  <c r="IRQ3" i="24"/>
  <c r="IRR3" i="24"/>
  <c r="IRS3" i="24"/>
  <c r="IRT3" i="24"/>
  <c r="IRU3" i="24"/>
  <c r="IRV3" i="24"/>
  <c r="IRW3" i="24"/>
  <c r="IRX3" i="24"/>
  <c r="IRY3" i="24"/>
  <c r="IRZ3" i="24"/>
  <c r="ISA3" i="24"/>
  <c r="ISB3" i="24"/>
  <c r="ISC3" i="24"/>
  <c r="ISD3" i="24"/>
  <c r="ISE3" i="24"/>
  <c r="ISF3" i="24"/>
  <c r="ISG3" i="24"/>
  <c r="ISH3" i="24"/>
  <c r="ISI3" i="24"/>
  <c r="ISJ3" i="24"/>
  <c r="ISK3" i="24"/>
  <c r="ISL3" i="24"/>
  <c r="ISM3" i="24"/>
  <c r="ISN3" i="24"/>
  <c r="ISO3" i="24"/>
  <c r="ISP3" i="24"/>
  <c r="ISQ3" i="24"/>
  <c r="ISR3" i="24"/>
  <c r="ISS3" i="24"/>
  <c r="IST3" i="24"/>
  <c r="ISU3" i="24"/>
  <c r="ISV3" i="24"/>
  <c r="ISW3" i="24"/>
  <c r="ISX3" i="24"/>
  <c r="ISY3" i="24"/>
  <c r="ISZ3" i="24"/>
  <c r="ITA3" i="24"/>
  <c r="ITB3" i="24"/>
  <c r="ITC3" i="24"/>
  <c r="ITD3" i="24"/>
  <c r="ITE3" i="24"/>
  <c r="ITF3" i="24"/>
  <c r="ITG3" i="24"/>
  <c r="ITH3" i="24"/>
  <c r="ITI3" i="24"/>
  <c r="ITJ3" i="24"/>
  <c r="ITK3" i="24"/>
  <c r="ITL3" i="24"/>
  <c r="ITM3" i="24"/>
  <c r="ITN3" i="24"/>
  <c r="ITO3" i="24"/>
  <c r="ITP3" i="24"/>
  <c r="ITQ3" i="24"/>
  <c r="ITR3" i="24"/>
  <c r="ITS3" i="24"/>
  <c r="ITT3" i="24"/>
  <c r="ITU3" i="24"/>
  <c r="ITV3" i="24"/>
  <c r="ITW3" i="24"/>
  <c r="ITX3" i="24"/>
  <c r="ITY3" i="24"/>
  <c r="ITZ3" i="24"/>
  <c r="IUA3" i="24"/>
  <c r="IUB3" i="24"/>
  <c r="IUC3" i="24"/>
  <c r="IUD3" i="24"/>
  <c r="IUE3" i="24"/>
  <c r="IUF3" i="24"/>
  <c r="IUG3" i="24"/>
  <c r="IUH3" i="24"/>
  <c r="IUI3" i="24"/>
  <c r="IUJ3" i="24"/>
  <c r="IUK3" i="24"/>
  <c r="IUL3" i="24"/>
  <c r="IUM3" i="24"/>
  <c r="IUN3" i="24"/>
  <c r="IUO3" i="24"/>
  <c r="IUP3" i="24"/>
  <c r="IUQ3" i="24"/>
  <c r="IUR3" i="24"/>
  <c r="IUS3" i="24"/>
  <c r="IUT3" i="24"/>
  <c r="IUU3" i="24"/>
  <c r="IUV3" i="24"/>
  <c r="IUW3" i="24"/>
  <c r="IUX3" i="24"/>
  <c r="IUY3" i="24"/>
  <c r="IUZ3" i="24"/>
  <c r="IVA3" i="24"/>
  <c r="IVB3" i="24"/>
  <c r="IVC3" i="24"/>
  <c r="IVD3" i="24"/>
  <c r="IVE3" i="24"/>
  <c r="IVF3" i="24"/>
  <c r="IVG3" i="24"/>
  <c r="IVH3" i="24"/>
  <c r="IVI3" i="24"/>
  <c r="IVJ3" i="24"/>
  <c r="IVK3" i="24"/>
  <c r="IVL3" i="24"/>
  <c r="IVM3" i="24"/>
  <c r="IVN3" i="24"/>
  <c r="IVO3" i="24"/>
  <c r="IVP3" i="24"/>
  <c r="IVQ3" i="24"/>
  <c r="IVR3" i="24"/>
  <c r="IVS3" i="24"/>
  <c r="IVT3" i="24"/>
  <c r="IVU3" i="24"/>
  <c r="IVV3" i="24"/>
  <c r="IVW3" i="24"/>
  <c r="IVX3" i="24"/>
  <c r="IVY3" i="24"/>
  <c r="IVZ3" i="24"/>
  <c r="IWA3" i="24"/>
  <c r="IWB3" i="24"/>
  <c r="IWC3" i="24"/>
  <c r="IWD3" i="24"/>
  <c r="IWE3" i="24"/>
  <c r="IWF3" i="24"/>
  <c r="IWG3" i="24"/>
  <c r="IWH3" i="24"/>
  <c r="IWI3" i="24"/>
  <c r="IWJ3" i="24"/>
  <c r="IWK3" i="24"/>
  <c r="IWL3" i="24"/>
  <c r="IWM3" i="24"/>
  <c r="IWN3" i="24"/>
  <c r="IWO3" i="24"/>
  <c r="IWP3" i="24"/>
  <c r="IWQ3" i="24"/>
  <c r="IWR3" i="24"/>
  <c r="IWS3" i="24"/>
  <c r="IWT3" i="24"/>
  <c r="IWU3" i="24"/>
  <c r="IWV3" i="24"/>
  <c r="IWW3" i="24"/>
  <c r="IWX3" i="24"/>
  <c r="IWY3" i="24"/>
  <c r="IWZ3" i="24"/>
  <c r="IXA3" i="24"/>
  <c r="IXB3" i="24"/>
  <c r="IXC3" i="24"/>
  <c r="IXD3" i="24"/>
  <c r="IXE3" i="24"/>
  <c r="IXF3" i="24"/>
  <c r="IXG3" i="24"/>
  <c r="IXH3" i="24"/>
  <c r="IXI3" i="24"/>
  <c r="IXJ3" i="24"/>
  <c r="IXK3" i="24"/>
  <c r="IXL3" i="24"/>
  <c r="IXM3" i="24"/>
  <c r="IXN3" i="24"/>
  <c r="IXO3" i="24"/>
  <c r="IXP3" i="24"/>
  <c r="IXQ3" i="24"/>
  <c r="IXR3" i="24"/>
  <c r="IXS3" i="24"/>
  <c r="IXT3" i="24"/>
  <c r="IXU3" i="24"/>
  <c r="IXV3" i="24"/>
  <c r="IXW3" i="24"/>
  <c r="IXX3" i="24"/>
  <c r="IXY3" i="24"/>
  <c r="IXZ3" i="24"/>
  <c r="IYA3" i="24"/>
  <c r="IYB3" i="24"/>
  <c r="IYC3" i="24"/>
  <c r="IYD3" i="24"/>
  <c r="IYE3" i="24"/>
  <c r="IYF3" i="24"/>
  <c r="IYG3" i="24"/>
  <c r="IYH3" i="24"/>
  <c r="IYI3" i="24"/>
  <c r="IYJ3" i="24"/>
  <c r="IYK3" i="24"/>
  <c r="IYL3" i="24"/>
  <c r="IYM3" i="24"/>
  <c r="IYN3" i="24"/>
  <c r="IYO3" i="24"/>
  <c r="IYP3" i="24"/>
  <c r="IYQ3" i="24"/>
  <c r="IYR3" i="24"/>
  <c r="IYS3" i="24"/>
  <c r="IYT3" i="24"/>
  <c r="IYU3" i="24"/>
  <c r="IYV3" i="24"/>
  <c r="IYW3" i="24"/>
  <c r="IYX3" i="24"/>
  <c r="IYY3" i="24"/>
  <c r="IYZ3" i="24"/>
  <c r="IZA3" i="24"/>
  <c r="IZB3" i="24"/>
  <c r="IZC3" i="24"/>
  <c r="IZD3" i="24"/>
  <c r="IZE3" i="24"/>
  <c r="IZF3" i="24"/>
  <c r="IZG3" i="24"/>
  <c r="IZH3" i="24"/>
  <c r="IZI3" i="24"/>
  <c r="IZJ3" i="24"/>
  <c r="IZK3" i="24"/>
  <c r="IZL3" i="24"/>
  <c r="IZM3" i="24"/>
  <c r="IZN3" i="24"/>
  <c r="IZO3" i="24"/>
  <c r="IZP3" i="24"/>
  <c r="IZQ3" i="24"/>
  <c r="IZR3" i="24"/>
  <c r="IZS3" i="24"/>
  <c r="IZT3" i="24"/>
  <c r="IZU3" i="24"/>
  <c r="IZV3" i="24"/>
  <c r="IZW3" i="24"/>
  <c r="IZX3" i="24"/>
  <c r="IZY3" i="24"/>
  <c r="IZZ3" i="24"/>
  <c r="JAA3" i="24"/>
  <c r="JAB3" i="24"/>
  <c r="JAC3" i="24"/>
  <c r="JAD3" i="24"/>
  <c r="JAE3" i="24"/>
  <c r="JAF3" i="24"/>
  <c r="JAG3" i="24"/>
  <c r="JAH3" i="24"/>
  <c r="JAI3" i="24"/>
  <c r="JAJ3" i="24"/>
  <c r="JAK3" i="24"/>
  <c r="JAL3" i="24"/>
  <c r="JAM3" i="24"/>
  <c r="JAN3" i="24"/>
  <c r="JAO3" i="24"/>
  <c r="JAP3" i="24"/>
  <c r="JAQ3" i="24"/>
  <c r="JAR3" i="24"/>
  <c r="JAS3" i="24"/>
  <c r="JAT3" i="24"/>
  <c r="JAU3" i="24"/>
  <c r="JAV3" i="24"/>
  <c r="JAW3" i="24"/>
  <c r="JAX3" i="24"/>
  <c r="JAY3" i="24"/>
  <c r="JAZ3" i="24"/>
  <c r="JBA3" i="24"/>
  <c r="JBB3" i="24"/>
  <c r="JBC3" i="24"/>
  <c r="JBD3" i="24"/>
  <c r="JBE3" i="24"/>
  <c r="JBF3" i="24"/>
  <c r="JBG3" i="24"/>
  <c r="JBH3" i="24"/>
  <c r="JBI3" i="24"/>
  <c r="JBJ3" i="24"/>
  <c r="JBK3" i="24"/>
  <c r="JBL3" i="24"/>
  <c r="JBM3" i="24"/>
  <c r="JBN3" i="24"/>
  <c r="JBO3" i="24"/>
  <c r="JBP3" i="24"/>
  <c r="JBQ3" i="24"/>
  <c r="JBR3" i="24"/>
  <c r="JBS3" i="24"/>
  <c r="JBT3" i="24"/>
  <c r="JBU3" i="24"/>
  <c r="JBV3" i="24"/>
  <c r="JBW3" i="24"/>
  <c r="JBX3" i="24"/>
  <c r="JBY3" i="24"/>
  <c r="JBZ3" i="24"/>
  <c r="JCA3" i="24"/>
  <c r="JCB3" i="24"/>
  <c r="JCC3" i="24"/>
  <c r="JCD3" i="24"/>
  <c r="JCE3" i="24"/>
  <c r="JCF3" i="24"/>
  <c r="JCG3" i="24"/>
  <c r="JCH3" i="24"/>
  <c r="JCI3" i="24"/>
  <c r="JCJ3" i="24"/>
  <c r="JCK3" i="24"/>
  <c r="JCL3" i="24"/>
  <c r="JCM3" i="24"/>
  <c r="JCN3" i="24"/>
  <c r="JCO3" i="24"/>
  <c r="JCP3" i="24"/>
  <c r="JCQ3" i="24"/>
  <c r="JCR3" i="24"/>
  <c r="JCS3" i="24"/>
  <c r="JCT3" i="24"/>
  <c r="JCU3" i="24"/>
  <c r="JCV3" i="24"/>
  <c r="JCW3" i="24"/>
  <c r="JCX3" i="24"/>
  <c r="JCY3" i="24"/>
  <c r="JCZ3" i="24"/>
  <c r="JDA3" i="24"/>
  <c r="JDB3" i="24"/>
  <c r="JDC3" i="24"/>
  <c r="JDD3" i="24"/>
  <c r="JDE3" i="24"/>
  <c r="JDF3" i="24"/>
  <c r="JDG3" i="24"/>
  <c r="JDH3" i="24"/>
  <c r="JDI3" i="24"/>
  <c r="JDJ3" i="24"/>
  <c r="JDK3" i="24"/>
  <c r="JDL3" i="24"/>
  <c r="JDM3" i="24"/>
  <c r="JDN3" i="24"/>
  <c r="JDO3" i="24"/>
  <c r="JDP3" i="24"/>
  <c r="JDQ3" i="24"/>
  <c r="JDR3" i="24"/>
  <c r="JDS3" i="24"/>
  <c r="JDT3" i="24"/>
  <c r="JDU3" i="24"/>
  <c r="JDV3" i="24"/>
  <c r="JDW3" i="24"/>
  <c r="JDX3" i="24"/>
  <c r="JDY3" i="24"/>
  <c r="JDZ3" i="24"/>
  <c r="JEA3" i="24"/>
  <c r="JEB3" i="24"/>
  <c r="JEC3" i="24"/>
  <c r="JED3" i="24"/>
  <c r="JEE3" i="24"/>
  <c r="JEF3" i="24"/>
  <c r="JEG3" i="24"/>
  <c r="JEH3" i="24"/>
  <c r="JEI3" i="24"/>
  <c r="JEJ3" i="24"/>
  <c r="JEK3" i="24"/>
  <c r="JEL3" i="24"/>
  <c r="JEM3" i="24"/>
  <c r="JEN3" i="24"/>
  <c r="JEO3" i="24"/>
  <c r="JEP3" i="24"/>
  <c r="JEQ3" i="24"/>
  <c r="JER3" i="24"/>
  <c r="JES3" i="24"/>
  <c r="JET3" i="24"/>
  <c r="JEU3" i="24"/>
  <c r="JEV3" i="24"/>
  <c r="JEW3" i="24"/>
  <c r="JEX3" i="24"/>
  <c r="JEY3" i="24"/>
  <c r="JEZ3" i="24"/>
  <c r="JFA3" i="24"/>
  <c r="JFB3" i="24"/>
  <c r="JFC3" i="24"/>
  <c r="JFD3" i="24"/>
  <c r="JFE3" i="24"/>
  <c r="JFF3" i="24"/>
  <c r="JFG3" i="24"/>
  <c r="JFH3" i="24"/>
  <c r="JFI3" i="24"/>
  <c r="JFJ3" i="24"/>
  <c r="JFK3" i="24"/>
  <c r="JFL3" i="24"/>
  <c r="JFM3" i="24"/>
  <c r="JFN3" i="24"/>
  <c r="JFO3" i="24"/>
  <c r="JFP3" i="24"/>
  <c r="JFQ3" i="24"/>
  <c r="JFR3" i="24"/>
  <c r="JFS3" i="24"/>
  <c r="JFT3" i="24"/>
  <c r="JFU3" i="24"/>
  <c r="JFV3" i="24"/>
  <c r="JFW3" i="24"/>
  <c r="JFX3" i="24"/>
  <c r="JFY3" i="24"/>
  <c r="JFZ3" i="24"/>
  <c r="JGA3" i="24"/>
  <c r="JGB3" i="24"/>
  <c r="JGC3" i="24"/>
  <c r="JGD3" i="24"/>
  <c r="JGE3" i="24"/>
  <c r="JGF3" i="24"/>
  <c r="JGG3" i="24"/>
  <c r="JGH3" i="24"/>
  <c r="JGI3" i="24"/>
  <c r="JGJ3" i="24"/>
  <c r="JGK3" i="24"/>
  <c r="JGL3" i="24"/>
  <c r="JGM3" i="24"/>
  <c r="JGN3" i="24"/>
  <c r="JGO3" i="24"/>
  <c r="JGP3" i="24"/>
  <c r="JGQ3" i="24"/>
  <c r="JGR3" i="24"/>
  <c r="JGS3" i="24"/>
  <c r="JGT3" i="24"/>
  <c r="JGU3" i="24"/>
  <c r="JGV3" i="24"/>
  <c r="JGW3" i="24"/>
  <c r="JGX3" i="24"/>
  <c r="JGY3" i="24"/>
  <c r="JGZ3" i="24"/>
  <c r="JHA3" i="24"/>
  <c r="JHB3" i="24"/>
  <c r="JHC3" i="24"/>
  <c r="JHD3" i="24"/>
  <c r="JHE3" i="24"/>
  <c r="JHF3" i="24"/>
  <c r="JHG3" i="24"/>
  <c r="JHH3" i="24"/>
  <c r="JHI3" i="24"/>
  <c r="JHJ3" i="24"/>
  <c r="JHK3" i="24"/>
  <c r="JHL3" i="24"/>
  <c r="JHM3" i="24"/>
  <c r="JHN3" i="24"/>
  <c r="JHO3" i="24"/>
  <c r="JHP3" i="24"/>
  <c r="JHQ3" i="24"/>
  <c r="JHR3" i="24"/>
  <c r="JHS3" i="24"/>
  <c r="JHT3" i="24"/>
  <c r="JHU3" i="24"/>
  <c r="JHV3" i="24"/>
  <c r="JHW3" i="24"/>
  <c r="JHX3" i="24"/>
  <c r="JHY3" i="24"/>
  <c r="JHZ3" i="24"/>
  <c r="JIA3" i="24"/>
  <c r="JIB3" i="24"/>
  <c r="JIC3" i="24"/>
  <c r="JID3" i="24"/>
  <c r="JIE3" i="24"/>
  <c r="JIF3" i="24"/>
  <c r="JIG3" i="24"/>
  <c r="JIH3" i="24"/>
  <c r="JII3" i="24"/>
  <c r="JIJ3" i="24"/>
  <c r="JIK3" i="24"/>
  <c r="JIL3" i="24"/>
  <c r="JIM3" i="24"/>
  <c r="JIN3" i="24"/>
  <c r="JIO3" i="24"/>
  <c r="JIP3" i="24"/>
  <c r="JIQ3" i="24"/>
  <c r="JIR3" i="24"/>
  <c r="JIS3" i="24"/>
  <c r="JIT3" i="24"/>
  <c r="JIU3" i="24"/>
  <c r="JIV3" i="24"/>
  <c r="JIW3" i="24"/>
  <c r="JIX3" i="24"/>
  <c r="JIY3" i="24"/>
  <c r="JIZ3" i="24"/>
  <c r="JJA3" i="24"/>
  <c r="JJB3" i="24"/>
  <c r="JJC3" i="24"/>
  <c r="JJD3" i="24"/>
  <c r="JJE3" i="24"/>
  <c r="JJF3" i="24"/>
  <c r="JJG3" i="24"/>
  <c r="JJH3" i="24"/>
  <c r="JJI3" i="24"/>
  <c r="JJJ3" i="24"/>
  <c r="JJK3" i="24"/>
  <c r="JJL3" i="24"/>
  <c r="JJM3" i="24"/>
  <c r="JJN3" i="24"/>
  <c r="JJO3" i="24"/>
  <c r="JJP3" i="24"/>
  <c r="JJQ3" i="24"/>
  <c r="JJR3" i="24"/>
  <c r="JJS3" i="24"/>
  <c r="JJT3" i="24"/>
  <c r="JJU3" i="24"/>
  <c r="JJV3" i="24"/>
  <c r="JJW3" i="24"/>
  <c r="JJX3" i="24"/>
  <c r="JJY3" i="24"/>
  <c r="JJZ3" i="24"/>
  <c r="JKA3" i="24"/>
  <c r="JKB3" i="24"/>
  <c r="JKC3" i="24"/>
  <c r="JKD3" i="24"/>
  <c r="JKE3" i="24"/>
  <c r="JKF3" i="24"/>
  <c r="JKG3" i="24"/>
  <c r="JKH3" i="24"/>
  <c r="JKI3" i="24"/>
  <c r="JKJ3" i="24"/>
  <c r="JKK3" i="24"/>
  <c r="JKL3" i="24"/>
  <c r="JKM3" i="24"/>
  <c r="JKN3" i="24"/>
  <c r="JKO3" i="24"/>
  <c r="JKP3" i="24"/>
  <c r="JKQ3" i="24"/>
  <c r="JKR3" i="24"/>
  <c r="JKS3" i="24"/>
  <c r="JKT3" i="24"/>
  <c r="JKU3" i="24"/>
  <c r="JKV3" i="24"/>
  <c r="JKW3" i="24"/>
  <c r="JKX3" i="24"/>
  <c r="JKY3" i="24"/>
  <c r="JKZ3" i="24"/>
  <c r="JLA3" i="24"/>
  <c r="JLB3" i="24"/>
  <c r="JLC3" i="24"/>
  <c r="JLD3" i="24"/>
  <c r="JLE3" i="24"/>
  <c r="JLF3" i="24"/>
  <c r="JLG3" i="24"/>
  <c r="JLH3" i="24"/>
  <c r="JLI3" i="24"/>
  <c r="JLJ3" i="24"/>
  <c r="JLK3" i="24"/>
  <c r="JLL3" i="24"/>
  <c r="JLM3" i="24"/>
  <c r="JLN3" i="24"/>
  <c r="JLO3" i="24"/>
  <c r="JLP3" i="24"/>
  <c r="JLQ3" i="24"/>
  <c r="JLR3" i="24"/>
  <c r="JLS3" i="24"/>
  <c r="JLT3" i="24"/>
  <c r="JLU3" i="24"/>
  <c r="JLV3" i="24"/>
  <c r="JLW3" i="24"/>
  <c r="JLX3" i="24"/>
  <c r="JLY3" i="24"/>
  <c r="JLZ3" i="24"/>
  <c r="JMA3" i="24"/>
  <c r="JMB3" i="24"/>
  <c r="JMC3" i="24"/>
  <c r="JMD3" i="24"/>
  <c r="JME3" i="24"/>
  <c r="JMF3" i="24"/>
  <c r="JMG3" i="24"/>
  <c r="JMH3" i="24"/>
  <c r="JMI3" i="24"/>
  <c r="JMJ3" i="24"/>
  <c r="JMK3" i="24"/>
  <c r="JML3" i="24"/>
  <c r="JMM3" i="24"/>
  <c r="JMN3" i="24"/>
  <c r="JMO3" i="24"/>
  <c r="JMP3" i="24"/>
  <c r="JMQ3" i="24"/>
  <c r="JMR3" i="24"/>
  <c r="JMS3" i="24"/>
  <c r="JMT3" i="24"/>
  <c r="JMU3" i="24"/>
  <c r="JMV3" i="24"/>
  <c r="JMW3" i="24"/>
  <c r="JMX3" i="24"/>
  <c r="JMY3" i="24"/>
  <c r="JMZ3" i="24"/>
  <c r="JNA3" i="24"/>
  <c r="JNB3" i="24"/>
  <c r="JNC3" i="24"/>
  <c r="JND3" i="24"/>
  <c r="JNE3" i="24"/>
  <c r="JNF3" i="24"/>
  <c r="JNG3" i="24"/>
  <c r="JNH3" i="24"/>
  <c r="JNI3" i="24"/>
  <c r="JNJ3" i="24"/>
  <c r="JNK3" i="24"/>
  <c r="JNL3" i="24"/>
  <c r="JNM3" i="24"/>
  <c r="JNN3" i="24"/>
  <c r="JNO3" i="24"/>
  <c r="JNP3" i="24"/>
  <c r="JNQ3" i="24"/>
  <c r="JNR3" i="24"/>
  <c r="JNS3" i="24"/>
  <c r="JNT3" i="24"/>
  <c r="JNU3" i="24"/>
  <c r="JNV3" i="24"/>
  <c r="JNW3" i="24"/>
  <c r="JNX3" i="24"/>
  <c r="JNY3" i="24"/>
  <c r="JNZ3" i="24"/>
  <c r="JOA3" i="24"/>
  <c r="JOB3" i="24"/>
  <c r="JOC3" i="24"/>
  <c r="JOD3" i="24"/>
  <c r="JOE3" i="24"/>
  <c r="JOF3" i="24"/>
  <c r="JOG3" i="24"/>
  <c r="JOH3" i="24"/>
  <c r="JOI3" i="24"/>
  <c r="JOJ3" i="24"/>
  <c r="JOK3" i="24"/>
  <c r="JOL3" i="24"/>
  <c r="JOM3" i="24"/>
  <c r="JON3" i="24"/>
  <c r="JOO3" i="24"/>
  <c r="JOP3" i="24"/>
  <c r="JOQ3" i="24"/>
  <c r="JOR3" i="24"/>
  <c r="JOS3" i="24"/>
  <c r="JOT3" i="24"/>
  <c r="JOU3" i="24"/>
  <c r="JOV3" i="24"/>
  <c r="JOW3" i="24"/>
  <c r="JOX3" i="24"/>
  <c r="JOY3" i="24"/>
  <c r="JOZ3" i="24"/>
  <c r="JPA3" i="24"/>
  <c r="JPB3" i="24"/>
  <c r="JPC3" i="24"/>
  <c r="JPD3" i="24"/>
  <c r="JPE3" i="24"/>
  <c r="JPF3" i="24"/>
  <c r="JPG3" i="24"/>
  <c r="JPH3" i="24"/>
  <c r="JPI3" i="24"/>
  <c r="JPJ3" i="24"/>
  <c r="JPK3" i="24"/>
  <c r="JPL3" i="24"/>
  <c r="JPM3" i="24"/>
  <c r="JPN3" i="24"/>
  <c r="JPO3" i="24"/>
  <c r="JPP3" i="24"/>
  <c r="JPQ3" i="24"/>
  <c r="JPR3" i="24"/>
  <c r="JPS3" i="24"/>
  <c r="JPT3" i="24"/>
  <c r="JPU3" i="24"/>
  <c r="JPV3" i="24"/>
  <c r="JPW3" i="24"/>
  <c r="JPX3" i="24"/>
  <c r="JPY3" i="24"/>
  <c r="JPZ3" i="24"/>
  <c r="JQA3" i="24"/>
  <c r="JQB3" i="24"/>
  <c r="JQC3" i="24"/>
  <c r="JQD3" i="24"/>
  <c r="JQE3" i="24"/>
  <c r="JQF3" i="24"/>
  <c r="JQG3" i="24"/>
  <c r="JQH3" i="24"/>
  <c r="JQI3" i="24"/>
  <c r="JQJ3" i="24"/>
  <c r="JQK3" i="24"/>
  <c r="JQL3" i="24"/>
  <c r="JQM3" i="24"/>
  <c r="JQN3" i="24"/>
  <c r="JQO3" i="24"/>
  <c r="JQP3" i="24"/>
  <c r="JQQ3" i="24"/>
  <c r="JQR3" i="24"/>
  <c r="JQS3" i="24"/>
  <c r="JQT3" i="24"/>
  <c r="JQU3" i="24"/>
  <c r="JQV3" i="24"/>
  <c r="JQW3" i="24"/>
  <c r="JQX3" i="24"/>
  <c r="JQY3" i="24"/>
  <c r="JQZ3" i="24"/>
  <c r="JRA3" i="24"/>
  <c r="JRB3" i="24"/>
  <c r="JRC3" i="24"/>
  <c r="JRD3" i="24"/>
  <c r="JRE3" i="24"/>
  <c r="JRF3" i="24"/>
  <c r="JRG3" i="24"/>
  <c r="JRH3" i="24"/>
  <c r="JRI3" i="24"/>
  <c r="JRJ3" i="24"/>
  <c r="JRK3" i="24"/>
  <c r="JRL3" i="24"/>
  <c r="JRM3" i="24"/>
  <c r="JRN3" i="24"/>
  <c r="JRO3" i="24"/>
  <c r="JRP3" i="24"/>
  <c r="JRQ3" i="24"/>
  <c r="JRR3" i="24"/>
  <c r="JRS3" i="24"/>
  <c r="JRT3" i="24"/>
  <c r="JRU3" i="24"/>
  <c r="JRV3" i="24"/>
  <c r="JRW3" i="24"/>
  <c r="JRX3" i="24"/>
  <c r="JRY3" i="24"/>
  <c r="JRZ3" i="24"/>
  <c r="JSA3" i="24"/>
  <c r="JSB3" i="24"/>
  <c r="JSC3" i="24"/>
  <c r="JSD3" i="24"/>
  <c r="JSE3" i="24"/>
  <c r="JSF3" i="24"/>
  <c r="JSG3" i="24"/>
  <c r="JSH3" i="24"/>
  <c r="JSI3" i="24"/>
  <c r="JSJ3" i="24"/>
  <c r="JSK3" i="24"/>
  <c r="JSL3" i="24"/>
  <c r="JSM3" i="24"/>
  <c r="JSN3" i="24"/>
  <c r="JSO3" i="24"/>
  <c r="JSP3" i="24"/>
  <c r="JSQ3" i="24"/>
  <c r="JSR3" i="24"/>
  <c r="JSS3" i="24"/>
  <c r="JST3" i="24"/>
  <c r="JSU3" i="24"/>
  <c r="JSV3" i="24"/>
  <c r="JSW3" i="24"/>
  <c r="JSX3" i="24"/>
  <c r="JSY3" i="24"/>
  <c r="JSZ3" i="24"/>
  <c r="JTA3" i="24"/>
  <c r="JTB3" i="24"/>
  <c r="JTC3" i="24"/>
  <c r="JTD3" i="24"/>
  <c r="JTE3" i="24"/>
  <c r="JTF3" i="24"/>
  <c r="JTG3" i="24"/>
  <c r="JTH3" i="24"/>
  <c r="JTI3" i="24"/>
  <c r="JTJ3" i="24"/>
  <c r="JTK3" i="24"/>
  <c r="JTL3" i="24"/>
  <c r="JTM3" i="24"/>
  <c r="JTN3" i="24"/>
  <c r="JTO3" i="24"/>
  <c r="JTP3" i="24"/>
  <c r="JTQ3" i="24"/>
  <c r="JTR3" i="24"/>
  <c r="JTS3" i="24"/>
  <c r="JTT3" i="24"/>
  <c r="JTU3" i="24"/>
  <c r="JTV3" i="24"/>
  <c r="JTW3" i="24"/>
  <c r="JTX3" i="24"/>
  <c r="JTY3" i="24"/>
  <c r="JTZ3" i="24"/>
  <c r="JUA3" i="24"/>
  <c r="JUB3" i="24"/>
  <c r="JUC3" i="24"/>
  <c r="JUD3" i="24"/>
  <c r="JUE3" i="24"/>
  <c r="JUF3" i="24"/>
  <c r="JUG3" i="24"/>
  <c r="JUH3" i="24"/>
  <c r="JUI3" i="24"/>
  <c r="JUJ3" i="24"/>
  <c r="JUK3" i="24"/>
  <c r="JUL3" i="24"/>
  <c r="JUM3" i="24"/>
  <c r="JUN3" i="24"/>
  <c r="JUO3" i="24"/>
  <c r="JUP3" i="24"/>
  <c r="JUQ3" i="24"/>
  <c r="JUR3" i="24"/>
  <c r="JUS3" i="24"/>
  <c r="JUT3" i="24"/>
  <c r="JUU3" i="24"/>
  <c r="JUV3" i="24"/>
  <c r="JUW3" i="24"/>
  <c r="JUX3" i="24"/>
  <c r="JUY3" i="24"/>
  <c r="JUZ3" i="24"/>
  <c r="JVA3" i="24"/>
  <c r="JVB3" i="24"/>
  <c r="JVC3" i="24"/>
  <c r="JVD3" i="24"/>
  <c r="JVE3" i="24"/>
  <c r="JVF3" i="24"/>
  <c r="JVG3" i="24"/>
  <c r="JVH3" i="24"/>
  <c r="JVI3" i="24"/>
  <c r="JVJ3" i="24"/>
  <c r="JVK3" i="24"/>
  <c r="JVL3" i="24"/>
  <c r="JVM3" i="24"/>
  <c r="JVN3" i="24"/>
  <c r="JVO3" i="24"/>
  <c r="JVP3" i="24"/>
  <c r="JVQ3" i="24"/>
  <c r="JVR3" i="24"/>
  <c r="JVS3" i="24"/>
  <c r="JVT3" i="24"/>
  <c r="JVU3" i="24"/>
  <c r="JVV3" i="24"/>
  <c r="JVW3" i="24"/>
  <c r="JVX3" i="24"/>
  <c r="JVY3" i="24"/>
  <c r="JVZ3" i="24"/>
  <c r="JWA3" i="24"/>
  <c r="JWB3" i="24"/>
  <c r="JWC3" i="24"/>
  <c r="JWD3" i="24"/>
  <c r="JWE3" i="24"/>
  <c r="JWF3" i="24"/>
  <c r="JWG3" i="24"/>
  <c r="JWH3" i="24"/>
  <c r="JWI3" i="24"/>
  <c r="JWJ3" i="24"/>
  <c r="JWK3" i="24"/>
  <c r="JWL3" i="24"/>
  <c r="JWM3" i="24"/>
  <c r="JWN3" i="24"/>
  <c r="JWO3" i="24"/>
  <c r="JWP3" i="24"/>
  <c r="JWQ3" i="24"/>
  <c r="JWR3" i="24"/>
  <c r="JWS3" i="24"/>
  <c r="JWT3" i="24"/>
  <c r="JWU3" i="24"/>
  <c r="JWV3" i="24"/>
  <c r="JWW3" i="24"/>
  <c r="JWX3" i="24"/>
  <c r="JWY3" i="24"/>
  <c r="JWZ3" i="24"/>
  <c r="JXA3" i="24"/>
  <c r="JXB3" i="24"/>
  <c r="JXC3" i="24"/>
  <c r="JXD3" i="24"/>
  <c r="JXE3" i="24"/>
  <c r="JXF3" i="24"/>
  <c r="JXG3" i="24"/>
  <c r="JXH3" i="24"/>
  <c r="JXI3" i="24"/>
  <c r="JXJ3" i="24"/>
  <c r="JXK3" i="24"/>
  <c r="JXL3" i="24"/>
  <c r="JXM3" i="24"/>
  <c r="JXN3" i="24"/>
  <c r="JXO3" i="24"/>
  <c r="JXP3" i="24"/>
  <c r="JXQ3" i="24"/>
  <c r="JXR3" i="24"/>
  <c r="JXS3" i="24"/>
  <c r="JXT3" i="24"/>
  <c r="JXU3" i="24"/>
  <c r="JXV3" i="24"/>
  <c r="JXW3" i="24"/>
  <c r="JXX3" i="24"/>
  <c r="JXY3" i="24"/>
  <c r="JXZ3" i="24"/>
  <c r="JYA3" i="24"/>
  <c r="JYB3" i="24"/>
  <c r="JYC3" i="24"/>
  <c r="JYD3" i="24"/>
  <c r="JYE3" i="24"/>
  <c r="JYF3" i="24"/>
  <c r="JYG3" i="24"/>
  <c r="JYH3" i="24"/>
  <c r="JYI3" i="24"/>
  <c r="JYJ3" i="24"/>
  <c r="JYK3" i="24"/>
  <c r="JYL3" i="24"/>
  <c r="JYM3" i="24"/>
  <c r="JYN3" i="24"/>
  <c r="JYO3" i="24"/>
  <c r="JYP3" i="24"/>
  <c r="JYQ3" i="24"/>
  <c r="JYR3" i="24"/>
  <c r="JYS3" i="24"/>
  <c r="JYT3" i="24"/>
  <c r="JYU3" i="24"/>
  <c r="JYV3" i="24"/>
  <c r="JYW3" i="24"/>
  <c r="JYX3" i="24"/>
  <c r="JYY3" i="24"/>
  <c r="JYZ3" i="24"/>
  <c r="JZA3" i="24"/>
  <c r="JZB3" i="24"/>
  <c r="JZC3" i="24"/>
  <c r="JZD3" i="24"/>
  <c r="JZE3" i="24"/>
  <c r="JZF3" i="24"/>
  <c r="JZG3" i="24"/>
  <c r="JZH3" i="24"/>
  <c r="JZI3" i="24"/>
  <c r="JZJ3" i="24"/>
  <c r="JZK3" i="24"/>
  <c r="JZL3" i="24"/>
  <c r="JZM3" i="24"/>
  <c r="JZN3" i="24"/>
  <c r="JZO3" i="24"/>
  <c r="JZP3" i="24"/>
  <c r="JZQ3" i="24"/>
  <c r="JZR3" i="24"/>
  <c r="JZS3" i="24"/>
  <c r="JZT3" i="24"/>
  <c r="JZU3" i="24"/>
  <c r="JZV3" i="24"/>
  <c r="JZW3" i="24"/>
  <c r="JZX3" i="24"/>
  <c r="JZY3" i="24"/>
  <c r="JZZ3" i="24"/>
  <c r="KAA3" i="24"/>
  <c r="KAB3" i="24"/>
  <c r="KAC3" i="24"/>
  <c r="KAD3" i="24"/>
  <c r="KAE3" i="24"/>
  <c r="KAF3" i="24"/>
  <c r="KAG3" i="24"/>
  <c r="KAH3" i="24"/>
  <c r="KAI3" i="24"/>
  <c r="KAJ3" i="24"/>
  <c r="KAK3" i="24"/>
  <c r="KAL3" i="24"/>
  <c r="KAM3" i="24"/>
  <c r="KAN3" i="24"/>
  <c r="KAO3" i="24"/>
  <c r="KAP3" i="24"/>
  <c r="KAQ3" i="24"/>
  <c r="KAR3" i="24"/>
  <c r="KAS3" i="24"/>
  <c r="KAT3" i="24"/>
  <c r="KAU3" i="24"/>
  <c r="KAV3" i="24"/>
  <c r="KAW3" i="24"/>
  <c r="KAX3" i="24"/>
  <c r="KAY3" i="24"/>
  <c r="KAZ3" i="24"/>
  <c r="KBA3" i="24"/>
  <c r="KBB3" i="24"/>
  <c r="KBC3" i="24"/>
  <c r="KBD3" i="24"/>
  <c r="KBE3" i="24"/>
  <c r="KBF3" i="24"/>
  <c r="KBG3" i="24"/>
  <c r="KBH3" i="24"/>
  <c r="KBI3" i="24"/>
  <c r="KBJ3" i="24"/>
  <c r="KBK3" i="24"/>
  <c r="KBL3" i="24"/>
  <c r="KBM3" i="24"/>
  <c r="KBN3" i="24"/>
  <c r="KBO3" i="24"/>
  <c r="KBP3" i="24"/>
  <c r="KBQ3" i="24"/>
  <c r="KBR3" i="24"/>
  <c r="KBS3" i="24"/>
  <c r="KBT3" i="24"/>
  <c r="KBU3" i="24"/>
  <c r="KBV3" i="24"/>
  <c r="KBW3" i="24"/>
  <c r="KBX3" i="24"/>
  <c r="KBY3" i="24"/>
  <c r="KBZ3" i="24"/>
  <c r="KCA3" i="24"/>
  <c r="KCB3" i="24"/>
  <c r="KCC3" i="24"/>
  <c r="KCD3" i="24"/>
  <c r="KCE3" i="24"/>
  <c r="KCF3" i="24"/>
  <c r="KCG3" i="24"/>
  <c r="KCH3" i="24"/>
  <c r="KCI3" i="24"/>
  <c r="KCJ3" i="24"/>
  <c r="KCK3" i="24"/>
  <c r="KCL3" i="24"/>
  <c r="KCM3" i="24"/>
  <c r="KCN3" i="24"/>
  <c r="KCO3" i="24"/>
  <c r="KCP3" i="24"/>
  <c r="KCQ3" i="24"/>
  <c r="KCR3" i="24"/>
  <c r="KCS3" i="24"/>
  <c r="KCT3" i="24"/>
  <c r="KCU3" i="24"/>
  <c r="KCV3" i="24"/>
  <c r="KCW3" i="24"/>
  <c r="KCX3" i="24"/>
  <c r="KCY3" i="24"/>
  <c r="KCZ3" i="24"/>
  <c r="KDA3" i="24"/>
  <c r="KDB3" i="24"/>
  <c r="KDC3" i="24"/>
  <c r="KDD3" i="24"/>
  <c r="KDE3" i="24"/>
  <c r="KDF3" i="24"/>
  <c r="KDG3" i="24"/>
  <c r="KDH3" i="24"/>
  <c r="KDI3" i="24"/>
  <c r="KDJ3" i="24"/>
  <c r="KDK3" i="24"/>
  <c r="KDL3" i="24"/>
  <c r="KDM3" i="24"/>
  <c r="KDN3" i="24"/>
  <c r="KDO3" i="24"/>
  <c r="KDP3" i="24"/>
  <c r="KDQ3" i="24"/>
  <c r="KDR3" i="24"/>
  <c r="KDS3" i="24"/>
  <c r="KDT3" i="24"/>
  <c r="KDU3" i="24"/>
  <c r="KDV3" i="24"/>
  <c r="KDW3" i="24"/>
  <c r="KDX3" i="24"/>
  <c r="KDY3" i="24"/>
  <c r="KDZ3" i="24"/>
  <c r="KEA3" i="24"/>
  <c r="KEB3" i="24"/>
  <c r="KEC3" i="24"/>
  <c r="KED3" i="24"/>
  <c r="KEE3" i="24"/>
  <c r="KEF3" i="24"/>
  <c r="KEG3" i="24"/>
  <c r="KEH3" i="24"/>
  <c r="KEI3" i="24"/>
  <c r="KEJ3" i="24"/>
  <c r="KEK3" i="24"/>
  <c r="KEL3" i="24"/>
  <c r="KEM3" i="24"/>
  <c r="KEN3" i="24"/>
  <c r="KEO3" i="24"/>
  <c r="KEP3" i="24"/>
  <c r="KEQ3" i="24"/>
  <c r="KER3" i="24"/>
  <c r="KES3" i="24"/>
  <c r="KET3" i="24"/>
  <c r="KEU3" i="24"/>
  <c r="KEV3" i="24"/>
  <c r="KEW3" i="24"/>
  <c r="KEX3" i="24"/>
  <c r="KEY3" i="24"/>
  <c r="KEZ3" i="24"/>
  <c r="KFA3" i="24"/>
  <c r="KFB3" i="24"/>
  <c r="KFC3" i="24"/>
  <c r="KFD3" i="24"/>
  <c r="KFE3" i="24"/>
  <c r="KFF3" i="24"/>
  <c r="KFG3" i="24"/>
  <c r="KFH3" i="24"/>
  <c r="KFI3" i="24"/>
  <c r="KFJ3" i="24"/>
  <c r="KFK3" i="24"/>
  <c r="KFL3" i="24"/>
  <c r="KFM3" i="24"/>
  <c r="KFN3" i="24"/>
  <c r="KFO3" i="24"/>
  <c r="KFP3" i="24"/>
  <c r="KFQ3" i="24"/>
  <c r="KFR3" i="24"/>
  <c r="KFS3" i="24"/>
  <c r="KFT3" i="24"/>
  <c r="KFU3" i="24"/>
  <c r="KFV3" i="24"/>
  <c r="KFW3" i="24"/>
  <c r="KFX3" i="24"/>
  <c r="KFY3" i="24"/>
  <c r="KFZ3" i="24"/>
  <c r="KGA3" i="24"/>
  <c r="KGB3" i="24"/>
  <c r="KGC3" i="24"/>
  <c r="KGD3" i="24"/>
  <c r="KGE3" i="24"/>
  <c r="KGF3" i="24"/>
  <c r="KGG3" i="24"/>
  <c r="KGH3" i="24"/>
  <c r="KGI3" i="24"/>
  <c r="KGJ3" i="24"/>
  <c r="KGK3" i="24"/>
  <c r="KGL3" i="24"/>
  <c r="KGM3" i="24"/>
  <c r="KGN3" i="24"/>
  <c r="KGO3" i="24"/>
  <c r="KGP3" i="24"/>
  <c r="KGQ3" i="24"/>
  <c r="KGR3" i="24"/>
  <c r="KGS3" i="24"/>
  <c r="KGT3" i="24"/>
  <c r="KGU3" i="24"/>
  <c r="KGV3" i="24"/>
  <c r="KGW3" i="24"/>
  <c r="KGX3" i="24"/>
  <c r="KGY3" i="24"/>
  <c r="KGZ3" i="24"/>
  <c r="KHA3" i="24"/>
  <c r="KHB3" i="24"/>
  <c r="KHC3" i="24"/>
  <c r="KHD3" i="24"/>
  <c r="KHE3" i="24"/>
  <c r="KHF3" i="24"/>
  <c r="KHG3" i="24"/>
  <c r="KHH3" i="24"/>
  <c r="KHI3" i="24"/>
  <c r="KHJ3" i="24"/>
  <c r="KHK3" i="24"/>
  <c r="KHL3" i="24"/>
  <c r="KHM3" i="24"/>
  <c r="KHN3" i="24"/>
  <c r="KHO3" i="24"/>
  <c r="KHP3" i="24"/>
  <c r="KHQ3" i="24"/>
  <c r="KHR3" i="24"/>
  <c r="KHS3" i="24"/>
  <c r="KHT3" i="24"/>
  <c r="KHU3" i="24"/>
  <c r="KHV3" i="24"/>
  <c r="KHW3" i="24"/>
  <c r="KHX3" i="24"/>
  <c r="KHY3" i="24"/>
  <c r="KHZ3" i="24"/>
  <c r="KIA3" i="24"/>
  <c r="KIB3" i="24"/>
  <c r="KIC3" i="24"/>
  <c r="KID3" i="24"/>
  <c r="KIE3" i="24"/>
  <c r="KIF3" i="24"/>
  <c r="KIG3" i="24"/>
  <c r="KIH3" i="24"/>
  <c r="KII3" i="24"/>
  <c r="KIJ3" i="24"/>
  <c r="KIK3" i="24"/>
  <c r="KIL3" i="24"/>
  <c r="KIM3" i="24"/>
  <c r="KIN3" i="24"/>
  <c r="KIO3" i="24"/>
  <c r="KIP3" i="24"/>
  <c r="KIQ3" i="24"/>
  <c r="KIR3" i="24"/>
  <c r="KIS3" i="24"/>
  <c r="KIT3" i="24"/>
  <c r="KIU3" i="24"/>
  <c r="KIV3" i="24"/>
  <c r="KIW3" i="24"/>
  <c r="KIX3" i="24"/>
  <c r="KIY3" i="24"/>
  <c r="KIZ3" i="24"/>
  <c r="KJA3" i="24"/>
  <c r="KJB3" i="24"/>
  <c r="KJC3" i="24"/>
  <c r="KJD3" i="24"/>
  <c r="KJE3" i="24"/>
  <c r="KJF3" i="24"/>
  <c r="KJG3" i="24"/>
  <c r="KJH3" i="24"/>
  <c r="KJI3" i="24"/>
  <c r="KJJ3" i="24"/>
  <c r="KJK3" i="24"/>
  <c r="KJL3" i="24"/>
  <c r="KJM3" i="24"/>
  <c r="KJN3" i="24"/>
  <c r="KJO3" i="24"/>
  <c r="KJP3" i="24"/>
  <c r="KJQ3" i="24"/>
  <c r="KJR3" i="24"/>
  <c r="KJS3" i="24"/>
  <c r="KJT3" i="24"/>
  <c r="KJU3" i="24"/>
  <c r="KJV3" i="24"/>
  <c r="KJW3" i="24"/>
  <c r="KJX3" i="24"/>
  <c r="KJY3" i="24"/>
  <c r="KJZ3" i="24"/>
  <c r="KKA3" i="24"/>
  <c r="KKB3" i="24"/>
  <c r="KKC3" i="24"/>
  <c r="KKD3" i="24"/>
  <c r="KKE3" i="24"/>
  <c r="KKF3" i="24"/>
  <c r="KKG3" i="24"/>
  <c r="KKH3" i="24"/>
  <c r="KKI3" i="24"/>
  <c r="KKJ3" i="24"/>
  <c r="KKK3" i="24"/>
  <c r="KKL3" i="24"/>
  <c r="KKM3" i="24"/>
  <c r="KKN3" i="24"/>
  <c r="KKO3" i="24"/>
  <c r="KKP3" i="24"/>
  <c r="KKQ3" i="24"/>
  <c r="KKR3" i="24"/>
  <c r="KKS3" i="24"/>
  <c r="KKT3" i="24"/>
  <c r="KKU3" i="24"/>
  <c r="KKV3" i="24"/>
  <c r="KKW3" i="24"/>
  <c r="KKX3" i="24"/>
  <c r="KKY3" i="24"/>
  <c r="KKZ3" i="24"/>
  <c r="KLA3" i="24"/>
  <c r="KLB3" i="24"/>
  <c r="KLC3" i="24"/>
  <c r="KLD3" i="24"/>
  <c r="KLE3" i="24"/>
  <c r="KLF3" i="24"/>
  <c r="KLG3" i="24"/>
  <c r="KLH3" i="24"/>
  <c r="KLI3" i="24"/>
  <c r="KLJ3" i="24"/>
  <c r="KLK3" i="24"/>
  <c r="KLL3" i="24"/>
  <c r="KLM3" i="24"/>
  <c r="KLN3" i="24"/>
  <c r="KLO3" i="24"/>
  <c r="KLP3" i="24"/>
  <c r="KLQ3" i="24"/>
  <c r="KLR3" i="24"/>
  <c r="KLS3" i="24"/>
  <c r="KLT3" i="24"/>
  <c r="KLU3" i="24"/>
  <c r="KLV3" i="24"/>
  <c r="KLW3" i="24"/>
  <c r="KLX3" i="24"/>
  <c r="KLY3" i="24"/>
  <c r="KLZ3" i="24"/>
  <c r="KMA3" i="24"/>
  <c r="KMB3" i="24"/>
  <c r="KMC3" i="24"/>
  <c r="KMD3" i="24"/>
  <c r="KME3" i="24"/>
  <c r="KMF3" i="24"/>
  <c r="KMG3" i="24"/>
  <c r="KMH3" i="24"/>
  <c r="KMI3" i="24"/>
  <c r="KMJ3" i="24"/>
  <c r="KMK3" i="24"/>
  <c r="KML3" i="24"/>
  <c r="KMM3" i="24"/>
  <c r="KMN3" i="24"/>
  <c r="KMO3" i="24"/>
  <c r="KMP3" i="24"/>
  <c r="KMQ3" i="24"/>
  <c r="KMR3" i="24"/>
  <c r="KMS3" i="24"/>
  <c r="KMT3" i="24"/>
  <c r="KMU3" i="24"/>
  <c r="KMV3" i="24"/>
  <c r="KMW3" i="24"/>
  <c r="KMX3" i="24"/>
  <c r="KMY3" i="24"/>
  <c r="KMZ3" i="24"/>
  <c r="KNA3" i="24"/>
  <c r="KNB3" i="24"/>
  <c r="KNC3" i="24"/>
  <c r="KND3" i="24"/>
  <c r="KNE3" i="24"/>
  <c r="KNF3" i="24"/>
  <c r="KNG3" i="24"/>
  <c r="KNH3" i="24"/>
  <c r="KNI3" i="24"/>
  <c r="KNJ3" i="24"/>
  <c r="KNK3" i="24"/>
  <c r="KNL3" i="24"/>
  <c r="KNM3" i="24"/>
  <c r="KNN3" i="24"/>
  <c r="KNO3" i="24"/>
  <c r="KNP3" i="24"/>
  <c r="KNQ3" i="24"/>
  <c r="KNR3" i="24"/>
  <c r="KNS3" i="24"/>
  <c r="KNT3" i="24"/>
  <c r="KNU3" i="24"/>
  <c r="KNV3" i="24"/>
  <c r="KNW3" i="24"/>
  <c r="KNX3" i="24"/>
  <c r="KNY3" i="24"/>
  <c r="KNZ3" i="24"/>
  <c r="KOA3" i="24"/>
  <c r="KOB3" i="24"/>
  <c r="KOC3" i="24"/>
  <c r="KOD3" i="24"/>
  <c r="KOE3" i="24"/>
  <c r="KOF3" i="24"/>
  <c r="KOG3" i="24"/>
  <c r="KOH3" i="24"/>
  <c r="KOI3" i="24"/>
  <c r="KOJ3" i="24"/>
  <c r="KOK3" i="24"/>
  <c r="KOL3" i="24"/>
  <c r="KOM3" i="24"/>
  <c r="KON3" i="24"/>
  <c r="KOO3" i="24"/>
  <c r="KOP3" i="24"/>
  <c r="KOQ3" i="24"/>
  <c r="KOR3" i="24"/>
  <c r="KOS3" i="24"/>
  <c r="KOT3" i="24"/>
  <c r="KOU3" i="24"/>
  <c r="KOV3" i="24"/>
  <c r="KOW3" i="24"/>
  <c r="KOX3" i="24"/>
  <c r="KOY3" i="24"/>
  <c r="KOZ3" i="24"/>
  <c r="KPA3" i="24"/>
  <c r="KPB3" i="24"/>
  <c r="KPC3" i="24"/>
  <c r="KPD3" i="24"/>
  <c r="KPE3" i="24"/>
  <c r="KPF3" i="24"/>
  <c r="KPG3" i="24"/>
  <c r="KPH3" i="24"/>
  <c r="KPI3" i="24"/>
  <c r="KPJ3" i="24"/>
  <c r="KPK3" i="24"/>
  <c r="KPL3" i="24"/>
  <c r="KPM3" i="24"/>
  <c r="KPN3" i="24"/>
  <c r="KPO3" i="24"/>
  <c r="KPP3" i="24"/>
  <c r="KPQ3" i="24"/>
  <c r="KPR3" i="24"/>
  <c r="KPS3" i="24"/>
  <c r="KPT3" i="24"/>
  <c r="KPU3" i="24"/>
  <c r="KPV3" i="24"/>
  <c r="KPW3" i="24"/>
  <c r="KPX3" i="24"/>
  <c r="KPY3" i="24"/>
  <c r="KPZ3" i="24"/>
  <c r="KQA3" i="24"/>
  <c r="KQB3" i="24"/>
  <c r="KQC3" i="24"/>
  <c r="KQD3" i="24"/>
  <c r="KQE3" i="24"/>
  <c r="KQF3" i="24"/>
  <c r="KQG3" i="24"/>
  <c r="KQH3" i="24"/>
  <c r="KQI3" i="24"/>
  <c r="KQJ3" i="24"/>
  <c r="KQK3" i="24"/>
  <c r="KQL3" i="24"/>
  <c r="KQM3" i="24"/>
  <c r="KQN3" i="24"/>
  <c r="KQO3" i="24"/>
  <c r="KQP3" i="24"/>
  <c r="KQQ3" i="24"/>
  <c r="KQR3" i="24"/>
  <c r="KQS3" i="24"/>
  <c r="KQT3" i="24"/>
  <c r="KQU3" i="24"/>
  <c r="KQV3" i="24"/>
  <c r="KQW3" i="24"/>
  <c r="KQX3" i="24"/>
  <c r="KQY3" i="24"/>
  <c r="KQZ3" i="24"/>
  <c r="KRA3" i="24"/>
  <c r="KRB3" i="24"/>
  <c r="KRC3" i="24"/>
  <c r="KRD3" i="24"/>
  <c r="KRE3" i="24"/>
  <c r="KRF3" i="24"/>
  <c r="KRG3" i="24"/>
  <c r="KRH3" i="24"/>
  <c r="KRI3" i="24"/>
  <c r="KRJ3" i="24"/>
  <c r="KRK3" i="24"/>
  <c r="KRL3" i="24"/>
  <c r="KRM3" i="24"/>
  <c r="KRN3" i="24"/>
  <c r="KRO3" i="24"/>
  <c r="KRP3" i="24"/>
  <c r="KRQ3" i="24"/>
  <c r="KRR3" i="24"/>
  <c r="KRS3" i="24"/>
  <c r="KRT3" i="24"/>
  <c r="KRU3" i="24"/>
  <c r="KRV3" i="24"/>
  <c r="KRW3" i="24"/>
  <c r="KRX3" i="24"/>
  <c r="KRY3" i="24"/>
  <c r="KRZ3" i="24"/>
  <c r="KSA3" i="24"/>
  <c r="KSB3" i="24"/>
  <c r="KSC3" i="24"/>
  <c r="KSD3" i="24"/>
  <c r="KSE3" i="24"/>
  <c r="KSF3" i="24"/>
  <c r="KSG3" i="24"/>
  <c r="KSH3" i="24"/>
  <c r="KSI3" i="24"/>
  <c r="KSJ3" i="24"/>
  <c r="KSK3" i="24"/>
  <c r="KSL3" i="24"/>
  <c r="KSM3" i="24"/>
  <c r="KSN3" i="24"/>
  <c r="KSO3" i="24"/>
  <c r="KSP3" i="24"/>
  <c r="KSQ3" i="24"/>
  <c r="KSR3" i="24"/>
  <c r="KSS3" i="24"/>
  <c r="KST3" i="24"/>
  <c r="KSU3" i="24"/>
  <c r="KSV3" i="24"/>
  <c r="KSW3" i="24"/>
  <c r="KSX3" i="24"/>
  <c r="KSY3" i="24"/>
  <c r="KSZ3" i="24"/>
  <c r="KTA3" i="24"/>
  <c r="KTB3" i="24"/>
  <c r="KTC3" i="24"/>
  <c r="KTD3" i="24"/>
  <c r="KTE3" i="24"/>
  <c r="KTF3" i="24"/>
  <c r="KTG3" i="24"/>
  <c r="KTH3" i="24"/>
  <c r="KTI3" i="24"/>
  <c r="KTJ3" i="24"/>
  <c r="KTK3" i="24"/>
  <c r="KTL3" i="24"/>
  <c r="KTM3" i="24"/>
  <c r="KTN3" i="24"/>
  <c r="KTO3" i="24"/>
  <c r="KTP3" i="24"/>
  <c r="KTQ3" i="24"/>
  <c r="KTR3" i="24"/>
  <c r="KTS3" i="24"/>
  <c r="KTT3" i="24"/>
  <c r="KTU3" i="24"/>
  <c r="KTV3" i="24"/>
  <c r="KTW3" i="24"/>
  <c r="KTX3" i="24"/>
  <c r="KTY3" i="24"/>
  <c r="KTZ3" i="24"/>
  <c r="KUA3" i="24"/>
  <c r="KUB3" i="24"/>
  <c r="KUC3" i="24"/>
  <c r="KUD3" i="24"/>
  <c r="KUE3" i="24"/>
  <c r="KUF3" i="24"/>
  <c r="KUG3" i="24"/>
  <c r="KUH3" i="24"/>
  <c r="KUI3" i="24"/>
  <c r="KUJ3" i="24"/>
  <c r="KUK3" i="24"/>
  <c r="KUL3" i="24"/>
  <c r="KUM3" i="24"/>
  <c r="KUN3" i="24"/>
  <c r="KUO3" i="24"/>
  <c r="KUP3" i="24"/>
  <c r="KUQ3" i="24"/>
  <c r="KUR3" i="24"/>
  <c r="KUS3" i="24"/>
  <c r="KUT3" i="24"/>
  <c r="KUU3" i="24"/>
  <c r="KUV3" i="24"/>
  <c r="KUW3" i="24"/>
  <c r="KUX3" i="24"/>
  <c r="KUY3" i="24"/>
  <c r="KUZ3" i="24"/>
  <c r="KVA3" i="24"/>
  <c r="KVB3" i="24"/>
  <c r="KVC3" i="24"/>
  <c r="KVD3" i="24"/>
  <c r="KVE3" i="24"/>
  <c r="KVF3" i="24"/>
  <c r="KVG3" i="24"/>
  <c r="KVH3" i="24"/>
  <c r="KVI3" i="24"/>
  <c r="KVJ3" i="24"/>
  <c r="KVK3" i="24"/>
  <c r="KVL3" i="24"/>
  <c r="KVM3" i="24"/>
  <c r="KVN3" i="24"/>
  <c r="KVO3" i="24"/>
  <c r="KVP3" i="24"/>
  <c r="KVQ3" i="24"/>
  <c r="KVR3" i="24"/>
  <c r="KVS3" i="24"/>
  <c r="KVT3" i="24"/>
  <c r="KVU3" i="24"/>
  <c r="KVV3" i="24"/>
  <c r="KVW3" i="24"/>
  <c r="KVX3" i="24"/>
  <c r="KVY3" i="24"/>
  <c r="KVZ3" i="24"/>
  <c r="KWA3" i="24"/>
  <c r="KWB3" i="24"/>
  <c r="KWC3" i="24"/>
  <c r="KWD3" i="24"/>
  <c r="KWE3" i="24"/>
  <c r="KWF3" i="24"/>
  <c r="KWG3" i="24"/>
  <c r="KWH3" i="24"/>
  <c r="KWI3" i="24"/>
  <c r="KWJ3" i="24"/>
  <c r="KWK3" i="24"/>
  <c r="KWL3" i="24"/>
  <c r="KWM3" i="24"/>
  <c r="KWN3" i="24"/>
  <c r="KWO3" i="24"/>
  <c r="KWP3" i="24"/>
  <c r="KWQ3" i="24"/>
  <c r="KWR3" i="24"/>
  <c r="KWS3" i="24"/>
  <c r="KWT3" i="24"/>
  <c r="KWU3" i="24"/>
  <c r="KWV3" i="24"/>
  <c r="KWW3" i="24"/>
  <c r="KWX3" i="24"/>
  <c r="KWY3" i="24"/>
  <c r="KWZ3" i="24"/>
  <c r="KXA3" i="24"/>
  <c r="KXB3" i="24"/>
  <c r="KXC3" i="24"/>
  <c r="KXD3" i="24"/>
  <c r="KXE3" i="24"/>
  <c r="KXF3" i="24"/>
  <c r="KXG3" i="24"/>
  <c r="KXH3" i="24"/>
  <c r="KXI3" i="24"/>
  <c r="KXJ3" i="24"/>
  <c r="KXK3" i="24"/>
  <c r="KXL3" i="24"/>
  <c r="KXM3" i="24"/>
  <c r="KXN3" i="24"/>
  <c r="KXO3" i="24"/>
  <c r="KXP3" i="24"/>
  <c r="KXQ3" i="24"/>
  <c r="KXR3" i="24"/>
  <c r="KXS3" i="24"/>
  <c r="KXT3" i="24"/>
  <c r="KXU3" i="24"/>
  <c r="KXV3" i="24"/>
  <c r="KXW3" i="24"/>
  <c r="KXX3" i="24"/>
  <c r="KXY3" i="24"/>
  <c r="KXZ3" i="24"/>
  <c r="KYA3" i="24"/>
  <c r="KYB3" i="24"/>
  <c r="KYC3" i="24"/>
  <c r="KYD3" i="24"/>
  <c r="KYE3" i="24"/>
  <c r="KYF3" i="24"/>
  <c r="KYG3" i="24"/>
  <c r="KYH3" i="24"/>
  <c r="KYI3" i="24"/>
  <c r="KYJ3" i="24"/>
  <c r="KYK3" i="24"/>
  <c r="KYL3" i="24"/>
  <c r="KYM3" i="24"/>
  <c r="KYN3" i="24"/>
  <c r="KYO3" i="24"/>
  <c r="KYP3" i="24"/>
  <c r="KYQ3" i="24"/>
  <c r="KYR3" i="24"/>
  <c r="KYS3" i="24"/>
  <c r="KYT3" i="24"/>
  <c r="KYU3" i="24"/>
  <c r="KYV3" i="24"/>
  <c r="KYW3" i="24"/>
  <c r="KYX3" i="24"/>
  <c r="KYY3" i="24"/>
  <c r="KYZ3" i="24"/>
  <c r="KZA3" i="24"/>
  <c r="KZB3" i="24"/>
  <c r="KZC3" i="24"/>
  <c r="KZD3" i="24"/>
  <c r="KZE3" i="24"/>
  <c r="KZF3" i="24"/>
  <c r="KZG3" i="24"/>
  <c r="KZH3" i="24"/>
  <c r="KZI3" i="24"/>
  <c r="KZJ3" i="24"/>
  <c r="KZK3" i="24"/>
  <c r="KZL3" i="24"/>
  <c r="KZM3" i="24"/>
  <c r="KZN3" i="24"/>
  <c r="KZO3" i="24"/>
  <c r="KZP3" i="24"/>
  <c r="KZQ3" i="24"/>
  <c r="KZR3" i="24"/>
  <c r="KZS3" i="24"/>
  <c r="KZT3" i="24"/>
  <c r="KZU3" i="24"/>
  <c r="KZV3" i="24"/>
  <c r="KZW3" i="24"/>
  <c r="KZX3" i="24"/>
  <c r="KZY3" i="24"/>
  <c r="KZZ3" i="24"/>
  <c r="LAA3" i="24"/>
  <c r="LAB3" i="24"/>
  <c r="LAC3" i="24"/>
  <c r="LAD3" i="24"/>
  <c r="LAE3" i="24"/>
  <c r="LAF3" i="24"/>
  <c r="LAG3" i="24"/>
  <c r="LAH3" i="24"/>
  <c r="LAI3" i="24"/>
  <c r="LAJ3" i="24"/>
  <c r="LAK3" i="24"/>
  <c r="LAL3" i="24"/>
  <c r="LAM3" i="24"/>
  <c r="LAN3" i="24"/>
  <c r="LAO3" i="24"/>
  <c r="LAP3" i="24"/>
  <c r="LAQ3" i="24"/>
  <c r="LAR3" i="24"/>
  <c r="LAS3" i="24"/>
  <c r="LAT3" i="24"/>
  <c r="LAU3" i="24"/>
  <c r="LAV3" i="24"/>
  <c r="LAW3" i="24"/>
  <c r="LAX3" i="24"/>
  <c r="LAY3" i="24"/>
  <c r="LAZ3" i="24"/>
  <c r="LBA3" i="24"/>
  <c r="LBB3" i="24"/>
  <c r="LBC3" i="24"/>
  <c r="LBD3" i="24"/>
  <c r="LBE3" i="24"/>
  <c r="LBF3" i="24"/>
  <c r="LBG3" i="24"/>
  <c r="LBH3" i="24"/>
  <c r="LBI3" i="24"/>
  <c r="LBJ3" i="24"/>
  <c r="LBK3" i="24"/>
  <c r="LBL3" i="24"/>
  <c r="LBM3" i="24"/>
  <c r="LBN3" i="24"/>
  <c r="LBO3" i="24"/>
  <c r="LBP3" i="24"/>
  <c r="LBQ3" i="24"/>
  <c r="LBR3" i="24"/>
  <c r="LBS3" i="24"/>
  <c r="LBT3" i="24"/>
  <c r="LBU3" i="24"/>
  <c r="LBV3" i="24"/>
  <c r="LBW3" i="24"/>
  <c r="LBX3" i="24"/>
  <c r="LBY3" i="24"/>
  <c r="LBZ3" i="24"/>
  <c r="LCA3" i="24"/>
  <c r="LCB3" i="24"/>
  <c r="LCC3" i="24"/>
  <c r="LCD3" i="24"/>
  <c r="LCE3" i="24"/>
  <c r="LCF3" i="24"/>
  <c r="LCG3" i="24"/>
  <c r="LCH3" i="24"/>
  <c r="LCI3" i="24"/>
  <c r="LCJ3" i="24"/>
  <c r="LCK3" i="24"/>
  <c r="LCL3" i="24"/>
  <c r="LCM3" i="24"/>
  <c r="LCN3" i="24"/>
  <c r="LCO3" i="24"/>
  <c r="LCP3" i="24"/>
  <c r="LCQ3" i="24"/>
  <c r="LCR3" i="24"/>
  <c r="LCS3" i="24"/>
  <c r="LCT3" i="24"/>
  <c r="LCU3" i="24"/>
  <c r="LCV3" i="24"/>
  <c r="LCW3" i="24"/>
  <c r="LCX3" i="24"/>
  <c r="LCY3" i="24"/>
  <c r="LCZ3" i="24"/>
  <c r="LDA3" i="24"/>
  <c r="LDB3" i="24"/>
  <c r="LDC3" i="24"/>
  <c r="LDD3" i="24"/>
  <c r="LDE3" i="24"/>
  <c r="LDF3" i="24"/>
  <c r="LDG3" i="24"/>
  <c r="LDH3" i="24"/>
  <c r="LDI3" i="24"/>
  <c r="LDJ3" i="24"/>
  <c r="LDK3" i="24"/>
  <c r="LDL3" i="24"/>
  <c r="LDM3" i="24"/>
  <c r="LDN3" i="24"/>
  <c r="LDO3" i="24"/>
  <c r="LDP3" i="24"/>
  <c r="LDQ3" i="24"/>
  <c r="LDR3" i="24"/>
  <c r="LDS3" i="24"/>
  <c r="LDT3" i="24"/>
  <c r="LDU3" i="24"/>
  <c r="LDV3" i="24"/>
  <c r="LDW3" i="24"/>
  <c r="LDX3" i="24"/>
  <c r="LDY3" i="24"/>
  <c r="LDZ3" i="24"/>
  <c r="LEA3" i="24"/>
  <c r="LEB3" i="24"/>
  <c r="LEC3" i="24"/>
  <c r="LED3" i="24"/>
  <c r="LEE3" i="24"/>
  <c r="LEF3" i="24"/>
  <c r="LEG3" i="24"/>
  <c r="LEH3" i="24"/>
  <c r="LEI3" i="24"/>
  <c r="LEJ3" i="24"/>
  <c r="LEK3" i="24"/>
  <c r="LEL3" i="24"/>
  <c r="LEM3" i="24"/>
  <c r="LEN3" i="24"/>
  <c r="LEO3" i="24"/>
  <c r="LEP3" i="24"/>
  <c r="LEQ3" i="24"/>
  <c r="LER3" i="24"/>
  <c r="LES3" i="24"/>
  <c r="LET3" i="24"/>
  <c r="LEU3" i="24"/>
  <c r="LEV3" i="24"/>
  <c r="LEW3" i="24"/>
  <c r="LEX3" i="24"/>
  <c r="LEY3" i="24"/>
  <c r="LEZ3" i="24"/>
  <c r="LFA3" i="24"/>
  <c r="LFB3" i="24"/>
  <c r="LFC3" i="24"/>
  <c r="LFD3" i="24"/>
  <c r="LFE3" i="24"/>
  <c r="LFF3" i="24"/>
  <c r="LFG3" i="24"/>
  <c r="LFH3" i="24"/>
  <c r="LFI3" i="24"/>
  <c r="LFJ3" i="24"/>
  <c r="LFK3" i="24"/>
  <c r="LFL3" i="24"/>
  <c r="LFM3" i="24"/>
  <c r="LFN3" i="24"/>
  <c r="LFO3" i="24"/>
  <c r="LFP3" i="24"/>
  <c r="LFQ3" i="24"/>
  <c r="LFR3" i="24"/>
  <c r="LFS3" i="24"/>
  <c r="LFT3" i="24"/>
  <c r="LFU3" i="24"/>
  <c r="LFV3" i="24"/>
  <c r="LFW3" i="24"/>
  <c r="LFX3" i="24"/>
  <c r="LFY3" i="24"/>
  <c r="LFZ3" i="24"/>
  <c r="LGA3" i="24"/>
  <c r="LGB3" i="24"/>
  <c r="LGC3" i="24"/>
  <c r="LGD3" i="24"/>
  <c r="LGE3" i="24"/>
  <c r="LGF3" i="24"/>
  <c r="LGG3" i="24"/>
  <c r="LGH3" i="24"/>
  <c r="LGI3" i="24"/>
  <c r="LGJ3" i="24"/>
  <c r="LGK3" i="24"/>
  <c r="LGL3" i="24"/>
  <c r="LGM3" i="24"/>
  <c r="LGN3" i="24"/>
  <c r="LGO3" i="24"/>
  <c r="LGP3" i="24"/>
  <c r="LGQ3" i="24"/>
  <c r="LGR3" i="24"/>
  <c r="LGS3" i="24"/>
  <c r="LGT3" i="24"/>
  <c r="LGU3" i="24"/>
  <c r="LGV3" i="24"/>
  <c r="LGW3" i="24"/>
  <c r="LGX3" i="24"/>
  <c r="LGY3" i="24"/>
  <c r="LGZ3" i="24"/>
  <c r="LHA3" i="24"/>
  <c r="LHB3" i="24"/>
  <c r="LHC3" i="24"/>
  <c r="LHD3" i="24"/>
  <c r="LHE3" i="24"/>
  <c r="LHF3" i="24"/>
  <c r="LHG3" i="24"/>
  <c r="LHH3" i="24"/>
  <c r="LHI3" i="24"/>
  <c r="LHJ3" i="24"/>
  <c r="LHK3" i="24"/>
  <c r="LHL3" i="24"/>
  <c r="LHM3" i="24"/>
  <c r="LHN3" i="24"/>
  <c r="LHO3" i="24"/>
  <c r="LHP3" i="24"/>
  <c r="LHQ3" i="24"/>
  <c r="LHR3" i="24"/>
  <c r="LHS3" i="24"/>
  <c r="LHT3" i="24"/>
  <c r="LHU3" i="24"/>
  <c r="LHV3" i="24"/>
  <c r="LHW3" i="24"/>
  <c r="LHX3" i="24"/>
  <c r="LHY3" i="24"/>
  <c r="LHZ3" i="24"/>
  <c r="LIA3" i="24"/>
  <c r="LIB3" i="24"/>
  <c r="LIC3" i="24"/>
  <c r="LID3" i="24"/>
  <c r="LIE3" i="24"/>
  <c r="LIF3" i="24"/>
  <c r="LIG3" i="24"/>
  <c r="LIH3" i="24"/>
  <c r="LII3" i="24"/>
  <c r="LIJ3" i="24"/>
  <c r="LIK3" i="24"/>
  <c r="LIL3" i="24"/>
  <c r="LIM3" i="24"/>
  <c r="LIN3" i="24"/>
  <c r="LIO3" i="24"/>
  <c r="LIP3" i="24"/>
  <c r="LIQ3" i="24"/>
  <c r="LIR3" i="24"/>
  <c r="LIS3" i="24"/>
  <c r="LIT3" i="24"/>
  <c r="LIU3" i="24"/>
  <c r="LIV3" i="24"/>
  <c r="LIW3" i="24"/>
  <c r="LIX3" i="24"/>
  <c r="LIY3" i="24"/>
  <c r="LIZ3" i="24"/>
  <c r="LJA3" i="24"/>
  <c r="LJB3" i="24"/>
  <c r="LJC3" i="24"/>
  <c r="LJD3" i="24"/>
  <c r="LJE3" i="24"/>
  <c r="LJF3" i="24"/>
  <c r="LJG3" i="24"/>
  <c r="LJH3" i="24"/>
  <c r="LJI3" i="24"/>
  <c r="LJJ3" i="24"/>
  <c r="LJK3" i="24"/>
  <c r="LJL3" i="24"/>
  <c r="LJM3" i="24"/>
  <c r="LJN3" i="24"/>
  <c r="LJO3" i="24"/>
  <c r="LJP3" i="24"/>
  <c r="LJQ3" i="24"/>
  <c r="LJR3" i="24"/>
  <c r="LJS3" i="24"/>
  <c r="LJT3" i="24"/>
  <c r="LJU3" i="24"/>
  <c r="LJV3" i="24"/>
  <c r="LJW3" i="24"/>
  <c r="LJX3" i="24"/>
  <c r="LJY3" i="24"/>
  <c r="LJZ3" i="24"/>
  <c r="LKA3" i="24"/>
  <c r="LKB3" i="24"/>
  <c r="LKC3" i="24"/>
  <c r="LKD3" i="24"/>
  <c r="LKE3" i="24"/>
  <c r="LKF3" i="24"/>
  <c r="LKG3" i="24"/>
  <c r="LKH3" i="24"/>
  <c r="LKI3" i="24"/>
  <c r="LKJ3" i="24"/>
  <c r="LKK3" i="24"/>
  <c r="LKL3" i="24"/>
  <c r="LKM3" i="24"/>
  <c r="LKN3" i="24"/>
  <c r="LKO3" i="24"/>
  <c r="LKP3" i="24"/>
  <c r="LKQ3" i="24"/>
  <c r="LKR3" i="24"/>
  <c r="LKS3" i="24"/>
  <c r="LKT3" i="24"/>
  <c r="LKU3" i="24"/>
  <c r="LKV3" i="24"/>
  <c r="LKW3" i="24"/>
  <c r="LKX3" i="24"/>
  <c r="LKY3" i="24"/>
  <c r="LKZ3" i="24"/>
  <c r="LLA3" i="24"/>
  <c r="LLB3" i="24"/>
  <c r="LLC3" i="24"/>
  <c r="LLD3" i="24"/>
  <c r="LLE3" i="24"/>
  <c r="LLF3" i="24"/>
  <c r="LLG3" i="24"/>
  <c r="LLH3" i="24"/>
  <c r="LLI3" i="24"/>
  <c r="LLJ3" i="24"/>
  <c r="LLK3" i="24"/>
  <c r="LLL3" i="24"/>
  <c r="LLM3" i="24"/>
  <c r="LLN3" i="24"/>
  <c r="LLO3" i="24"/>
  <c r="LLP3" i="24"/>
  <c r="LLQ3" i="24"/>
  <c r="LLR3" i="24"/>
  <c r="LLS3" i="24"/>
  <c r="LLT3" i="24"/>
  <c r="LLU3" i="24"/>
  <c r="LLV3" i="24"/>
  <c r="LLW3" i="24"/>
  <c r="LLX3" i="24"/>
  <c r="LLY3" i="24"/>
  <c r="LLZ3" i="24"/>
  <c r="LMA3" i="24"/>
  <c r="LMB3" i="24"/>
  <c r="LMC3" i="24"/>
  <c r="LMD3" i="24"/>
  <c r="LME3" i="24"/>
  <c r="LMF3" i="24"/>
  <c r="LMG3" i="24"/>
  <c r="LMH3" i="24"/>
  <c r="LMI3" i="24"/>
  <c r="LMJ3" i="24"/>
  <c r="LMK3" i="24"/>
  <c r="LML3" i="24"/>
  <c r="LMM3" i="24"/>
  <c r="LMN3" i="24"/>
  <c r="LMO3" i="24"/>
  <c r="LMP3" i="24"/>
  <c r="LMQ3" i="24"/>
  <c r="LMR3" i="24"/>
  <c r="LMS3" i="24"/>
  <c r="LMT3" i="24"/>
  <c r="LMU3" i="24"/>
  <c r="LMV3" i="24"/>
  <c r="LMW3" i="24"/>
  <c r="LMX3" i="24"/>
  <c r="LMY3" i="24"/>
  <c r="LMZ3" i="24"/>
  <c r="LNA3" i="24"/>
  <c r="LNB3" i="24"/>
  <c r="LNC3" i="24"/>
  <c r="LND3" i="24"/>
  <c r="LNE3" i="24"/>
  <c r="LNF3" i="24"/>
  <c r="LNG3" i="24"/>
  <c r="LNH3" i="24"/>
  <c r="LNI3" i="24"/>
  <c r="LNJ3" i="24"/>
  <c r="LNK3" i="24"/>
  <c r="LNL3" i="24"/>
  <c r="LNM3" i="24"/>
  <c r="LNN3" i="24"/>
  <c r="LNO3" i="24"/>
  <c r="LNP3" i="24"/>
  <c r="LNQ3" i="24"/>
  <c r="LNR3" i="24"/>
  <c r="LNS3" i="24"/>
  <c r="LNT3" i="24"/>
  <c r="LNU3" i="24"/>
  <c r="LNV3" i="24"/>
  <c r="LNW3" i="24"/>
  <c r="LNX3" i="24"/>
  <c r="LNY3" i="24"/>
  <c r="LNZ3" i="24"/>
  <c r="LOA3" i="24"/>
  <c r="LOB3" i="24"/>
  <c r="LOC3" i="24"/>
  <c r="LOD3" i="24"/>
  <c r="LOE3" i="24"/>
  <c r="LOF3" i="24"/>
  <c r="LOG3" i="24"/>
  <c r="LOH3" i="24"/>
  <c r="LOI3" i="24"/>
  <c r="LOJ3" i="24"/>
  <c r="LOK3" i="24"/>
  <c r="LOL3" i="24"/>
  <c r="LOM3" i="24"/>
  <c r="LON3" i="24"/>
  <c r="LOO3" i="24"/>
  <c r="LOP3" i="24"/>
  <c r="LOQ3" i="24"/>
  <c r="LOR3" i="24"/>
  <c r="LOS3" i="24"/>
  <c r="LOT3" i="24"/>
  <c r="LOU3" i="24"/>
  <c r="LOV3" i="24"/>
  <c r="LOW3" i="24"/>
  <c r="LOX3" i="24"/>
  <c r="LOY3" i="24"/>
  <c r="LOZ3" i="24"/>
  <c r="LPA3" i="24"/>
  <c r="LPB3" i="24"/>
  <c r="LPC3" i="24"/>
  <c r="LPD3" i="24"/>
  <c r="LPE3" i="24"/>
  <c r="LPF3" i="24"/>
  <c r="LPG3" i="24"/>
  <c r="LPH3" i="24"/>
  <c r="LPI3" i="24"/>
  <c r="LPJ3" i="24"/>
  <c r="LPK3" i="24"/>
  <c r="LPL3" i="24"/>
  <c r="LPM3" i="24"/>
  <c r="LPN3" i="24"/>
  <c r="LPO3" i="24"/>
  <c r="LPP3" i="24"/>
  <c r="LPQ3" i="24"/>
  <c r="LPR3" i="24"/>
  <c r="LPS3" i="24"/>
  <c r="LPT3" i="24"/>
  <c r="LPU3" i="24"/>
  <c r="LPV3" i="24"/>
  <c r="LPW3" i="24"/>
  <c r="LPX3" i="24"/>
  <c r="LPY3" i="24"/>
  <c r="LPZ3" i="24"/>
  <c r="LQA3" i="24"/>
  <c r="LQB3" i="24"/>
  <c r="LQC3" i="24"/>
  <c r="LQD3" i="24"/>
  <c r="LQE3" i="24"/>
  <c r="LQF3" i="24"/>
  <c r="LQG3" i="24"/>
  <c r="LQH3" i="24"/>
  <c r="LQI3" i="24"/>
  <c r="LQJ3" i="24"/>
  <c r="LQK3" i="24"/>
  <c r="LQL3" i="24"/>
  <c r="LQM3" i="24"/>
  <c r="LQN3" i="24"/>
  <c r="LQO3" i="24"/>
  <c r="LQP3" i="24"/>
  <c r="LQQ3" i="24"/>
  <c r="LQR3" i="24"/>
  <c r="LQS3" i="24"/>
  <c r="LQT3" i="24"/>
  <c r="LQU3" i="24"/>
  <c r="LQV3" i="24"/>
  <c r="LQW3" i="24"/>
  <c r="LQX3" i="24"/>
  <c r="LQY3" i="24"/>
  <c r="LQZ3" i="24"/>
  <c r="LRA3" i="24"/>
  <c r="LRB3" i="24"/>
  <c r="LRC3" i="24"/>
  <c r="LRD3" i="24"/>
  <c r="LRE3" i="24"/>
  <c r="LRF3" i="24"/>
  <c r="LRG3" i="24"/>
  <c r="LRH3" i="24"/>
  <c r="LRI3" i="24"/>
  <c r="LRJ3" i="24"/>
  <c r="LRK3" i="24"/>
  <c r="LRL3" i="24"/>
  <c r="LRM3" i="24"/>
  <c r="LRN3" i="24"/>
  <c r="LRO3" i="24"/>
  <c r="LRP3" i="24"/>
  <c r="LRQ3" i="24"/>
  <c r="LRR3" i="24"/>
  <c r="LRS3" i="24"/>
  <c r="LRT3" i="24"/>
  <c r="LRU3" i="24"/>
  <c r="LRV3" i="24"/>
  <c r="LRW3" i="24"/>
  <c r="LRX3" i="24"/>
  <c r="LRY3" i="24"/>
  <c r="LRZ3" i="24"/>
  <c r="LSA3" i="24"/>
  <c r="LSB3" i="24"/>
  <c r="LSC3" i="24"/>
  <c r="LSD3" i="24"/>
  <c r="LSE3" i="24"/>
  <c r="LSF3" i="24"/>
  <c r="LSG3" i="24"/>
  <c r="LSH3" i="24"/>
  <c r="LSI3" i="24"/>
  <c r="LSJ3" i="24"/>
  <c r="LSK3" i="24"/>
  <c r="LSL3" i="24"/>
  <c r="LSM3" i="24"/>
  <c r="LSN3" i="24"/>
  <c r="LSO3" i="24"/>
  <c r="LSP3" i="24"/>
  <c r="LSQ3" i="24"/>
  <c r="LSR3" i="24"/>
  <c r="LSS3" i="24"/>
  <c r="LST3" i="24"/>
  <c r="LSU3" i="24"/>
  <c r="LSV3" i="24"/>
  <c r="LSW3" i="24"/>
  <c r="LSX3" i="24"/>
  <c r="LSY3" i="24"/>
  <c r="LSZ3" i="24"/>
  <c r="LTA3" i="24"/>
  <c r="LTB3" i="24"/>
  <c r="LTC3" i="24"/>
  <c r="LTD3" i="24"/>
  <c r="LTE3" i="24"/>
  <c r="LTF3" i="24"/>
  <c r="LTG3" i="24"/>
  <c r="LTH3" i="24"/>
  <c r="LTI3" i="24"/>
  <c r="LTJ3" i="24"/>
  <c r="LTK3" i="24"/>
  <c r="LTL3" i="24"/>
  <c r="LTM3" i="24"/>
  <c r="LTN3" i="24"/>
  <c r="LTO3" i="24"/>
  <c r="LTP3" i="24"/>
  <c r="LTQ3" i="24"/>
  <c r="LTR3" i="24"/>
  <c r="LTS3" i="24"/>
  <c r="LTT3" i="24"/>
  <c r="LTU3" i="24"/>
  <c r="LTV3" i="24"/>
  <c r="LTW3" i="24"/>
  <c r="LTX3" i="24"/>
  <c r="LTY3" i="24"/>
  <c r="LTZ3" i="24"/>
  <c r="LUA3" i="24"/>
  <c r="LUB3" i="24"/>
  <c r="LUC3" i="24"/>
  <c r="LUD3" i="24"/>
  <c r="LUE3" i="24"/>
  <c r="LUF3" i="24"/>
  <c r="LUG3" i="24"/>
  <c r="LUH3" i="24"/>
  <c r="LUI3" i="24"/>
  <c r="LUJ3" i="24"/>
  <c r="LUK3" i="24"/>
  <c r="LUL3" i="24"/>
  <c r="LUM3" i="24"/>
  <c r="LUN3" i="24"/>
  <c r="LUO3" i="24"/>
  <c r="LUP3" i="24"/>
  <c r="LUQ3" i="24"/>
  <c r="LUR3" i="24"/>
  <c r="LUS3" i="24"/>
  <c r="LUT3" i="24"/>
  <c r="LUU3" i="24"/>
  <c r="LUV3" i="24"/>
  <c r="LUW3" i="24"/>
  <c r="LUX3" i="24"/>
  <c r="LUY3" i="24"/>
  <c r="LUZ3" i="24"/>
  <c r="LVA3" i="24"/>
  <c r="LVB3" i="24"/>
  <c r="LVC3" i="24"/>
  <c r="LVD3" i="24"/>
  <c r="LVE3" i="24"/>
  <c r="LVF3" i="24"/>
  <c r="LVG3" i="24"/>
  <c r="LVH3" i="24"/>
  <c r="LVI3" i="24"/>
  <c r="LVJ3" i="24"/>
  <c r="LVK3" i="24"/>
  <c r="LVL3" i="24"/>
  <c r="LVM3" i="24"/>
  <c r="LVN3" i="24"/>
  <c r="LVO3" i="24"/>
  <c r="LVP3" i="24"/>
  <c r="LVQ3" i="24"/>
  <c r="LVR3" i="24"/>
  <c r="LVS3" i="24"/>
  <c r="LVT3" i="24"/>
  <c r="LVU3" i="24"/>
  <c r="LVV3" i="24"/>
  <c r="LVW3" i="24"/>
  <c r="LVX3" i="24"/>
  <c r="LVY3" i="24"/>
  <c r="LVZ3" i="24"/>
  <c r="LWA3" i="24"/>
  <c r="LWB3" i="24"/>
  <c r="LWC3" i="24"/>
  <c r="LWD3" i="24"/>
  <c r="LWE3" i="24"/>
  <c r="LWF3" i="24"/>
  <c r="LWG3" i="24"/>
  <c r="LWH3" i="24"/>
  <c r="LWI3" i="24"/>
  <c r="LWJ3" i="24"/>
  <c r="LWK3" i="24"/>
  <c r="LWL3" i="24"/>
  <c r="LWM3" i="24"/>
  <c r="LWN3" i="24"/>
  <c r="LWO3" i="24"/>
  <c r="LWP3" i="24"/>
  <c r="LWQ3" i="24"/>
  <c r="LWR3" i="24"/>
  <c r="LWS3" i="24"/>
  <c r="LWT3" i="24"/>
  <c r="LWU3" i="24"/>
  <c r="LWV3" i="24"/>
  <c r="LWW3" i="24"/>
  <c r="LWX3" i="24"/>
  <c r="LWY3" i="24"/>
  <c r="LWZ3" i="24"/>
  <c r="LXA3" i="24"/>
  <c r="LXB3" i="24"/>
  <c r="LXC3" i="24"/>
  <c r="LXD3" i="24"/>
  <c r="LXE3" i="24"/>
  <c r="LXF3" i="24"/>
  <c r="LXG3" i="24"/>
  <c r="LXH3" i="24"/>
  <c r="LXI3" i="24"/>
  <c r="LXJ3" i="24"/>
  <c r="LXK3" i="24"/>
  <c r="LXL3" i="24"/>
  <c r="LXM3" i="24"/>
  <c r="LXN3" i="24"/>
  <c r="LXO3" i="24"/>
  <c r="LXP3" i="24"/>
  <c r="LXQ3" i="24"/>
  <c r="LXR3" i="24"/>
  <c r="LXS3" i="24"/>
  <c r="LXT3" i="24"/>
  <c r="LXU3" i="24"/>
  <c r="LXV3" i="24"/>
  <c r="LXW3" i="24"/>
  <c r="LXX3" i="24"/>
  <c r="LXY3" i="24"/>
  <c r="LXZ3" i="24"/>
  <c r="LYA3" i="24"/>
  <c r="LYB3" i="24"/>
  <c r="LYC3" i="24"/>
  <c r="LYD3" i="24"/>
  <c r="LYE3" i="24"/>
  <c r="LYF3" i="24"/>
  <c r="LYG3" i="24"/>
  <c r="LYH3" i="24"/>
  <c r="LYI3" i="24"/>
  <c r="LYJ3" i="24"/>
  <c r="LYK3" i="24"/>
  <c r="LYL3" i="24"/>
  <c r="LYM3" i="24"/>
  <c r="LYN3" i="24"/>
  <c r="LYO3" i="24"/>
  <c r="LYP3" i="24"/>
  <c r="LYQ3" i="24"/>
  <c r="LYR3" i="24"/>
  <c r="LYS3" i="24"/>
  <c r="LYT3" i="24"/>
  <c r="LYU3" i="24"/>
  <c r="LYV3" i="24"/>
  <c r="LYW3" i="24"/>
  <c r="LYX3" i="24"/>
  <c r="LYY3" i="24"/>
  <c r="LYZ3" i="24"/>
  <c r="LZA3" i="24"/>
  <c r="LZB3" i="24"/>
  <c r="LZC3" i="24"/>
  <c r="LZD3" i="24"/>
  <c r="LZE3" i="24"/>
  <c r="LZF3" i="24"/>
  <c r="LZG3" i="24"/>
  <c r="LZH3" i="24"/>
  <c r="LZI3" i="24"/>
  <c r="LZJ3" i="24"/>
  <c r="LZK3" i="24"/>
  <c r="LZL3" i="24"/>
  <c r="LZM3" i="24"/>
  <c r="LZN3" i="24"/>
  <c r="LZO3" i="24"/>
  <c r="LZP3" i="24"/>
  <c r="LZQ3" i="24"/>
  <c r="LZR3" i="24"/>
  <c r="LZS3" i="24"/>
  <c r="LZT3" i="24"/>
  <c r="LZU3" i="24"/>
  <c r="LZV3" i="24"/>
  <c r="LZW3" i="24"/>
  <c r="LZX3" i="24"/>
  <c r="LZY3" i="24"/>
  <c r="LZZ3" i="24"/>
  <c r="MAA3" i="24"/>
  <c r="MAB3" i="24"/>
  <c r="MAC3" i="24"/>
  <c r="MAD3" i="24"/>
  <c r="MAE3" i="24"/>
  <c r="MAF3" i="24"/>
  <c r="MAG3" i="24"/>
  <c r="MAH3" i="24"/>
  <c r="MAI3" i="24"/>
  <c r="MAJ3" i="24"/>
  <c r="MAK3" i="24"/>
  <c r="MAL3" i="24"/>
  <c r="MAM3" i="24"/>
  <c r="MAN3" i="24"/>
  <c r="MAO3" i="24"/>
  <c r="MAP3" i="24"/>
  <c r="MAQ3" i="24"/>
  <c r="MAR3" i="24"/>
  <c r="MAS3" i="24"/>
  <c r="MAT3" i="24"/>
  <c r="MAU3" i="24"/>
  <c r="MAV3" i="24"/>
  <c r="MAW3" i="24"/>
  <c r="MAX3" i="24"/>
  <c r="MAY3" i="24"/>
  <c r="MAZ3" i="24"/>
  <c r="MBA3" i="24"/>
  <c r="MBB3" i="24"/>
  <c r="MBC3" i="24"/>
  <c r="MBD3" i="24"/>
  <c r="MBE3" i="24"/>
  <c r="MBF3" i="24"/>
  <c r="MBG3" i="24"/>
  <c r="MBH3" i="24"/>
  <c r="MBI3" i="24"/>
  <c r="MBJ3" i="24"/>
  <c r="MBK3" i="24"/>
  <c r="MBL3" i="24"/>
  <c r="MBM3" i="24"/>
  <c r="MBN3" i="24"/>
  <c r="MBO3" i="24"/>
  <c r="MBP3" i="24"/>
  <c r="MBQ3" i="24"/>
  <c r="MBR3" i="24"/>
  <c r="MBS3" i="24"/>
  <c r="MBT3" i="24"/>
  <c r="MBU3" i="24"/>
  <c r="MBV3" i="24"/>
  <c r="MBW3" i="24"/>
  <c r="MBX3" i="24"/>
  <c r="MBY3" i="24"/>
  <c r="MBZ3" i="24"/>
  <c r="MCA3" i="24"/>
  <c r="MCB3" i="24"/>
  <c r="MCC3" i="24"/>
  <c r="MCD3" i="24"/>
  <c r="MCE3" i="24"/>
  <c r="MCF3" i="24"/>
  <c r="MCG3" i="24"/>
  <c r="MCH3" i="24"/>
  <c r="MCI3" i="24"/>
  <c r="MCJ3" i="24"/>
  <c r="MCK3" i="24"/>
  <c r="MCL3" i="24"/>
  <c r="MCM3" i="24"/>
  <c r="MCN3" i="24"/>
  <c r="MCO3" i="24"/>
  <c r="MCP3" i="24"/>
  <c r="MCQ3" i="24"/>
  <c r="MCR3" i="24"/>
  <c r="MCS3" i="24"/>
  <c r="MCT3" i="24"/>
  <c r="MCU3" i="24"/>
  <c r="MCV3" i="24"/>
  <c r="MCW3" i="24"/>
  <c r="MCX3" i="24"/>
  <c r="MCY3" i="24"/>
  <c r="MCZ3" i="24"/>
  <c r="MDA3" i="24"/>
  <c r="MDB3" i="24"/>
  <c r="MDC3" i="24"/>
  <c r="MDD3" i="24"/>
  <c r="MDE3" i="24"/>
  <c r="MDF3" i="24"/>
  <c r="MDG3" i="24"/>
  <c r="MDH3" i="24"/>
  <c r="MDI3" i="24"/>
  <c r="MDJ3" i="24"/>
  <c r="MDK3" i="24"/>
  <c r="MDL3" i="24"/>
  <c r="MDM3" i="24"/>
  <c r="MDN3" i="24"/>
  <c r="MDO3" i="24"/>
  <c r="MDP3" i="24"/>
  <c r="MDQ3" i="24"/>
  <c r="MDR3" i="24"/>
  <c r="MDS3" i="24"/>
  <c r="MDT3" i="24"/>
  <c r="MDU3" i="24"/>
  <c r="MDV3" i="24"/>
  <c r="MDW3" i="24"/>
  <c r="MDX3" i="24"/>
  <c r="MDY3" i="24"/>
  <c r="MDZ3" i="24"/>
  <c r="MEA3" i="24"/>
  <c r="MEB3" i="24"/>
  <c r="MEC3" i="24"/>
  <c r="MED3" i="24"/>
  <c r="MEE3" i="24"/>
  <c r="MEF3" i="24"/>
  <c r="MEG3" i="24"/>
  <c r="MEH3" i="24"/>
  <c r="MEI3" i="24"/>
  <c r="MEJ3" i="24"/>
  <c r="MEK3" i="24"/>
  <c r="MEL3" i="24"/>
  <c r="MEM3" i="24"/>
  <c r="MEN3" i="24"/>
  <c r="MEO3" i="24"/>
  <c r="MEP3" i="24"/>
  <c r="MEQ3" i="24"/>
  <c r="MER3" i="24"/>
  <c r="MES3" i="24"/>
  <c r="MET3" i="24"/>
  <c r="MEU3" i="24"/>
  <c r="MEV3" i="24"/>
  <c r="MEW3" i="24"/>
  <c r="MEX3" i="24"/>
  <c r="MEY3" i="24"/>
  <c r="MEZ3" i="24"/>
  <c r="MFA3" i="24"/>
  <c r="MFB3" i="24"/>
  <c r="MFC3" i="24"/>
  <c r="MFD3" i="24"/>
  <c r="MFE3" i="24"/>
  <c r="MFF3" i="24"/>
  <c r="MFG3" i="24"/>
  <c r="MFH3" i="24"/>
  <c r="MFI3" i="24"/>
  <c r="MFJ3" i="24"/>
  <c r="MFK3" i="24"/>
  <c r="MFL3" i="24"/>
  <c r="MFM3" i="24"/>
  <c r="MFN3" i="24"/>
  <c r="MFO3" i="24"/>
  <c r="MFP3" i="24"/>
  <c r="MFQ3" i="24"/>
  <c r="MFR3" i="24"/>
  <c r="MFS3" i="24"/>
  <c r="MFT3" i="24"/>
  <c r="MFU3" i="24"/>
  <c r="MFV3" i="24"/>
  <c r="MFW3" i="24"/>
  <c r="MFX3" i="24"/>
  <c r="MFY3" i="24"/>
  <c r="MFZ3" i="24"/>
  <c r="MGA3" i="24"/>
  <c r="MGB3" i="24"/>
  <c r="MGC3" i="24"/>
  <c r="MGD3" i="24"/>
  <c r="MGE3" i="24"/>
  <c r="MGF3" i="24"/>
  <c r="MGG3" i="24"/>
  <c r="MGH3" i="24"/>
  <c r="MGI3" i="24"/>
  <c r="MGJ3" i="24"/>
  <c r="MGK3" i="24"/>
  <c r="MGL3" i="24"/>
  <c r="MGM3" i="24"/>
  <c r="MGN3" i="24"/>
  <c r="MGO3" i="24"/>
  <c r="MGP3" i="24"/>
  <c r="MGQ3" i="24"/>
  <c r="MGR3" i="24"/>
  <c r="MGS3" i="24"/>
  <c r="MGT3" i="24"/>
  <c r="MGU3" i="24"/>
  <c r="MGV3" i="24"/>
  <c r="MGW3" i="24"/>
  <c r="MGX3" i="24"/>
  <c r="MGY3" i="24"/>
  <c r="MGZ3" i="24"/>
  <c r="MHA3" i="24"/>
  <c r="MHB3" i="24"/>
  <c r="MHC3" i="24"/>
  <c r="MHD3" i="24"/>
  <c r="MHE3" i="24"/>
  <c r="MHF3" i="24"/>
  <c r="MHG3" i="24"/>
  <c r="MHH3" i="24"/>
  <c r="MHI3" i="24"/>
  <c r="MHJ3" i="24"/>
  <c r="MHK3" i="24"/>
  <c r="MHL3" i="24"/>
  <c r="MHM3" i="24"/>
  <c r="MHN3" i="24"/>
  <c r="MHO3" i="24"/>
  <c r="MHP3" i="24"/>
  <c r="MHQ3" i="24"/>
  <c r="MHR3" i="24"/>
  <c r="MHS3" i="24"/>
  <c r="MHT3" i="24"/>
  <c r="MHU3" i="24"/>
  <c r="MHV3" i="24"/>
  <c r="MHW3" i="24"/>
  <c r="MHX3" i="24"/>
  <c r="MHY3" i="24"/>
  <c r="MHZ3" i="24"/>
  <c r="MIA3" i="24"/>
  <c r="MIB3" i="24"/>
  <c r="MIC3" i="24"/>
  <c r="MID3" i="24"/>
  <c r="MIE3" i="24"/>
  <c r="MIF3" i="24"/>
  <c r="MIG3" i="24"/>
  <c r="MIH3" i="24"/>
  <c r="MII3" i="24"/>
  <c r="MIJ3" i="24"/>
  <c r="MIK3" i="24"/>
  <c r="MIL3" i="24"/>
  <c r="MIM3" i="24"/>
  <c r="MIN3" i="24"/>
  <c r="MIO3" i="24"/>
  <c r="MIP3" i="24"/>
  <c r="MIQ3" i="24"/>
  <c r="MIR3" i="24"/>
  <c r="MIS3" i="24"/>
  <c r="MIT3" i="24"/>
  <c r="MIU3" i="24"/>
  <c r="MIV3" i="24"/>
  <c r="MIW3" i="24"/>
  <c r="MIX3" i="24"/>
  <c r="MIY3" i="24"/>
  <c r="MIZ3" i="24"/>
  <c r="MJA3" i="24"/>
  <c r="MJB3" i="24"/>
  <c r="MJC3" i="24"/>
  <c r="MJD3" i="24"/>
  <c r="MJE3" i="24"/>
  <c r="MJF3" i="24"/>
  <c r="MJG3" i="24"/>
  <c r="MJH3" i="24"/>
  <c r="MJI3" i="24"/>
  <c r="MJJ3" i="24"/>
  <c r="MJK3" i="24"/>
  <c r="MJL3" i="24"/>
  <c r="MJM3" i="24"/>
  <c r="MJN3" i="24"/>
  <c r="MJO3" i="24"/>
  <c r="MJP3" i="24"/>
  <c r="MJQ3" i="24"/>
  <c r="MJR3" i="24"/>
  <c r="MJS3" i="24"/>
  <c r="MJT3" i="24"/>
  <c r="MJU3" i="24"/>
  <c r="MJV3" i="24"/>
  <c r="MJW3" i="24"/>
  <c r="MJX3" i="24"/>
  <c r="MJY3" i="24"/>
  <c r="MJZ3" i="24"/>
  <c r="MKA3" i="24"/>
  <c r="MKB3" i="24"/>
  <c r="MKC3" i="24"/>
  <c r="MKD3" i="24"/>
  <c r="MKE3" i="24"/>
  <c r="MKF3" i="24"/>
  <c r="MKG3" i="24"/>
  <c r="MKH3" i="24"/>
  <c r="MKI3" i="24"/>
  <c r="MKJ3" i="24"/>
  <c r="MKK3" i="24"/>
  <c r="MKL3" i="24"/>
  <c r="MKM3" i="24"/>
  <c r="MKN3" i="24"/>
  <c r="MKO3" i="24"/>
  <c r="MKP3" i="24"/>
  <c r="MKQ3" i="24"/>
  <c r="MKR3" i="24"/>
  <c r="MKS3" i="24"/>
  <c r="MKT3" i="24"/>
  <c r="MKU3" i="24"/>
  <c r="MKV3" i="24"/>
  <c r="MKW3" i="24"/>
  <c r="MKX3" i="24"/>
  <c r="MKY3" i="24"/>
  <c r="MKZ3" i="24"/>
  <c r="MLA3" i="24"/>
  <c r="MLB3" i="24"/>
  <c r="MLC3" i="24"/>
  <c r="MLD3" i="24"/>
  <c r="MLE3" i="24"/>
  <c r="MLF3" i="24"/>
  <c r="MLG3" i="24"/>
  <c r="MLH3" i="24"/>
  <c r="MLI3" i="24"/>
  <c r="MLJ3" i="24"/>
  <c r="MLK3" i="24"/>
  <c r="MLL3" i="24"/>
  <c r="MLM3" i="24"/>
  <c r="MLN3" i="24"/>
  <c r="MLO3" i="24"/>
  <c r="MLP3" i="24"/>
  <c r="MLQ3" i="24"/>
  <c r="MLR3" i="24"/>
  <c r="MLS3" i="24"/>
  <c r="MLT3" i="24"/>
  <c r="MLU3" i="24"/>
  <c r="MLV3" i="24"/>
  <c r="MLW3" i="24"/>
  <c r="MLX3" i="24"/>
  <c r="MLY3" i="24"/>
  <c r="MLZ3" i="24"/>
  <c r="MMA3" i="24"/>
  <c r="MMB3" i="24"/>
  <c r="MMC3" i="24"/>
  <c r="MMD3" i="24"/>
  <c r="MME3" i="24"/>
  <c r="MMF3" i="24"/>
  <c r="MMG3" i="24"/>
  <c r="MMH3" i="24"/>
  <c r="MMI3" i="24"/>
  <c r="MMJ3" i="24"/>
  <c r="MMK3" i="24"/>
  <c r="MML3" i="24"/>
  <c r="MMM3" i="24"/>
  <c r="MMN3" i="24"/>
  <c r="MMO3" i="24"/>
  <c r="MMP3" i="24"/>
  <c r="MMQ3" i="24"/>
  <c r="MMR3" i="24"/>
  <c r="MMS3" i="24"/>
  <c r="MMT3" i="24"/>
  <c r="MMU3" i="24"/>
  <c r="MMV3" i="24"/>
  <c r="MMW3" i="24"/>
  <c r="MMX3" i="24"/>
  <c r="MMY3" i="24"/>
  <c r="MMZ3" i="24"/>
  <c r="MNA3" i="24"/>
  <c r="MNB3" i="24"/>
  <c r="MNC3" i="24"/>
  <c r="MND3" i="24"/>
  <c r="MNE3" i="24"/>
  <c r="MNF3" i="24"/>
  <c r="MNG3" i="24"/>
  <c r="MNH3" i="24"/>
  <c r="MNI3" i="24"/>
  <c r="MNJ3" i="24"/>
  <c r="MNK3" i="24"/>
  <c r="MNL3" i="24"/>
  <c r="MNM3" i="24"/>
  <c r="MNN3" i="24"/>
  <c r="MNO3" i="24"/>
  <c r="MNP3" i="24"/>
  <c r="MNQ3" i="24"/>
  <c r="MNR3" i="24"/>
  <c r="MNS3" i="24"/>
  <c r="MNT3" i="24"/>
  <c r="MNU3" i="24"/>
  <c r="MNV3" i="24"/>
  <c r="MNW3" i="24"/>
  <c r="MNX3" i="24"/>
  <c r="MNY3" i="24"/>
  <c r="MNZ3" i="24"/>
  <c r="MOA3" i="24"/>
  <c r="MOB3" i="24"/>
  <c r="MOC3" i="24"/>
  <c r="MOD3" i="24"/>
  <c r="MOE3" i="24"/>
  <c r="MOF3" i="24"/>
  <c r="MOG3" i="24"/>
  <c r="MOH3" i="24"/>
  <c r="MOI3" i="24"/>
  <c r="MOJ3" i="24"/>
  <c r="MOK3" i="24"/>
  <c r="MOL3" i="24"/>
  <c r="MOM3" i="24"/>
  <c r="MON3" i="24"/>
  <c r="MOO3" i="24"/>
  <c r="MOP3" i="24"/>
  <c r="MOQ3" i="24"/>
  <c r="MOR3" i="24"/>
  <c r="MOS3" i="24"/>
  <c r="MOT3" i="24"/>
  <c r="MOU3" i="24"/>
  <c r="MOV3" i="24"/>
  <c r="MOW3" i="24"/>
  <c r="MOX3" i="24"/>
  <c r="MOY3" i="24"/>
  <c r="MOZ3" i="24"/>
  <c r="MPA3" i="24"/>
  <c r="MPB3" i="24"/>
  <c r="MPC3" i="24"/>
  <c r="MPD3" i="24"/>
  <c r="MPE3" i="24"/>
  <c r="MPF3" i="24"/>
  <c r="MPG3" i="24"/>
  <c r="MPH3" i="24"/>
  <c r="MPI3" i="24"/>
  <c r="MPJ3" i="24"/>
  <c r="MPK3" i="24"/>
  <c r="MPL3" i="24"/>
  <c r="MPM3" i="24"/>
  <c r="MPN3" i="24"/>
  <c r="MPO3" i="24"/>
  <c r="MPP3" i="24"/>
  <c r="MPQ3" i="24"/>
  <c r="MPR3" i="24"/>
  <c r="MPS3" i="24"/>
  <c r="MPT3" i="24"/>
  <c r="MPU3" i="24"/>
  <c r="MPV3" i="24"/>
  <c r="MPW3" i="24"/>
  <c r="MPX3" i="24"/>
  <c r="MPY3" i="24"/>
  <c r="MPZ3" i="24"/>
  <c r="MQA3" i="24"/>
  <c r="MQB3" i="24"/>
  <c r="MQC3" i="24"/>
  <c r="MQD3" i="24"/>
  <c r="MQE3" i="24"/>
  <c r="MQF3" i="24"/>
  <c r="MQG3" i="24"/>
  <c r="MQH3" i="24"/>
  <c r="MQI3" i="24"/>
  <c r="MQJ3" i="24"/>
  <c r="MQK3" i="24"/>
  <c r="MQL3" i="24"/>
  <c r="MQM3" i="24"/>
  <c r="MQN3" i="24"/>
  <c r="MQO3" i="24"/>
  <c r="MQP3" i="24"/>
  <c r="MQQ3" i="24"/>
  <c r="MQR3" i="24"/>
  <c r="MQS3" i="24"/>
  <c r="MQT3" i="24"/>
  <c r="MQU3" i="24"/>
  <c r="MQV3" i="24"/>
  <c r="MQW3" i="24"/>
  <c r="MQX3" i="24"/>
  <c r="MQY3" i="24"/>
  <c r="MQZ3" i="24"/>
  <c r="MRA3" i="24"/>
  <c r="MRB3" i="24"/>
  <c r="MRC3" i="24"/>
  <c r="MRD3" i="24"/>
  <c r="MRE3" i="24"/>
  <c r="MRF3" i="24"/>
  <c r="MRG3" i="24"/>
  <c r="MRH3" i="24"/>
  <c r="MRI3" i="24"/>
  <c r="MRJ3" i="24"/>
  <c r="MRK3" i="24"/>
  <c r="MRL3" i="24"/>
  <c r="MRM3" i="24"/>
  <c r="MRN3" i="24"/>
  <c r="MRO3" i="24"/>
  <c r="MRP3" i="24"/>
  <c r="MRQ3" i="24"/>
  <c r="MRR3" i="24"/>
  <c r="MRS3" i="24"/>
  <c r="MRT3" i="24"/>
  <c r="MRU3" i="24"/>
  <c r="MRV3" i="24"/>
  <c r="MRW3" i="24"/>
  <c r="MRX3" i="24"/>
  <c r="MRY3" i="24"/>
  <c r="MRZ3" i="24"/>
  <c r="MSA3" i="24"/>
  <c r="MSB3" i="24"/>
  <c r="MSC3" i="24"/>
  <c r="MSD3" i="24"/>
  <c r="MSE3" i="24"/>
  <c r="MSF3" i="24"/>
  <c r="MSG3" i="24"/>
  <c r="MSH3" i="24"/>
  <c r="MSI3" i="24"/>
  <c r="MSJ3" i="24"/>
  <c r="MSK3" i="24"/>
  <c r="MSL3" i="24"/>
  <c r="MSM3" i="24"/>
  <c r="MSN3" i="24"/>
  <c r="MSO3" i="24"/>
  <c r="MSP3" i="24"/>
  <c r="MSQ3" i="24"/>
  <c r="MSR3" i="24"/>
  <c r="MSS3" i="24"/>
  <c r="MST3" i="24"/>
  <c r="MSU3" i="24"/>
  <c r="MSV3" i="24"/>
  <c r="MSW3" i="24"/>
  <c r="MSX3" i="24"/>
  <c r="MSY3" i="24"/>
  <c r="MSZ3" i="24"/>
  <c r="MTA3" i="24"/>
  <c r="MTB3" i="24"/>
  <c r="MTC3" i="24"/>
  <c r="MTD3" i="24"/>
  <c r="MTE3" i="24"/>
  <c r="MTF3" i="24"/>
  <c r="MTG3" i="24"/>
  <c r="MTH3" i="24"/>
  <c r="MTI3" i="24"/>
  <c r="MTJ3" i="24"/>
  <c r="MTK3" i="24"/>
  <c r="MTL3" i="24"/>
  <c r="MTM3" i="24"/>
  <c r="MTN3" i="24"/>
  <c r="MTO3" i="24"/>
  <c r="MTP3" i="24"/>
  <c r="MTQ3" i="24"/>
  <c r="MTR3" i="24"/>
  <c r="MTS3" i="24"/>
  <c r="MTT3" i="24"/>
  <c r="MTU3" i="24"/>
  <c r="MTV3" i="24"/>
  <c r="MTW3" i="24"/>
  <c r="MTX3" i="24"/>
  <c r="MTY3" i="24"/>
  <c r="MTZ3" i="24"/>
  <c r="MUA3" i="24"/>
  <c r="MUB3" i="24"/>
  <c r="MUC3" i="24"/>
  <c r="MUD3" i="24"/>
  <c r="MUE3" i="24"/>
  <c r="MUF3" i="24"/>
  <c r="MUG3" i="24"/>
  <c r="MUH3" i="24"/>
  <c r="MUI3" i="24"/>
  <c r="MUJ3" i="24"/>
  <c r="MUK3" i="24"/>
  <c r="MUL3" i="24"/>
  <c r="MUM3" i="24"/>
  <c r="MUN3" i="24"/>
  <c r="MUO3" i="24"/>
  <c r="MUP3" i="24"/>
  <c r="MUQ3" i="24"/>
  <c r="MUR3" i="24"/>
  <c r="MUS3" i="24"/>
  <c r="MUT3" i="24"/>
  <c r="MUU3" i="24"/>
  <c r="MUV3" i="24"/>
  <c r="MUW3" i="24"/>
  <c r="MUX3" i="24"/>
  <c r="MUY3" i="24"/>
  <c r="MUZ3" i="24"/>
  <c r="MVA3" i="24"/>
  <c r="MVB3" i="24"/>
  <c r="MVC3" i="24"/>
  <c r="MVD3" i="24"/>
  <c r="MVE3" i="24"/>
  <c r="MVF3" i="24"/>
  <c r="MVG3" i="24"/>
  <c r="MVH3" i="24"/>
  <c r="MVI3" i="24"/>
  <c r="MVJ3" i="24"/>
  <c r="MVK3" i="24"/>
  <c r="MVL3" i="24"/>
  <c r="MVM3" i="24"/>
  <c r="MVN3" i="24"/>
  <c r="MVO3" i="24"/>
  <c r="MVP3" i="24"/>
  <c r="MVQ3" i="24"/>
  <c r="MVR3" i="24"/>
  <c r="MVS3" i="24"/>
  <c r="MVT3" i="24"/>
  <c r="MVU3" i="24"/>
  <c r="MVV3" i="24"/>
  <c r="MVW3" i="24"/>
  <c r="MVX3" i="24"/>
  <c r="MVY3" i="24"/>
  <c r="MVZ3" i="24"/>
  <c r="MWA3" i="24"/>
  <c r="MWB3" i="24"/>
  <c r="MWC3" i="24"/>
  <c r="MWD3" i="24"/>
  <c r="MWE3" i="24"/>
  <c r="MWF3" i="24"/>
  <c r="MWG3" i="24"/>
  <c r="MWH3" i="24"/>
  <c r="MWI3" i="24"/>
  <c r="MWJ3" i="24"/>
  <c r="MWK3" i="24"/>
  <c r="MWL3" i="24"/>
  <c r="MWM3" i="24"/>
  <c r="MWN3" i="24"/>
  <c r="MWO3" i="24"/>
  <c r="MWP3" i="24"/>
  <c r="MWQ3" i="24"/>
  <c r="MWR3" i="24"/>
  <c r="MWS3" i="24"/>
  <c r="MWT3" i="24"/>
  <c r="MWU3" i="24"/>
  <c r="MWV3" i="24"/>
  <c r="MWW3" i="24"/>
  <c r="MWX3" i="24"/>
  <c r="MWY3" i="24"/>
  <c r="MWZ3" i="24"/>
  <c r="MXA3" i="24"/>
  <c r="MXB3" i="24"/>
  <c r="MXC3" i="24"/>
  <c r="MXD3" i="24"/>
  <c r="MXE3" i="24"/>
  <c r="MXF3" i="24"/>
  <c r="MXG3" i="24"/>
  <c r="MXH3" i="24"/>
  <c r="MXI3" i="24"/>
  <c r="MXJ3" i="24"/>
  <c r="MXK3" i="24"/>
  <c r="MXL3" i="24"/>
  <c r="MXM3" i="24"/>
  <c r="MXN3" i="24"/>
  <c r="MXO3" i="24"/>
  <c r="MXP3" i="24"/>
  <c r="MXQ3" i="24"/>
  <c r="MXR3" i="24"/>
  <c r="MXS3" i="24"/>
  <c r="MXT3" i="24"/>
  <c r="MXU3" i="24"/>
  <c r="MXV3" i="24"/>
  <c r="MXW3" i="24"/>
  <c r="MXX3" i="24"/>
  <c r="MXY3" i="24"/>
  <c r="MXZ3" i="24"/>
  <c r="MYA3" i="24"/>
  <c r="MYB3" i="24"/>
  <c r="MYC3" i="24"/>
  <c r="MYD3" i="24"/>
  <c r="MYE3" i="24"/>
  <c r="MYF3" i="24"/>
  <c r="MYG3" i="24"/>
  <c r="MYH3" i="24"/>
  <c r="MYI3" i="24"/>
  <c r="MYJ3" i="24"/>
  <c r="MYK3" i="24"/>
  <c r="MYL3" i="24"/>
  <c r="MYM3" i="24"/>
  <c r="MYN3" i="24"/>
  <c r="MYO3" i="24"/>
  <c r="MYP3" i="24"/>
  <c r="MYQ3" i="24"/>
  <c r="MYR3" i="24"/>
  <c r="MYS3" i="24"/>
  <c r="MYT3" i="24"/>
  <c r="MYU3" i="24"/>
  <c r="MYV3" i="24"/>
  <c r="MYW3" i="24"/>
  <c r="MYX3" i="24"/>
  <c r="MYY3" i="24"/>
  <c r="MYZ3" i="24"/>
  <c r="MZA3" i="24"/>
  <c r="MZB3" i="24"/>
  <c r="MZC3" i="24"/>
  <c r="MZD3" i="24"/>
  <c r="MZE3" i="24"/>
  <c r="MZF3" i="24"/>
  <c r="MZG3" i="24"/>
  <c r="MZH3" i="24"/>
  <c r="MZI3" i="24"/>
  <c r="MZJ3" i="24"/>
  <c r="MZK3" i="24"/>
  <c r="MZL3" i="24"/>
  <c r="MZM3" i="24"/>
  <c r="MZN3" i="24"/>
  <c r="MZO3" i="24"/>
  <c r="MZP3" i="24"/>
  <c r="MZQ3" i="24"/>
  <c r="MZR3" i="24"/>
  <c r="MZS3" i="24"/>
  <c r="MZT3" i="24"/>
  <c r="MZU3" i="24"/>
  <c r="MZV3" i="24"/>
  <c r="MZW3" i="24"/>
  <c r="MZX3" i="24"/>
  <c r="MZY3" i="24"/>
  <c r="MZZ3" i="24"/>
  <c r="NAA3" i="24"/>
  <c r="NAB3" i="24"/>
  <c r="NAC3" i="24"/>
  <c r="NAD3" i="24"/>
  <c r="NAE3" i="24"/>
  <c r="NAF3" i="24"/>
  <c r="NAG3" i="24"/>
  <c r="NAH3" i="24"/>
  <c r="NAI3" i="24"/>
  <c r="NAJ3" i="24"/>
  <c r="NAK3" i="24"/>
  <c r="NAL3" i="24"/>
  <c r="NAM3" i="24"/>
  <c r="NAN3" i="24"/>
  <c r="NAO3" i="24"/>
  <c r="NAP3" i="24"/>
  <c r="NAQ3" i="24"/>
  <c r="NAR3" i="24"/>
  <c r="NAS3" i="24"/>
  <c r="NAT3" i="24"/>
  <c r="NAU3" i="24"/>
  <c r="NAV3" i="24"/>
  <c r="NAW3" i="24"/>
  <c r="NAX3" i="24"/>
  <c r="NAY3" i="24"/>
  <c r="NAZ3" i="24"/>
  <c r="NBA3" i="24"/>
  <c r="NBB3" i="24"/>
  <c r="NBC3" i="24"/>
  <c r="NBD3" i="24"/>
  <c r="NBE3" i="24"/>
  <c r="NBF3" i="24"/>
  <c r="NBG3" i="24"/>
  <c r="NBH3" i="24"/>
  <c r="NBI3" i="24"/>
  <c r="NBJ3" i="24"/>
  <c r="NBK3" i="24"/>
  <c r="NBL3" i="24"/>
  <c r="NBM3" i="24"/>
  <c r="NBN3" i="24"/>
  <c r="NBO3" i="24"/>
  <c r="NBP3" i="24"/>
  <c r="NBQ3" i="24"/>
  <c r="NBR3" i="24"/>
  <c r="NBS3" i="24"/>
  <c r="NBT3" i="24"/>
  <c r="NBU3" i="24"/>
  <c r="NBV3" i="24"/>
  <c r="NBW3" i="24"/>
  <c r="NBX3" i="24"/>
  <c r="NBY3" i="24"/>
  <c r="NBZ3" i="24"/>
  <c r="NCA3" i="24"/>
  <c r="NCB3" i="24"/>
  <c r="NCC3" i="24"/>
  <c r="NCD3" i="24"/>
  <c r="NCE3" i="24"/>
  <c r="NCF3" i="24"/>
  <c r="NCG3" i="24"/>
  <c r="NCH3" i="24"/>
  <c r="NCI3" i="24"/>
  <c r="NCJ3" i="24"/>
  <c r="NCK3" i="24"/>
  <c r="NCL3" i="24"/>
  <c r="NCM3" i="24"/>
  <c r="NCN3" i="24"/>
  <c r="NCO3" i="24"/>
  <c r="NCP3" i="24"/>
  <c r="NCQ3" i="24"/>
  <c r="NCR3" i="24"/>
  <c r="NCS3" i="24"/>
  <c r="NCT3" i="24"/>
  <c r="NCU3" i="24"/>
  <c r="NCV3" i="24"/>
  <c r="NCW3" i="24"/>
  <c r="NCX3" i="24"/>
  <c r="NCY3" i="24"/>
  <c r="NCZ3" i="24"/>
  <c r="NDA3" i="24"/>
  <c r="NDB3" i="24"/>
  <c r="NDC3" i="24"/>
  <c r="NDD3" i="24"/>
  <c r="NDE3" i="24"/>
  <c r="NDF3" i="24"/>
  <c r="NDG3" i="24"/>
  <c r="NDH3" i="24"/>
  <c r="NDI3" i="24"/>
  <c r="NDJ3" i="24"/>
  <c r="NDK3" i="24"/>
  <c r="NDL3" i="24"/>
  <c r="NDM3" i="24"/>
  <c r="NDN3" i="24"/>
  <c r="NDO3" i="24"/>
  <c r="NDP3" i="24"/>
  <c r="NDQ3" i="24"/>
  <c r="NDR3" i="24"/>
  <c r="NDS3" i="24"/>
  <c r="NDT3" i="24"/>
  <c r="NDU3" i="24"/>
  <c r="NDV3" i="24"/>
  <c r="NDW3" i="24"/>
  <c r="NDX3" i="24"/>
  <c r="NDY3" i="24"/>
  <c r="NDZ3" i="24"/>
  <c r="NEA3" i="24"/>
  <c r="NEB3" i="24"/>
  <c r="NEC3" i="24"/>
  <c r="NED3" i="24"/>
  <c r="NEE3" i="24"/>
  <c r="NEF3" i="24"/>
  <c r="NEG3" i="24"/>
  <c r="NEH3" i="24"/>
  <c r="NEI3" i="24"/>
  <c r="NEJ3" i="24"/>
  <c r="NEK3" i="24"/>
  <c r="NEL3" i="24"/>
  <c r="NEM3" i="24"/>
  <c r="NEN3" i="24"/>
  <c r="NEO3" i="24"/>
  <c r="NEP3" i="24"/>
  <c r="NEQ3" i="24"/>
  <c r="NER3" i="24"/>
  <c r="NES3" i="24"/>
  <c r="NET3" i="24"/>
  <c r="NEU3" i="24"/>
  <c r="NEV3" i="24"/>
  <c r="NEW3" i="24"/>
  <c r="NEX3" i="24"/>
  <c r="NEY3" i="24"/>
  <c r="NEZ3" i="24"/>
  <c r="NFA3" i="24"/>
  <c r="NFB3" i="24"/>
  <c r="NFC3" i="24"/>
  <c r="NFD3" i="24"/>
  <c r="NFE3" i="24"/>
  <c r="NFF3" i="24"/>
  <c r="NFG3" i="24"/>
  <c r="NFH3" i="24"/>
  <c r="NFI3" i="24"/>
  <c r="NFJ3" i="24"/>
  <c r="NFK3" i="24"/>
  <c r="NFL3" i="24"/>
  <c r="NFM3" i="24"/>
  <c r="NFN3" i="24"/>
  <c r="NFO3" i="24"/>
  <c r="NFP3" i="24"/>
  <c r="NFQ3" i="24"/>
  <c r="NFR3" i="24"/>
  <c r="NFS3" i="24"/>
  <c r="NFT3" i="24"/>
  <c r="NFU3" i="24"/>
  <c r="NFV3" i="24"/>
  <c r="NFW3" i="24"/>
  <c r="NFX3" i="24"/>
  <c r="NFY3" i="24"/>
  <c r="NFZ3" i="24"/>
  <c r="NGA3" i="24"/>
  <c r="NGB3" i="24"/>
  <c r="NGC3" i="24"/>
  <c r="NGD3" i="24"/>
  <c r="NGE3" i="24"/>
  <c r="NGF3" i="24"/>
  <c r="NGG3" i="24"/>
  <c r="NGH3" i="24"/>
  <c r="NGI3" i="24"/>
  <c r="NGJ3" i="24"/>
  <c r="NGK3" i="24"/>
  <c r="NGL3" i="24"/>
  <c r="NGM3" i="24"/>
  <c r="NGN3" i="24"/>
  <c r="NGO3" i="24"/>
  <c r="NGP3" i="24"/>
  <c r="NGQ3" i="24"/>
  <c r="NGR3" i="24"/>
  <c r="NGS3" i="24"/>
  <c r="NGT3" i="24"/>
  <c r="NGU3" i="24"/>
  <c r="NGV3" i="24"/>
  <c r="NGW3" i="24"/>
  <c r="NGX3" i="24"/>
  <c r="NGY3" i="24"/>
  <c r="NGZ3" i="24"/>
  <c r="NHA3" i="24"/>
  <c r="NHB3" i="24"/>
  <c r="NHC3" i="24"/>
  <c r="NHD3" i="24"/>
  <c r="NHE3" i="24"/>
  <c r="NHF3" i="24"/>
  <c r="NHG3" i="24"/>
  <c r="NHH3" i="24"/>
  <c r="NHI3" i="24"/>
  <c r="NHJ3" i="24"/>
  <c r="NHK3" i="24"/>
  <c r="NHL3" i="24"/>
  <c r="NHM3" i="24"/>
  <c r="NHN3" i="24"/>
  <c r="NHO3" i="24"/>
  <c r="NHP3" i="24"/>
  <c r="NHQ3" i="24"/>
  <c r="NHR3" i="24"/>
  <c r="NHS3" i="24"/>
  <c r="NHT3" i="24"/>
  <c r="NHU3" i="24"/>
  <c r="NHV3" i="24"/>
  <c r="NHW3" i="24"/>
  <c r="NHX3" i="24"/>
  <c r="NHY3" i="24"/>
  <c r="NHZ3" i="24"/>
  <c r="NIA3" i="24"/>
  <c r="NIB3" i="24"/>
  <c r="NIC3" i="24"/>
  <c r="NID3" i="24"/>
  <c r="NIE3" i="24"/>
  <c r="NIF3" i="24"/>
  <c r="NIG3" i="24"/>
  <c r="NIH3" i="24"/>
  <c r="NII3" i="24"/>
  <c r="NIJ3" i="24"/>
  <c r="NIK3" i="24"/>
  <c r="NIL3" i="24"/>
  <c r="NIM3" i="24"/>
  <c r="NIN3" i="24"/>
  <c r="NIO3" i="24"/>
  <c r="NIP3" i="24"/>
  <c r="NIQ3" i="24"/>
  <c r="NIR3" i="24"/>
  <c r="NIS3" i="24"/>
  <c r="NIT3" i="24"/>
  <c r="NIU3" i="24"/>
  <c r="NIV3" i="24"/>
  <c r="NIW3" i="24"/>
  <c r="NIX3" i="24"/>
  <c r="NIY3" i="24"/>
  <c r="NIZ3" i="24"/>
  <c r="NJA3" i="24"/>
  <c r="NJB3" i="24"/>
  <c r="NJC3" i="24"/>
  <c r="NJD3" i="24"/>
  <c r="NJE3" i="24"/>
  <c r="NJF3" i="24"/>
  <c r="NJG3" i="24"/>
  <c r="NJH3" i="24"/>
  <c r="NJI3" i="24"/>
  <c r="NJJ3" i="24"/>
  <c r="NJK3" i="24"/>
  <c r="NJL3" i="24"/>
  <c r="NJM3" i="24"/>
  <c r="NJN3" i="24"/>
  <c r="NJO3" i="24"/>
  <c r="NJP3" i="24"/>
  <c r="NJQ3" i="24"/>
  <c r="NJR3" i="24"/>
  <c r="NJS3" i="24"/>
  <c r="NJT3" i="24"/>
  <c r="NJU3" i="24"/>
  <c r="NJV3" i="24"/>
  <c r="NJW3" i="24"/>
  <c r="NJX3" i="24"/>
  <c r="NJY3" i="24"/>
  <c r="NJZ3" i="24"/>
  <c r="NKA3" i="24"/>
  <c r="NKB3" i="24"/>
  <c r="NKC3" i="24"/>
  <c r="NKD3" i="24"/>
  <c r="NKE3" i="24"/>
  <c r="NKF3" i="24"/>
  <c r="NKG3" i="24"/>
  <c r="NKH3" i="24"/>
  <c r="NKI3" i="24"/>
  <c r="NKJ3" i="24"/>
  <c r="NKK3" i="24"/>
  <c r="NKL3" i="24"/>
  <c r="NKM3" i="24"/>
  <c r="NKN3" i="24"/>
  <c r="NKO3" i="24"/>
  <c r="NKP3" i="24"/>
  <c r="NKQ3" i="24"/>
  <c r="NKR3" i="24"/>
  <c r="NKS3" i="24"/>
  <c r="NKT3" i="24"/>
  <c r="NKU3" i="24"/>
  <c r="NKV3" i="24"/>
  <c r="NKW3" i="24"/>
  <c r="NKX3" i="24"/>
  <c r="NKY3" i="24"/>
  <c r="NKZ3" i="24"/>
  <c r="NLA3" i="24"/>
  <c r="NLB3" i="24"/>
  <c r="NLC3" i="24"/>
  <c r="NLD3" i="24"/>
  <c r="NLE3" i="24"/>
  <c r="NLF3" i="24"/>
  <c r="NLG3" i="24"/>
  <c r="NLH3" i="24"/>
  <c r="NLI3" i="24"/>
  <c r="NLJ3" i="24"/>
  <c r="NLK3" i="24"/>
  <c r="NLL3" i="24"/>
  <c r="NLM3" i="24"/>
  <c r="NLN3" i="24"/>
  <c r="NLO3" i="24"/>
  <c r="NLP3" i="24"/>
  <c r="NLQ3" i="24"/>
  <c r="NLR3" i="24"/>
  <c r="NLS3" i="24"/>
  <c r="NLT3" i="24"/>
  <c r="NLU3" i="24"/>
  <c r="NLV3" i="24"/>
  <c r="NLW3" i="24"/>
  <c r="NLX3" i="24"/>
  <c r="NLY3" i="24"/>
  <c r="NLZ3" i="24"/>
  <c r="NMA3" i="24"/>
  <c r="NMB3" i="24"/>
  <c r="NMC3" i="24"/>
  <c r="NMD3" i="24"/>
  <c r="NME3" i="24"/>
  <c r="NMF3" i="24"/>
  <c r="NMG3" i="24"/>
  <c r="NMH3" i="24"/>
  <c r="NMI3" i="24"/>
  <c r="NMJ3" i="24"/>
  <c r="NMK3" i="24"/>
  <c r="NML3" i="24"/>
  <c r="NMM3" i="24"/>
  <c r="NMN3" i="24"/>
  <c r="NMO3" i="24"/>
  <c r="NMP3" i="24"/>
  <c r="NMQ3" i="24"/>
  <c r="NMR3" i="24"/>
  <c r="NMS3" i="24"/>
  <c r="NMT3" i="24"/>
  <c r="NMU3" i="24"/>
  <c r="NMV3" i="24"/>
  <c r="NMW3" i="24"/>
  <c r="NMX3" i="24"/>
  <c r="NMY3" i="24"/>
  <c r="NMZ3" i="24"/>
  <c r="NNA3" i="24"/>
  <c r="NNB3" i="24"/>
  <c r="NNC3" i="24"/>
  <c r="NND3" i="24"/>
  <c r="NNE3" i="24"/>
  <c r="NNF3" i="24"/>
  <c r="NNG3" i="24"/>
  <c r="NNH3" i="24"/>
  <c r="NNI3" i="24"/>
  <c r="NNJ3" i="24"/>
  <c r="NNK3" i="24"/>
  <c r="NNL3" i="24"/>
  <c r="NNM3" i="24"/>
  <c r="NNN3" i="24"/>
  <c r="NNO3" i="24"/>
  <c r="NNP3" i="24"/>
  <c r="NNQ3" i="24"/>
  <c r="NNR3" i="24"/>
  <c r="NNS3" i="24"/>
  <c r="NNT3" i="24"/>
  <c r="NNU3" i="24"/>
  <c r="NNV3" i="24"/>
  <c r="NNW3" i="24"/>
  <c r="NNX3" i="24"/>
  <c r="NNY3" i="24"/>
  <c r="NNZ3" i="24"/>
  <c r="NOA3" i="24"/>
  <c r="NOB3" i="24"/>
  <c r="NOC3" i="24"/>
  <c r="NOD3" i="24"/>
  <c r="NOE3" i="24"/>
  <c r="NOF3" i="24"/>
  <c r="NOG3" i="24"/>
  <c r="NOH3" i="24"/>
  <c r="NOI3" i="24"/>
  <c r="NOJ3" i="24"/>
  <c r="NOK3" i="24"/>
  <c r="NOL3" i="24"/>
  <c r="NOM3" i="24"/>
  <c r="NON3" i="24"/>
  <c r="NOO3" i="24"/>
  <c r="NOP3" i="24"/>
  <c r="NOQ3" i="24"/>
  <c r="NOR3" i="24"/>
  <c r="NOS3" i="24"/>
  <c r="NOT3" i="24"/>
  <c r="NOU3" i="24"/>
  <c r="NOV3" i="24"/>
  <c r="NOW3" i="24"/>
  <c r="NOX3" i="24"/>
  <c r="NOY3" i="24"/>
  <c r="NOZ3" i="24"/>
  <c r="NPA3" i="24"/>
  <c r="NPB3" i="24"/>
  <c r="NPC3" i="24"/>
  <c r="NPD3" i="24"/>
  <c r="NPE3" i="24"/>
  <c r="NPF3" i="24"/>
  <c r="NPG3" i="24"/>
  <c r="NPH3" i="24"/>
  <c r="NPI3" i="24"/>
  <c r="NPJ3" i="24"/>
  <c r="NPK3" i="24"/>
  <c r="NPL3" i="24"/>
  <c r="NPM3" i="24"/>
  <c r="NPN3" i="24"/>
  <c r="NPO3" i="24"/>
  <c r="NPP3" i="24"/>
  <c r="NPQ3" i="24"/>
  <c r="NPR3" i="24"/>
  <c r="NPS3" i="24"/>
  <c r="NPT3" i="24"/>
  <c r="NPU3" i="24"/>
  <c r="NPV3" i="24"/>
  <c r="NPW3" i="24"/>
  <c r="NPX3" i="24"/>
  <c r="NPY3" i="24"/>
  <c r="NPZ3" i="24"/>
  <c r="NQA3" i="24"/>
  <c r="NQB3" i="24"/>
  <c r="NQC3" i="24"/>
  <c r="NQD3" i="24"/>
  <c r="NQE3" i="24"/>
  <c r="NQF3" i="24"/>
  <c r="NQG3" i="24"/>
  <c r="NQH3" i="24"/>
  <c r="NQI3" i="24"/>
  <c r="NQJ3" i="24"/>
  <c r="NQK3" i="24"/>
  <c r="NQL3" i="24"/>
  <c r="NQM3" i="24"/>
  <c r="NQN3" i="24"/>
  <c r="NQO3" i="24"/>
  <c r="NQP3" i="24"/>
  <c r="NQQ3" i="24"/>
  <c r="NQR3" i="24"/>
  <c r="NQS3" i="24"/>
  <c r="NQT3" i="24"/>
  <c r="NQU3" i="24"/>
  <c r="NQV3" i="24"/>
  <c r="NQW3" i="24"/>
  <c r="NQX3" i="24"/>
  <c r="NQY3" i="24"/>
  <c r="NQZ3" i="24"/>
  <c r="NRA3" i="24"/>
  <c r="NRB3" i="24"/>
  <c r="NRC3" i="24"/>
  <c r="NRD3" i="24"/>
  <c r="NRE3" i="24"/>
  <c r="NRF3" i="24"/>
  <c r="NRG3" i="24"/>
  <c r="NRH3" i="24"/>
  <c r="NRI3" i="24"/>
  <c r="NRJ3" i="24"/>
  <c r="NRK3" i="24"/>
  <c r="NRL3" i="24"/>
  <c r="NRM3" i="24"/>
  <c r="NRN3" i="24"/>
  <c r="NRO3" i="24"/>
  <c r="NRP3" i="24"/>
  <c r="NRQ3" i="24"/>
  <c r="NRR3" i="24"/>
  <c r="NRS3" i="24"/>
  <c r="NRT3" i="24"/>
  <c r="NRU3" i="24"/>
  <c r="NRV3" i="24"/>
  <c r="NRW3" i="24"/>
  <c r="NRX3" i="24"/>
  <c r="NRY3" i="24"/>
  <c r="NRZ3" i="24"/>
  <c r="NSA3" i="24"/>
  <c r="NSB3" i="24"/>
  <c r="NSC3" i="24"/>
  <c r="NSD3" i="24"/>
  <c r="NSE3" i="24"/>
  <c r="NSF3" i="24"/>
  <c r="NSG3" i="24"/>
  <c r="NSH3" i="24"/>
  <c r="NSI3" i="24"/>
  <c r="NSJ3" i="24"/>
  <c r="NSK3" i="24"/>
  <c r="NSL3" i="24"/>
  <c r="NSM3" i="24"/>
  <c r="NSN3" i="24"/>
  <c r="NSO3" i="24"/>
  <c r="NSP3" i="24"/>
  <c r="NSQ3" i="24"/>
  <c r="NSR3" i="24"/>
  <c r="NSS3" i="24"/>
  <c r="NST3" i="24"/>
  <c r="NSU3" i="24"/>
  <c r="NSV3" i="24"/>
  <c r="NSW3" i="24"/>
  <c r="NSX3" i="24"/>
  <c r="NSY3" i="24"/>
  <c r="NSZ3" i="24"/>
  <c r="NTA3" i="24"/>
  <c r="NTB3" i="24"/>
  <c r="NTC3" i="24"/>
  <c r="NTD3" i="24"/>
  <c r="NTE3" i="24"/>
  <c r="NTF3" i="24"/>
  <c r="NTG3" i="24"/>
  <c r="NTH3" i="24"/>
  <c r="NTI3" i="24"/>
  <c r="NTJ3" i="24"/>
  <c r="NTK3" i="24"/>
  <c r="NTL3" i="24"/>
  <c r="NTM3" i="24"/>
  <c r="NTN3" i="24"/>
  <c r="NTO3" i="24"/>
  <c r="NTP3" i="24"/>
  <c r="NTQ3" i="24"/>
  <c r="NTR3" i="24"/>
  <c r="NTS3" i="24"/>
  <c r="NTT3" i="24"/>
  <c r="NTU3" i="24"/>
  <c r="NTV3" i="24"/>
  <c r="NTW3" i="24"/>
  <c r="NTX3" i="24"/>
  <c r="NTY3" i="24"/>
  <c r="NTZ3" i="24"/>
  <c r="NUA3" i="24"/>
  <c r="NUB3" i="24"/>
  <c r="NUC3" i="24"/>
  <c r="NUD3" i="24"/>
  <c r="NUE3" i="24"/>
  <c r="NUF3" i="24"/>
  <c r="NUG3" i="24"/>
  <c r="NUH3" i="24"/>
  <c r="NUI3" i="24"/>
  <c r="NUJ3" i="24"/>
  <c r="NUK3" i="24"/>
  <c r="NUL3" i="24"/>
  <c r="NUM3" i="24"/>
  <c r="NUN3" i="24"/>
  <c r="NUO3" i="24"/>
  <c r="NUP3" i="24"/>
  <c r="NUQ3" i="24"/>
  <c r="NUR3" i="24"/>
  <c r="NUS3" i="24"/>
  <c r="NUT3" i="24"/>
  <c r="NUU3" i="24"/>
  <c r="NUV3" i="24"/>
  <c r="NUW3" i="24"/>
  <c r="NUX3" i="24"/>
  <c r="NUY3" i="24"/>
  <c r="NUZ3" i="24"/>
  <c r="NVA3" i="24"/>
  <c r="NVB3" i="24"/>
  <c r="NVC3" i="24"/>
  <c r="NVD3" i="24"/>
  <c r="NVE3" i="24"/>
  <c r="NVF3" i="24"/>
  <c r="NVG3" i="24"/>
  <c r="NVH3" i="24"/>
  <c r="NVI3" i="24"/>
  <c r="NVJ3" i="24"/>
  <c r="NVK3" i="24"/>
  <c r="NVL3" i="24"/>
  <c r="NVM3" i="24"/>
  <c r="NVN3" i="24"/>
  <c r="NVO3" i="24"/>
  <c r="NVP3" i="24"/>
  <c r="NVQ3" i="24"/>
  <c r="NVR3" i="24"/>
  <c r="NVS3" i="24"/>
  <c r="NVT3" i="24"/>
  <c r="NVU3" i="24"/>
  <c r="NVV3" i="24"/>
  <c r="NVW3" i="24"/>
  <c r="NVX3" i="24"/>
  <c r="NVY3" i="24"/>
  <c r="NVZ3" i="24"/>
  <c r="NWA3" i="24"/>
  <c r="NWB3" i="24"/>
  <c r="NWC3" i="24"/>
  <c r="NWD3" i="24"/>
  <c r="NWE3" i="24"/>
  <c r="NWF3" i="24"/>
  <c r="NWG3" i="24"/>
  <c r="NWH3" i="24"/>
  <c r="NWI3" i="24"/>
  <c r="NWJ3" i="24"/>
  <c r="NWK3" i="24"/>
  <c r="NWL3" i="24"/>
  <c r="NWM3" i="24"/>
  <c r="NWN3" i="24"/>
  <c r="NWO3" i="24"/>
  <c r="NWP3" i="24"/>
  <c r="NWQ3" i="24"/>
  <c r="NWR3" i="24"/>
  <c r="NWS3" i="24"/>
  <c r="NWT3" i="24"/>
  <c r="NWU3" i="24"/>
  <c r="NWV3" i="24"/>
  <c r="NWW3" i="24"/>
  <c r="NWX3" i="24"/>
  <c r="NWY3" i="24"/>
  <c r="NWZ3" i="24"/>
  <c r="NXA3" i="24"/>
  <c r="NXB3" i="24"/>
  <c r="NXC3" i="24"/>
  <c r="NXD3" i="24"/>
  <c r="NXE3" i="24"/>
  <c r="NXF3" i="24"/>
  <c r="NXG3" i="24"/>
  <c r="NXH3" i="24"/>
  <c r="NXI3" i="24"/>
  <c r="NXJ3" i="24"/>
  <c r="NXK3" i="24"/>
  <c r="NXL3" i="24"/>
  <c r="NXM3" i="24"/>
  <c r="NXN3" i="24"/>
  <c r="NXO3" i="24"/>
  <c r="NXP3" i="24"/>
  <c r="NXQ3" i="24"/>
  <c r="NXR3" i="24"/>
  <c r="NXS3" i="24"/>
  <c r="NXT3" i="24"/>
  <c r="NXU3" i="24"/>
  <c r="NXV3" i="24"/>
  <c r="NXW3" i="24"/>
  <c r="NXX3" i="24"/>
  <c r="NXY3" i="24"/>
  <c r="NXZ3" i="24"/>
  <c r="NYA3" i="24"/>
  <c r="NYB3" i="24"/>
  <c r="NYC3" i="24"/>
  <c r="NYD3" i="24"/>
  <c r="NYE3" i="24"/>
  <c r="NYF3" i="24"/>
  <c r="NYG3" i="24"/>
  <c r="NYH3" i="24"/>
  <c r="NYI3" i="24"/>
  <c r="NYJ3" i="24"/>
  <c r="NYK3" i="24"/>
  <c r="NYL3" i="24"/>
  <c r="NYM3" i="24"/>
  <c r="NYN3" i="24"/>
  <c r="NYO3" i="24"/>
  <c r="NYP3" i="24"/>
  <c r="NYQ3" i="24"/>
  <c r="NYR3" i="24"/>
  <c r="NYS3" i="24"/>
  <c r="NYT3" i="24"/>
  <c r="NYU3" i="24"/>
  <c r="NYV3" i="24"/>
  <c r="NYW3" i="24"/>
  <c r="NYX3" i="24"/>
  <c r="NYY3" i="24"/>
  <c r="NYZ3" i="24"/>
  <c r="NZA3" i="24"/>
  <c r="NZB3" i="24"/>
  <c r="NZC3" i="24"/>
  <c r="NZD3" i="24"/>
  <c r="NZE3" i="24"/>
  <c r="NZF3" i="24"/>
  <c r="NZG3" i="24"/>
  <c r="NZH3" i="24"/>
  <c r="NZI3" i="24"/>
  <c r="NZJ3" i="24"/>
  <c r="NZK3" i="24"/>
  <c r="NZL3" i="24"/>
  <c r="NZM3" i="24"/>
  <c r="NZN3" i="24"/>
  <c r="NZO3" i="24"/>
  <c r="NZP3" i="24"/>
  <c r="NZQ3" i="24"/>
  <c r="NZR3" i="24"/>
  <c r="NZS3" i="24"/>
  <c r="NZT3" i="24"/>
  <c r="NZU3" i="24"/>
  <c r="NZV3" i="24"/>
  <c r="NZW3" i="24"/>
  <c r="NZX3" i="24"/>
  <c r="NZY3" i="24"/>
  <c r="NZZ3" i="24"/>
  <c r="OAA3" i="24"/>
  <c r="OAB3" i="24"/>
  <c r="OAC3" i="24"/>
  <c r="OAD3" i="24"/>
  <c r="OAE3" i="24"/>
  <c r="OAF3" i="24"/>
  <c r="OAG3" i="24"/>
  <c r="OAH3" i="24"/>
  <c r="OAI3" i="24"/>
  <c r="OAJ3" i="24"/>
  <c r="OAK3" i="24"/>
  <c r="OAL3" i="24"/>
  <c r="OAM3" i="24"/>
  <c r="OAN3" i="24"/>
  <c r="OAO3" i="24"/>
  <c r="OAP3" i="24"/>
  <c r="OAQ3" i="24"/>
  <c r="OAR3" i="24"/>
  <c r="OAS3" i="24"/>
  <c r="OAT3" i="24"/>
  <c r="OAU3" i="24"/>
  <c r="OAV3" i="24"/>
  <c r="OAW3" i="24"/>
  <c r="OAX3" i="24"/>
  <c r="OAY3" i="24"/>
  <c r="OAZ3" i="24"/>
  <c r="OBA3" i="24"/>
  <c r="OBB3" i="24"/>
  <c r="OBC3" i="24"/>
  <c r="OBD3" i="24"/>
  <c r="OBE3" i="24"/>
  <c r="OBF3" i="24"/>
  <c r="OBG3" i="24"/>
  <c r="OBH3" i="24"/>
  <c r="OBI3" i="24"/>
  <c r="OBJ3" i="24"/>
  <c r="OBK3" i="24"/>
  <c r="OBL3" i="24"/>
  <c r="OBM3" i="24"/>
  <c r="OBN3" i="24"/>
  <c r="OBO3" i="24"/>
  <c r="OBP3" i="24"/>
  <c r="OBQ3" i="24"/>
  <c r="OBR3" i="24"/>
  <c r="OBS3" i="24"/>
  <c r="OBT3" i="24"/>
  <c r="OBU3" i="24"/>
  <c r="OBV3" i="24"/>
  <c r="OBW3" i="24"/>
  <c r="OBX3" i="24"/>
  <c r="OBY3" i="24"/>
  <c r="OBZ3" i="24"/>
  <c r="OCA3" i="24"/>
  <c r="OCB3" i="24"/>
  <c r="OCC3" i="24"/>
  <c r="OCD3" i="24"/>
  <c r="OCE3" i="24"/>
  <c r="OCF3" i="24"/>
  <c r="OCG3" i="24"/>
  <c r="OCH3" i="24"/>
  <c r="OCI3" i="24"/>
  <c r="OCJ3" i="24"/>
  <c r="OCK3" i="24"/>
  <c r="OCL3" i="24"/>
  <c r="OCM3" i="24"/>
  <c r="OCN3" i="24"/>
  <c r="OCO3" i="24"/>
  <c r="OCP3" i="24"/>
  <c r="OCQ3" i="24"/>
  <c r="OCR3" i="24"/>
  <c r="OCS3" i="24"/>
  <c r="OCT3" i="24"/>
  <c r="OCU3" i="24"/>
  <c r="OCV3" i="24"/>
  <c r="OCW3" i="24"/>
  <c r="OCX3" i="24"/>
  <c r="OCY3" i="24"/>
  <c r="OCZ3" i="24"/>
  <c r="ODA3" i="24"/>
  <c r="ODB3" i="24"/>
  <c r="ODC3" i="24"/>
  <c r="ODD3" i="24"/>
  <c r="ODE3" i="24"/>
  <c r="ODF3" i="24"/>
  <c r="ODG3" i="24"/>
  <c r="ODH3" i="24"/>
  <c r="ODI3" i="24"/>
  <c r="ODJ3" i="24"/>
  <c r="ODK3" i="24"/>
  <c r="ODL3" i="24"/>
  <c r="ODM3" i="24"/>
  <c r="ODN3" i="24"/>
  <c r="ODO3" i="24"/>
  <c r="ODP3" i="24"/>
  <c r="ODQ3" i="24"/>
  <c r="ODR3" i="24"/>
  <c r="ODS3" i="24"/>
  <c r="ODT3" i="24"/>
  <c r="ODU3" i="24"/>
  <c r="ODV3" i="24"/>
  <c r="ODW3" i="24"/>
  <c r="ODX3" i="24"/>
  <c r="ODY3" i="24"/>
  <c r="ODZ3" i="24"/>
  <c r="OEA3" i="24"/>
  <c r="OEB3" i="24"/>
  <c r="OEC3" i="24"/>
  <c r="OED3" i="24"/>
  <c r="OEE3" i="24"/>
  <c r="OEF3" i="24"/>
  <c r="OEG3" i="24"/>
  <c r="OEH3" i="24"/>
  <c r="OEI3" i="24"/>
  <c r="OEJ3" i="24"/>
  <c r="OEK3" i="24"/>
  <c r="OEL3" i="24"/>
  <c r="OEM3" i="24"/>
  <c r="OEN3" i="24"/>
  <c r="OEO3" i="24"/>
  <c r="OEP3" i="24"/>
  <c r="OEQ3" i="24"/>
  <c r="OER3" i="24"/>
  <c r="OES3" i="24"/>
  <c r="OET3" i="24"/>
  <c r="OEU3" i="24"/>
  <c r="OEV3" i="24"/>
  <c r="OEW3" i="24"/>
  <c r="OEX3" i="24"/>
  <c r="OEY3" i="24"/>
  <c r="OEZ3" i="24"/>
  <c r="OFA3" i="24"/>
  <c r="OFB3" i="24"/>
  <c r="OFC3" i="24"/>
  <c r="OFD3" i="24"/>
  <c r="OFE3" i="24"/>
  <c r="OFF3" i="24"/>
  <c r="OFG3" i="24"/>
  <c r="OFH3" i="24"/>
  <c r="OFI3" i="24"/>
  <c r="OFJ3" i="24"/>
  <c r="OFK3" i="24"/>
  <c r="OFL3" i="24"/>
  <c r="OFM3" i="24"/>
  <c r="OFN3" i="24"/>
  <c r="OFO3" i="24"/>
  <c r="OFP3" i="24"/>
  <c r="OFQ3" i="24"/>
  <c r="OFR3" i="24"/>
  <c r="OFS3" i="24"/>
  <c r="OFT3" i="24"/>
  <c r="OFU3" i="24"/>
  <c r="OFV3" i="24"/>
  <c r="OFW3" i="24"/>
  <c r="OFX3" i="24"/>
  <c r="OFY3" i="24"/>
  <c r="OFZ3" i="24"/>
  <c r="OGA3" i="24"/>
  <c r="OGB3" i="24"/>
  <c r="OGC3" i="24"/>
  <c r="OGD3" i="24"/>
  <c r="OGE3" i="24"/>
  <c r="OGF3" i="24"/>
  <c r="OGG3" i="24"/>
  <c r="OGH3" i="24"/>
  <c r="OGI3" i="24"/>
  <c r="OGJ3" i="24"/>
  <c r="OGK3" i="24"/>
  <c r="OGL3" i="24"/>
  <c r="OGM3" i="24"/>
  <c r="OGN3" i="24"/>
  <c r="OGO3" i="24"/>
  <c r="OGP3" i="24"/>
  <c r="OGQ3" i="24"/>
  <c r="OGR3" i="24"/>
  <c r="OGS3" i="24"/>
  <c r="OGT3" i="24"/>
  <c r="OGU3" i="24"/>
  <c r="OGV3" i="24"/>
  <c r="OGW3" i="24"/>
  <c r="OGX3" i="24"/>
  <c r="OGY3" i="24"/>
  <c r="OGZ3" i="24"/>
  <c r="OHA3" i="24"/>
  <c r="OHB3" i="24"/>
  <c r="OHC3" i="24"/>
  <c r="OHD3" i="24"/>
  <c r="OHE3" i="24"/>
  <c r="OHF3" i="24"/>
  <c r="OHG3" i="24"/>
  <c r="OHH3" i="24"/>
  <c r="OHI3" i="24"/>
  <c r="OHJ3" i="24"/>
  <c r="OHK3" i="24"/>
  <c r="OHL3" i="24"/>
  <c r="OHM3" i="24"/>
  <c r="OHN3" i="24"/>
  <c r="OHO3" i="24"/>
  <c r="OHP3" i="24"/>
  <c r="OHQ3" i="24"/>
  <c r="OHR3" i="24"/>
  <c r="OHS3" i="24"/>
  <c r="OHT3" i="24"/>
  <c r="OHU3" i="24"/>
  <c r="OHV3" i="24"/>
  <c r="OHW3" i="24"/>
  <c r="OHX3" i="24"/>
  <c r="OHY3" i="24"/>
  <c r="OHZ3" i="24"/>
  <c r="OIA3" i="24"/>
  <c r="OIB3" i="24"/>
  <c r="OIC3" i="24"/>
  <c r="OID3" i="24"/>
  <c r="OIE3" i="24"/>
  <c r="OIF3" i="24"/>
  <c r="OIG3" i="24"/>
  <c r="OIH3" i="24"/>
  <c r="OII3" i="24"/>
  <c r="OIJ3" i="24"/>
  <c r="OIK3" i="24"/>
  <c r="OIL3" i="24"/>
  <c r="OIM3" i="24"/>
  <c r="OIN3" i="24"/>
  <c r="OIO3" i="24"/>
  <c r="OIP3" i="24"/>
  <c r="OIQ3" i="24"/>
  <c r="OIR3" i="24"/>
  <c r="OIS3" i="24"/>
  <c r="OIT3" i="24"/>
  <c r="OIU3" i="24"/>
  <c r="OIV3" i="24"/>
  <c r="OIW3" i="24"/>
  <c r="OIX3" i="24"/>
  <c r="OIY3" i="24"/>
  <c r="OIZ3" i="24"/>
  <c r="OJA3" i="24"/>
  <c r="OJB3" i="24"/>
  <c r="OJC3" i="24"/>
  <c r="OJD3" i="24"/>
  <c r="OJE3" i="24"/>
  <c r="OJF3" i="24"/>
  <c r="OJG3" i="24"/>
  <c r="OJH3" i="24"/>
  <c r="OJI3" i="24"/>
  <c r="OJJ3" i="24"/>
  <c r="OJK3" i="24"/>
  <c r="OJL3" i="24"/>
  <c r="OJM3" i="24"/>
  <c r="OJN3" i="24"/>
  <c r="OJO3" i="24"/>
  <c r="OJP3" i="24"/>
  <c r="OJQ3" i="24"/>
  <c r="OJR3" i="24"/>
  <c r="OJS3" i="24"/>
  <c r="OJT3" i="24"/>
  <c r="OJU3" i="24"/>
  <c r="OJV3" i="24"/>
  <c r="OJW3" i="24"/>
  <c r="OJX3" i="24"/>
  <c r="OJY3" i="24"/>
  <c r="OJZ3" i="24"/>
  <c r="OKA3" i="24"/>
  <c r="OKB3" i="24"/>
  <c r="OKC3" i="24"/>
  <c r="OKD3" i="24"/>
  <c r="OKE3" i="24"/>
  <c r="OKF3" i="24"/>
  <c r="OKG3" i="24"/>
  <c r="OKH3" i="24"/>
  <c r="OKI3" i="24"/>
  <c r="OKJ3" i="24"/>
  <c r="OKK3" i="24"/>
  <c r="OKL3" i="24"/>
  <c r="OKM3" i="24"/>
  <c r="OKN3" i="24"/>
  <c r="OKO3" i="24"/>
  <c r="OKP3" i="24"/>
  <c r="OKQ3" i="24"/>
  <c r="OKR3" i="24"/>
  <c r="OKS3" i="24"/>
  <c r="OKT3" i="24"/>
  <c r="OKU3" i="24"/>
  <c r="OKV3" i="24"/>
  <c r="OKW3" i="24"/>
  <c r="OKX3" i="24"/>
  <c r="OKY3" i="24"/>
  <c r="OKZ3" i="24"/>
  <c r="OLA3" i="24"/>
  <c r="OLB3" i="24"/>
  <c r="OLC3" i="24"/>
  <c r="OLD3" i="24"/>
  <c r="OLE3" i="24"/>
  <c r="OLF3" i="24"/>
  <c r="OLG3" i="24"/>
  <c r="OLH3" i="24"/>
  <c r="OLI3" i="24"/>
  <c r="OLJ3" i="24"/>
  <c r="OLK3" i="24"/>
  <c r="OLL3" i="24"/>
  <c r="OLM3" i="24"/>
  <c r="OLN3" i="24"/>
  <c r="OLO3" i="24"/>
  <c r="OLP3" i="24"/>
  <c r="OLQ3" i="24"/>
  <c r="OLR3" i="24"/>
  <c r="OLS3" i="24"/>
  <c r="OLT3" i="24"/>
  <c r="OLU3" i="24"/>
  <c r="OLV3" i="24"/>
  <c r="OLW3" i="24"/>
  <c r="OLX3" i="24"/>
  <c r="OLY3" i="24"/>
  <c r="OLZ3" i="24"/>
  <c r="OMA3" i="24"/>
  <c r="OMB3" i="24"/>
  <c r="OMC3" i="24"/>
  <c r="OMD3" i="24"/>
  <c r="OME3" i="24"/>
  <c r="OMF3" i="24"/>
  <c r="OMG3" i="24"/>
  <c r="OMH3" i="24"/>
  <c r="OMI3" i="24"/>
  <c r="OMJ3" i="24"/>
  <c r="OMK3" i="24"/>
  <c r="OML3" i="24"/>
  <c r="OMM3" i="24"/>
  <c r="OMN3" i="24"/>
  <c r="OMO3" i="24"/>
  <c r="OMP3" i="24"/>
  <c r="OMQ3" i="24"/>
  <c r="OMR3" i="24"/>
  <c r="OMS3" i="24"/>
  <c r="OMT3" i="24"/>
  <c r="OMU3" i="24"/>
  <c r="OMV3" i="24"/>
  <c r="OMW3" i="24"/>
  <c r="OMX3" i="24"/>
  <c r="OMY3" i="24"/>
  <c r="OMZ3" i="24"/>
  <c r="ONA3" i="24"/>
  <c r="ONB3" i="24"/>
  <c r="ONC3" i="24"/>
  <c r="OND3" i="24"/>
  <c r="ONE3" i="24"/>
  <c r="ONF3" i="24"/>
  <c r="ONG3" i="24"/>
  <c r="ONH3" i="24"/>
  <c r="ONI3" i="24"/>
  <c r="ONJ3" i="24"/>
  <c r="ONK3" i="24"/>
  <c r="ONL3" i="24"/>
  <c r="ONM3" i="24"/>
  <c r="ONN3" i="24"/>
  <c r="ONO3" i="24"/>
  <c r="ONP3" i="24"/>
  <c r="ONQ3" i="24"/>
  <c r="ONR3" i="24"/>
  <c r="ONS3" i="24"/>
  <c r="ONT3" i="24"/>
  <c r="ONU3" i="24"/>
  <c r="ONV3" i="24"/>
  <c r="ONW3" i="24"/>
  <c r="ONX3" i="24"/>
  <c r="ONY3" i="24"/>
  <c r="ONZ3" i="24"/>
  <c r="OOA3" i="24"/>
  <c r="OOB3" i="24"/>
  <c r="OOC3" i="24"/>
  <c r="OOD3" i="24"/>
  <c r="OOE3" i="24"/>
  <c r="OOF3" i="24"/>
  <c r="OOG3" i="24"/>
  <c r="OOH3" i="24"/>
  <c r="OOI3" i="24"/>
  <c r="OOJ3" i="24"/>
  <c r="OOK3" i="24"/>
  <c r="OOL3" i="24"/>
  <c r="OOM3" i="24"/>
  <c r="OON3" i="24"/>
  <c r="OOO3" i="24"/>
  <c r="OOP3" i="24"/>
  <c r="OOQ3" i="24"/>
  <c r="OOR3" i="24"/>
  <c r="OOS3" i="24"/>
  <c r="OOT3" i="24"/>
  <c r="OOU3" i="24"/>
  <c r="OOV3" i="24"/>
  <c r="OOW3" i="24"/>
  <c r="OOX3" i="24"/>
  <c r="OOY3" i="24"/>
  <c r="OOZ3" i="24"/>
  <c r="OPA3" i="24"/>
  <c r="OPB3" i="24"/>
  <c r="OPC3" i="24"/>
  <c r="OPD3" i="24"/>
  <c r="OPE3" i="24"/>
  <c r="OPF3" i="24"/>
  <c r="OPG3" i="24"/>
  <c r="OPH3" i="24"/>
  <c r="OPI3" i="24"/>
  <c r="OPJ3" i="24"/>
  <c r="OPK3" i="24"/>
  <c r="OPL3" i="24"/>
  <c r="OPM3" i="24"/>
  <c r="OPN3" i="24"/>
  <c r="OPO3" i="24"/>
  <c r="OPP3" i="24"/>
  <c r="OPQ3" i="24"/>
  <c r="OPR3" i="24"/>
  <c r="OPS3" i="24"/>
  <c r="OPT3" i="24"/>
  <c r="OPU3" i="24"/>
  <c r="OPV3" i="24"/>
  <c r="OPW3" i="24"/>
  <c r="OPX3" i="24"/>
  <c r="OPY3" i="24"/>
  <c r="OPZ3" i="24"/>
  <c r="OQA3" i="24"/>
  <c r="OQB3" i="24"/>
  <c r="OQC3" i="24"/>
  <c r="OQD3" i="24"/>
  <c r="OQE3" i="24"/>
  <c r="OQF3" i="24"/>
  <c r="OQG3" i="24"/>
  <c r="OQH3" i="24"/>
  <c r="OQI3" i="24"/>
  <c r="OQJ3" i="24"/>
  <c r="OQK3" i="24"/>
  <c r="OQL3" i="24"/>
  <c r="OQM3" i="24"/>
  <c r="OQN3" i="24"/>
  <c r="OQO3" i="24"/>
  <c r="OQP3" i="24"/>
  <c r="OQQ3" i="24"/>
  <c r="OQR3" i="24"/>
  <c r="OQS3" i="24"/>
  <c r="OQT3" i="24"/>
  <c r="OQU3" i="24"/>
  <c r="OQV3" i="24"/>
  <c r="OQW3" i="24"/>
  <c r="OQX3" i="24"/>
  <c r="OQY3" i="24"/>
  <c r="OQZ3" i="24"/>
  <c r="ORA3" i="24"/>
  <c r="ORB3" i="24"/>
  <c r="ORC3" i="24"/>
  <c r="ORD3" i="24"/>
  <c r="ORE3" i="24"/>
  <c r="ORF3" i="24"/>
  <c r="ORG3" i="24"/>
  <c r="ORH3" i="24"/>
  <c r="ORI3" i="24"/>
  <c r="ORJ3" i="24"/>
  <c r="ORK3" i="24"/>
  <c r="ORL3" i="24"/>
  <c r="ORM3" i="24"/>
  <c r="ORN3" i="24"/>
  <c r="ORO3" i="24"/>
  <c r="ORP3" i="24"/>
  <c r="ORQ3" i="24"/>
  <c r="ORR3" i="24"/>
  <c r="ORS3" i="24"/>
  <c r="ORT3" i="24"/>
  <c r="ORU3" i="24"/>
  <c r="ORV3" i="24"/>
  <c r="ORW3" i="24"/>
  <c r="ORX3" i="24"/>
  <c r="ORY3" i="24"/>
  <c r="ORZ3" i="24"/>
  <c r="OSA3" i="24"/>
  <c r="OSB3" i="24"/>
  <c r="OSC3" i="24"/>
  <c r="OSD3" i="24"/>
  <c r="OSE3" i="24"/>
  <c r="OSF3" i="24"/>
  <c r="OSG3" i="24"/>
  <c r="OSH3" i="24"/>
  <c r="OSI3" i="24"/>
  <c r="OSJ3" i="24"/>
  <c r="OSK3" i="24"/>
  <c r="OSL3" i="24"/>
  <c r="OSM3" i="24"/>
  <c r="OSN3" i="24"/>
  <c r="OSO3" i="24"/>
  <c r="OSP3" i="24"/>
  <c r="OSQ3" i="24"/>
  <c r="OSR3" i="24"/>
  <c r="OSS3" i="24"/>
  <c r="OST3" i="24"/>
  <c r="OSU3" i="24"/>
  <c r="OSV3" i="24"/>
  <c r="OSW3" i="24"/>
  <c r="OSX3" i="24"/>
  <c r="OSY3" i="24"/>
  <c r="OSZ3" i="24"/>
  <c r="OTA3" i="24"/>
  <c r="OTB3" i="24"/>
  <c r="OTC3" i="24"/>
  <c r="OTD3" i="24"/>
  <c r="OTE3" i="24"/>
  <c r="OTF3" i="24"/>
  <c r="OTG3" i="24"/>
  <c r="OTH3" i="24"/>
  <c r="OTI3" i="24"/>
  <c r="OTJ3" i="24"/>
  <c r="OTK3" i="24"/>
  <c r="OTL3" i="24"/>
  <c r="OTM3" i="24"/>
  <c r="OTN3" i="24"/>
  <c r="OTO3" i="24"/>
  <c r="OTP3" i="24"/>
  <c r="OTQ3" i="24"/>
  <c r="OTR3" i="24"/>
  <c r="OTS3" i="24"/>
  <c r="OTT3" i="24"/>
  <c r="OTU3" i="24"/>
  <c r="OTV3" i="24"/>
  <c r="OTW3" i="24"/>
  <c r="OTX3" i="24"/>
  <c r="OTY3" i="24"/>
  <c r="OTZ3" i="24"/>
  <c r="OUA3" i="24"/>
  <c r="OUB3" i="24"/>
  <c r="OUC3" i="24"/>
  <c r="OUD3" i="24"/>
  <c r="OUE3" i="24"/>
  <c r="OUF3" i="24"/>
  <c r="OUG3" i="24"/>
  <c r="OUH3" i="24"/>
  <c r="OUI3" i="24"/>
  <c r="OUJ3" i="24"/>
  <c r="OUK3" i="24"/>
  <c r="OUL3" i="24"/>
  <c r="OUM3" i="24"/>
  <c r="OUN3" i="24"/>
  <c r="OUO3" i="24"/>
  <c r="OUP3" i="24"/>
  <c r="OUQ3" i="24"/>
  <c r="OUR3" i="24"/>
  <c r="OUS3" i="24"/>
  <c r="OUT3" i="24"/>
  <c r="OUU3" i="24"/>
  <c r="OUV3" i="24"/>
  <c r="OUW3" i="24"/>
  <c r="OUX3" i="24"/>
  <c r="OUY3" i="24"/>
  <c r="OUZ3" i="24"/>
  <c r="OVA3" i="24"/>
  <c r="OVB3" i="24"/>
  <c r="OVC3" i="24"/>
  <c r="OVD3" i="24"/>
  <c r="OVE3" i="24"/>
  <c r="OVF3" i="24"/>
  <c r="OVG3" i="24"/>
  <c r="OVH3" i="24"/>
  <c r="OVI3" i="24"/>
  <c r="OVJ3" i="24"/>
  <c r="OVK3" i="24"/>
  <c r="OVL3" i="24"/>
  <c r="OVM3" i="24"/>
  <c r="OVN3" i="24"/>
  <c r="OVO3" i="24"/>
  <c r="OVP3" i="24"/>
  <c r="OVQ3" i="24"/>
  <c r="OVR3" i="24"/>
  <c r="OVS3" i="24"/>
  <c r="OVT3" i="24"/>
  <c r="OVU3" i="24"/>
  <c r="OVV3" i="24"/>
  <c r="OVW3" i="24"/>
  <c r="OVX3" i="24"/>
  <c r="OVY3" i="24"/>
  <c r="OVZ3" i="24"/>
  <c r="OWA3" i="24"/>
  <c r="OWB3" i="24"/>
  <c r="OWC3" i="24"/>
  <c r="OWD3" i="24"/>
  <c r="OWE3" i="24"/>
  <c r="OWF3" i="24"/>
  <c r="OWG3" i="24"/>
  <c r="OWH3" i="24"/>
  <c r="OWI3" i="24"/>
  <c r="OWJ3" i="24"/>
  <c r="OWK3" i="24"/>
  <c r="OWL3" i="24"/>
  <c r="OWM3" i="24"/>
  <c r="OWN3" i="24"/>
  <c r="OWO3" i="24"/>
  <c r="OWP3" i="24"/>
  <c r="OWQ3" i="24"/>
  <c r="OWR3" i="24"/>
  <c r="OWS3" i="24"/>
  <c r="OWT3" i="24"/>
  <c r="OWU3" i="24"/>
  <c r="OWV3" i="24"/>
  <c r="OWW3" i="24"/>
  <c r="OWX3" i="24"/>
  <c r="OWY3" i="24"/>
  <c r="OWZ3" i="24"/>
  <c r="OXA3" i="24"/>
  <c r="OXB3" i="24"/>
  <c r="OXC3" i="24"/>
  <c r="OXD3" i="24"/>
  <c r="OXE3" i="24"/>
  <c r="OXF3" i="24"/>
  <c r="OXG3" i="24"/>
  <c r="OXH3" i="24"/>
  <c r="OXI3" i="24"/>
  <c r="OXJ3" i="24"/>
  <c r="OXK3" i="24"/>
  <c r="OXL3" i="24"/>
  <c r="OXM3" i="24"/>
  <c r="OXN3" i="24"/>
  <c r="OXO3" i="24"/>
  <c r="OXP3" i="24"/>
  <c r="OXQ3" i="24"/>
  <c r="OXR3" i="24"/>
  <c r="OXS3" i="24"/>
  <c r="OXT3" i="24"/>
  <c r="OXU3" i="24"/>
  <c r="OXV3" i="24"/>
  <c r="OXW3" i="24"/>
  <c r="OXX3" i="24"/>
  <c r="OXY3" i="24"/>
  <c r="OXZ3" i="24"/>
  <c r="OYA3" i="24"/>
  <c r="OYB3" i="24"/>
  <c r="OYC3" i="24"/>
  <c r="OYD3" i="24"/>
  <c r="OYE3" i="24"/>
  <c r="OYF3" i="24"/>
  <c r="OYG3" i="24"/>
  <c r="OYH3" i="24"/>
  <c r="OYI3" i="24"/>
  <c r="OYJ3" i="24"/>
  <c r="OYK3" i="24"/>
  <c r="OYL3" i="24"/>
  <c r="OYM3" i="24"/>
  <c r="OYN3" i="24"/>
  <c r="OYO3" i="24"/>
  <c r="OYP3" i="24"/>
  <c r="OYQ3" i="24"/>
  <c r="OYR3" i="24"/>
  <c r="OYS3" i="24"/>
  <c r="OYT3" i="24"/>
  <c r="OYU3" i="24"/>
  <c r="OYV3" i="24"/>
  <c r="OYW3" i="24"/>
  <c r="OYX3" i="24"/>
  <c r="OYY3" i="24"/>
  <c r="OYZ3" i="24"/>
  <c r="OZA3" i="24"/>
  <c r="OZB3" i="24"/>
  <c r="OZC3" i="24"/>
  <c r="OZD3" i="24"/>
  <c r="OZE3" i="24"/>
  <c r="OZF3" i="24"/>
  <c r="OZG3" i="24"/>
  <c r="OZH3" i="24"/>
  <c r="OZI3" i="24"/>
  <c r="OZJ3" i="24"/>
  <c r="OZK3" i="24"/>
  <c r="OZL3" i="24"/>
  <c r="OZM3" i="24"/>
  <c r="OZN3" i="24"/>
  <c r="OZO3" i="24"/>
  <c r="OZP3" i="24"/>
  <c r="OZQ3" i="24"/>
  <c r="OZR3" i="24"/>
  <c r="OZS3" i="24"/>
  <c r="OZT3" i="24"/>
  <c r="OZU3" i="24"/>
  <c r="OZV3" i="24"/>
  <c r="OZW3" i="24"/>
  <c r="OZX3" i="24"/>
  <c r="OZY3" i="24"/>
  <c r="OZZ3" i="24"/>
  <c r="PAA3" i="24"/>
  <c r="PAB3" i="24"/>
  <c r="PAC3" i="24"/>
  <c r="PAD3" i="24"/>
  <c r="PAE3" i="24"/>
  <c r="PAF3" i="24"/>
  <c r="PAG3" i="24"/>
  <c r="PAH3" i="24"/>
  <c r="PAI3" i="24"/>
  <c r="PAJ3" i="24"/>
  <c r="PAK3" i="24"/>
  <c r="PAL3" i="24"/>
  <c r="PAM3" i="24"/>
  <c r="PAN3" i="24"/>
  <c r="PAO3" i="24"/>
  <c r="PAP3" i="24"/>
  <c r="PAQ3" i="24"/>
  <c r="PAR3" i="24"/>
  <c r="PAS3" i="24"/>
  <c r="PAT3" i="24"/>
  <c r="PAU3" i="24"/>
  <c r="PAV3" i="24"/>
  <c r="PAW3" i="24"/>
  <c r="PAX3" i="24"/>
  <c r="PAY3" i="24"/>
  <c r="PAZ3" i="24"/>
  <c r="PBA3" i="24"/>
  <c r="PBB3" i="24"/>
  <c r="PBC3" i="24"/>
  <c r="PBD3" i="24"/>
  <c r="PBE3" i="24"/>
  <c r="PBF3" i="24"/>
  <c r="PBG3" i="24"/>
  <c r="PBH3" i="24"/>
  <c r="PBI3" i="24"/>
  <c r="PBJ3" i="24"/>
  <c r="PBK3" i="24"/>
  <c r="PBL3" i="24"/>
  <c r="PBM3" i="24"/>
  <c r="PBN3" i="24"/>
  <c r="PBO3" i="24"/>
  <c r="PBP3" i="24"/>
  <c r="PBQ3" i="24"/>
  <c r="PBR3" i="24"/>
  <c r="PBS3" i="24"/>
  <c r="PBT3" i="24"/>
  <c r="PBU3" i="24"/>
  <c r="PBV3" i="24"/>
  <c r="PBW3" i="24"/>
  <c r="PBX3" i="24"/>
  <c r="PBY3" i="24"/>
  <c r="PBZ3" i="24"/>
  <c r="PCA3" i="24"/>
  <c r="PCB3" i="24"/>
  <c r="PCC3" i="24"/>
  <c r="PCD3" i="24"/>
  <c r="PCE3" i="24"/>
  <c r="PCF3" i="24"/>
  <c r="PCG3" i="24"/>
  <c r="PCH3" i="24"/>
  <c r="PCI3" i="24"/>
  <c r="PCJ3" i="24"/>
  <c r="PCK3" i="24"/>
  <c r="PCL3" i="24"/>
  <c r="PCM3" i="24"/>
  <c r="PCN3" i="24"/>
  <c r="PCO3" i="24"/>
  <c r="PCP3" i="24"/>
  <c r="PCQ3" i="24"/>
  <c r="PCR3" i="24"/>
  <c r="PCS3" i="24"/>
  <c r="PCT3" i="24"/>
  <c r="PCU3" i="24"/>
  <c r="PCV3" i="24"/>
  <c r="PCW3" i="24"/>
  <c r="PCX3" i="24"/>
  <c r="PCY3" i="24"/>
  <c r="PCZ3" i="24"/>
  <c r="PDA3" i="24"/>
  <c r="PDB3" i="24"/>
  <c r="PDC3" i="24"/>
  <c r="PDD3" i="24"/>
  <c r="PDE3" i="24"/>
  <c r="PDF3" i="24"/>
  <c r="PDG3" i="24"/>
  <c r="PDH3" i="24"/>
  <c r="PDI3" i="24"/>
  <c r="PDJ3" i="24"/>
  <c r="PDK3" i="24"/>
  <c r="PDL3" i="24"/>
  <c r="PDM3" i="24"/>
  <c r="PDN3" i="24"/>
  <c r="PDO3" i="24"/>
  <c r="PDP3" i="24"/>
  <c r="PDQ3" i="24"/>
  <c r="PDR3" i="24"/>
  <c r="PDS3" i="24"/>
  <c r="PDT3" i="24"/>
  <c r="PDU3" i="24"/>
  <c r="PDV3" i="24"/>
  <c r="PDW3" i="24"/>
  <c r="PDX3" i="24"/>
  <c r="PDY3" i="24"/>
  <c r="PDZ3" i="24"/>
  <c r="PEA3" i="24"/>
  <c r="PEB3" i="24"/>
  <c r="PEC3" i="24"/>
  <c r="PED3" i="24"/>
  <c r="PEE3" i="24"/>
  <c r="PEF3" i="24"/>
  <c r="PEG3" i="24"/>
  <c r="PEH3" i="24"/>
  <c r="PEI3" i="24"/>
  <c r="PEJ3" i="24"/>
  <c r="PEK3" i="24"/>
  <c r="PEL3" i="24"/>
  <c r="PEM3" i="24"/>
  <c r="PEN3" i="24"/>
  <c r="PEO3" i="24"/>
  <c r="PEP3" i="24"/>
  <c r="PEQ3" i="24"/>
  <c r="PER3" i="24"/>
  <c r="PES3" i="24"/>
  <c r="PET3" i="24"/>
  <c r="PEU3" i="24"/>
  <c r="PEV3" i="24"/>
  <c r="PEW3" i="24"/>
  <c r="PEX3" i="24"/>
  <c r="PEY3" i="24"/>
  <c r="PEZ3" i="24"/>
  <c r="PFA3" i="24"/>
  <c r="PFB3" i="24"/>
  <c r="PFC3" i="24"/>
  <c r="PFD3" i="24"/>
  <c r="PFE3" i="24"/>
  <c r="PFF3" i="24"/>
  <c r="PFG3" i="24"/>
  <c r="PFH3" i="24"/>
  <c r="PFI3" i="24"/>
  <c r="PFJ3" i="24"/>
  <c r="PFK3" i="24"/>
  <c r="PFL3" i="24"/>
  <c r="PFM3" i="24"/>
  <c r="PFN3" i="24"/>
  <c r="PFO3" i="24"/>
  <c r="PFP3" i="24"/>
  <c r="PFQ3" i="24"/>
  <c r="PFR3" i="24"/>
  <c r="PFS3" i="24"/>
  <c r="PFT3" i="24"/>
  <c r="PFU3" i="24"/>
  <c r="PFV3" i="24"/>
  <c r="PFW3" i="24"/>
  <c r="PFX3" i="24"/>
  <c r="PFY3" i="24"/>
  <c r="PFZ3" i="24"/>
  <c r="PGA3" i="24"/>
  <c r="PGB3" i="24"/>
  <c r="PGC3" i="24"/>
  <c r="PGD3" i="24"/>
  <c r="PGE3" i="24"/>
  <c r="PGF3" i="24"/>
  <c r="PGG3" i="24"/>
  <c r="PGH3" i="24"/>
  <c r="PGI3" i="24"/>
  <c r="PGJ3" i="24"/>
  <c r="PGK3" i="24"/>
  <c r="PGL3" i="24"/>
  <c r="PGM3" i="24"/>
  <c r="PGN3" i="24"/>
  <c r="PGO3" i="24"/>
  <c r="PGP3" i="24"/>
  <c r="PGQ3" i="24"/>
  <c r="PGR3" i="24"/>
  <c r="PGS3" i="24"/>
  <c r="PGT3" i="24"/>
  <c r="PGU3" i="24"/>
  <c r="PGV3" i="24"/>
  <c r="PGW3" i="24"/>
  <c r="PGX3" i="24"/>
  <c r="PGY3" i="24"/>
  <c r="PGZ3" i="24"/>
  <c r="PHA3" i="24"/>
  <c r="PHB3" i="24"/>
  <c r="PHC3" i="24"/>
  <c r="PHD3" i="24"/>
  <c r="PHE3" i="24"/>
  <c r="PHF3" i="24"/>
  <c r="PHG3" i="24"/>
  <c r="PHH3" i="24"/>
  <c r="PHI3" i="24"/>
  <c r="PHJ3" i="24"/>
  <c r="PHK3" i="24"/>
  <c r="PHL3" i="24"/>
  <c r="PHM3" i="24"/>
  <c r="PHN3" i="24"/>
  <c r="PHO3" i="24"/>
  <c r="PHP3" i="24"/>
  <c r="PHQ3" i="24"/>
  <c r="PHR3" i="24"/>
  <c r="PHS3" i="24"/>
  <c r="PHT3" i="24"/>
  <c r="PHU3" i="24"/>
  <c r="PHV3" i="24"/>
  <c r="PHW3" i="24"/>
  <c r="PHX3" i="24"/>
  <c r="PHY3" i="24"/>
  <c r="PHZ3" i="24"/>
  <c r="PIA3" i="24"/>
  <c r="PIB3" i="24"/>
  <c r="PIC3" i="24"/>
  <c r="PID3" i="24"/>
  <c r="PIE3" i="24"/>
  <c r="PIF3" i="24"/>
  <c r="PIG3" i="24"/>
  <c r="PIH3" i="24"/>
  <c r="PII3" i="24"/>
  <c r="PIJ3" i="24"/>
  <c r="PIK3" i="24"/>
  <c r="PIL3" i="24"/>
  <c r="PIM3" i="24"/>
  <c r="PIN3" i="24"/>
  <c r="PIO3" i="24"/>
  <c r="PIP3" i="24"/>
  <c r="PIQ3" i="24"/>
  <c r="PIR3" i="24"/>
  <c r="PIS3" i="24"/>
  <c r="PIT3" i="24"/>
  <c r="PIU3" i="24"/>
  <c r="PIV3" i="24"/>
  <c r="PIW3" i="24"/>
  <c r="PIX3" i="24"/>
  <c r="PIY3" i="24"/>
  <c r="PIZ3" i="24"/>
  <c r="PJA3" i="24"/>
  <c r="PJB3" i="24"/>
  <c r="PJC3" i="24"/>
  <c r="PJD3" i="24"/>
  <c r="PJE3" i="24"/>
  <c r="PJF3" i="24"/>
  <c r="PJG3" i="24"/>
  <c r="PJH3" i="24"/>
  <c r="PJI3" i="24"/>
  <c r="PJJ3" i="24"/>
  <c r="PJK3" i="24"/>
  <c r="PJL3" i="24"/>
  <c r="PJM3" i="24"/>
  <c r="PJN3" i="24"/>
  <c r="PJO3" i="24"/>
  <c r="PJP3" i="24"/>
  <c r="PJQ3" i="24"/>
  <c r="PJR3" i="24"/>
  <c r="PJS3" i="24"/>
  <c r="PJT3" i="24"/>
  <c r="PJU3" i="24"/>
  <c r="PJV3" i="24"/>
  <c r="PJW3" i="24"/>
  <c r="PJX3" i="24"/>
  <c r="PJY3" i="24"/>
  <c r="PJZ3" i="24"/>
  <c r="PKA3" i="24"/>
  <c r="PKB3" i="24"/>
  <c r="PKC3" i="24"/>
  <c r="PKD3" i="24"/>
  <c r="PKE3" i="24"/>
  <c r="PKF3" i="24"/>
  <c r="PKG3" i="24"/>
  <c r="PKH3" i="24"/>
  <c r="PKI3" i="24"/>
  <c r="PKJ3" i="24"/>
  <c r="PKK3" i="24"/>
  <c r="PKL3" i="24"/>
  <c r="PKM3" i="24"/>
  <c r="PKN3" i="24"/>
  <c r="PKO3" i="24"/>
  <c r="PKP3" i="24"/>
  <c r="PKQ3" i="24"/>
  <c r="PKR3" i="24"/>
  <c r="PKS3" i="24"/>
  <c r="PKT3" i="24"/>
  <c r="PKU3" i="24"/>
  <c r="PKV3" i="24"/>
  <c r="PKW3" i="24"/>
  <c r="PKX3" i="24"/>
  <c r="PKY3" i="24"/>
  <c r="PKZ3" i="24"/>
  <c r="PLA3" i="24"/>
  <c r="PLB3" i="24"/>
  <c r="PLC3" i="24"/>
  <c r="PLD3" i="24"/>
  <c r="PLE3" i="24"/>
  <c r="PLF3" i="24"/>
  <c r="PLG3" i="24"/>
  <c r="PLH3" i="24"/>
  <c r="PLI3" i="24"/>
  <c r="PLJ3" i="24"/>
  <c r="PLK3" i="24"/>
  <c r="PLL3" i="24"/>
  <c r="PLM3" i="24"/>
  <c r="PLN3" i="24"/>
  <c r="PLO3" i="24"/>
  <c r="PLP3" i="24"/>
  <c r="PLQ3" i="24"/>
  <c r="PLR3" i="24"/>
  <c r="PLS3" i="24"/>
  <c r="PLT3" i="24"/>
  <c r="PLU3" i="24"/>
  <c r="PLV3" i="24"/>
  <c r="PLW3" i="24"/>
  <c r="PLX3" i="24"/>
  <c r="PLY3" i="24"/>
  <c r="PLZ3" i="24"/>
  <c r="PMA3" i="24"/>
  <c r="PMB3" i="24"/>
  <c r="PMC3" i="24"/>
  <c r="PMD3" i="24"/>
  <c r="PME3" i="24"/>
  <c r="PMF3" i="24"/>
  <c r="PMG3" i="24"/>
  <c r="PMH3" i="24"/>
  <c r="PMI3" i="24"/>
  <c r="PMJ3" i="24"/>
  <c r="PMK3" i="24"/>
  <c r="PML3" i="24"/>
  <c r="PMM3" i="24"/>
  <c r="PMN3" i="24"/>
  <c r="PMO3" i="24"/>
  <c r="PMP3" i="24"/>
  <c r="PMQ3" i="24"/>
  <c r="PMR3" i="24"/>
  <c r="PMS3" i="24"/>
  <c r="PMT3" i="24"/>
  <c r="PMU3" i="24"/>
  <c r="PMV3" i="24"/>
  <c r="PMW3" i="24"/>
  <c r="PMX3" i="24"/>
  <c r="PMY3" i="24"/>
  <c r="PMZ3" i="24"/>
  <c r="PNA3" i="24"/>
  <c r="PNB3" i="24"/>
  <c r="PNC3" i="24"/>
  <c r="PND3" i="24"/>
  <c r="PNE3" i="24"/>
  <c r="PNF3" i="24"/>
  <c r="PNG3" i="24"/>
  <c r="PNH3" i="24"/>
  <c r="PNI3" i="24"/>
  <c r="PNJ3" i="24"/>
  <c r="PNK3" i="24"/>
  <c r="PNL3" i="24"/>
  <c r="PNM3" i="24"/>
  <c r="PNN3" i="24"/>
  <c r="PNO3" i="24"/>
  <c r="PNP3" i="24"/>
  <c r="PNQ3" i="24"/>
  <c r="PNR3" i="24"/>
  <c r="PNS3" i="24"/>
  <c r="PNT3" i="24"/>
  <c r="PNU3" i="24"/>
  <c r="PNV3" i="24"/>
  <c r="PNW3" i="24"/>
  <c r="PNX3" i="24"/>
  <c r="PNY3" i="24"/>
  <c r="PNZ3" i="24"/>
  <c r="POA3" i="24"/>
  <c r="POB3" i="24"/>
  <c r="POC3" i="24"/>
  <c r="POD3" i="24"/>
  <c r="POE3" i="24"/>
  <c r="POF3" i="24"/>
  <c r="POG3" i="24"/>
  <c r="POH3" i="24"/>
  <c r="POI3" i="24"/>
  <c r="POJ3" i="24"/>
  <c r="POK3" i="24"/>
  <c r="POL3" i="24"/>
  <c r="POM3" i="24"/>
  <c r="PON3" i="24"/>
  <c r="POO3" i="24"/>
  <c r="POP3" i="24"/>
  <c r="POQ3" i="24"/>
  <c r="POR3" i="24"/>
  <c r="POS3" i="24"/>
  <c r="POT3" i="24"/>
  <c r="POU3" i="24"/>
  <c r="POV3" i="24"/>
  <c r="POW3" i="24"/>
  <c r="POX3" i="24"/>
  <c r="POY3" i="24"/>
  <c r="POZ3" i="24"/>
  <c r="PPA3" i="24"/>
  <c r="PPB3" i="24"/>
  <c r="PPC3" i="24"/>
  <c r="PPD3" i="24"/>
  <c r="PPE3" i="24"/>
  <c r="PPF3" i="24"/>
  <c r="PPG3" i="24"/>
  <c r="PPH3" i="24"/>
  <c r="PPI3" i="24"/>
  <c r="PPJ3" i="24"/>
  <c r="PPK3" i="24"/>
  <c r="PPL3" i="24"/>
  <c r="PPM3" i="24"/>
  <c r="PPN3" i="24"/>
  <c r="PPO3" i="24"/>
  <c r="PPP3" i="24"/>
  <c r="PPQ3" i="24"/>
  <c r="PPR3" i="24"/>
  <c r="PPS3" i="24"/>
  <c r="PPT3" i="24"/>
  <c r="PPU3" i="24"/>
  <c r="PPV3" i="24"/>
  <c r="PPW3" i="24"/>
  <c r="PPX3" i="24"/>
  <c r="PPY3" i="24"/>
  <c r="PPZ3" i="24"/>
  <c r="PQA3" i="24"/>
  <c r="PQB3" i="24"/>
  <c r="PQC3" i="24"/>
  <c r="PQD3" i="24"/>
  <c r="PQE3" i="24"/>
  <c r="PQF3" i="24"/>
  <c r="PQG3" i="24"/>
  <c r="PQH3" i="24"/>
  <c r="PQI3" i="24"/>
  <c r="PQJ3" i="24"/>
  <c r="PQK3" i="24"/>
  <c r="PQL3" i="24"/>
  <c r="PQM3" i="24"/>
  <c r="PQN3" i="24"/>
  <c r="PQO3" i="24"/>
  <c r="PQP3" i="24"/>
  <c r="PQQ3" i="24"/>
  <c r="PQR3" i="24"/>
  <c r="PQS3" i="24"/>
  <c r="PQT3" i="24"/>
  <c r="PQU3" i="24"/>
  <c r="PQV3" i="24"/>
  <c r="PQW3" i="24"/>
  <c r="PQX3" i="24"/>
  <c r="PQY3" i="24"/>
  <c r="PQZ3" i="24"/>
  <c r="PRA3" i="24"/>
  <c r="PRB3" i="24"/>
  <c r="PRC3" i="24"/>
  <c r="PRD3" i="24"/>
  <c r="PRE3" i="24"/>
  <c r="PRF3" i="24"/>
  <c r="PRG3" i="24"/>
  <c r="PRH3" i="24"/>
  <c r="PRI3" i="24"/>
  <c r="PRJ3" i="24"/>
  <c r="PRK3" i="24"/>
  <c r="PRL3" i="24"/>
  <c r="PRM3" i="24"/>
  <c r="PRN3" i="24"/>
  <c r="PRO3" i="24"/>
  <c r="PRP3" i="24"/>
  <c r="PRQ3" i="24"/>
  <c r="PRR3" i="24"/>
  <c r="PRS3" i="24"/>
  <c r="PRT3" i="24"/>
  <c r="PRU3" i="24"/>
  <c r="PRV3" i="24"/>
  <c r="PRW3" i="24"/>
  <c r="PRX3" i="24"/>
  <c r="PRY3" i="24"/>
  <c r="PRZ3" i="24"/>
  <c r="PSA3" i="24"/>
  <c r="PSB3" i="24"/>
  <c r="PSC3" i="24"/>
  <c r="PSD3" i="24"/>
  <c r="PSE3" i="24"/>
  <c r="PSF3" i="24"/>
  <c r="PSG3" i="24"/>
  <c r="PSH3" i="24"/>
  <c r="PSI3" i="24"/>
  <c r="PSJ3" i="24"/>
  <c r="PSK3" i="24"/>
  <c r="PSL3" i="24"/>
  <c r="PSM3" i="24"/>
  <c r="PSN3" i="24"/>
  <c r="PSO3" i="24"/>
  <c r="PSP3" i="24"/>
  <c r="PSQ3" i="24"/>
  <c r="PSR3" i="24"/>
  <c r="PSS3" i="24"/>
  <c r="PST3" i="24"/>
  <c r="PSU3" i="24"/>
  <c r="PSV3" i="24"/>
  <c r="PSW3" i="24"/>
  <c r="PSX3" i="24"/>
  <c r="PSY3" i="24"/>
  <c r="PSZ3" i="24"/>
  <c r="PTA3" i="24"/>
  <c r="PTB3" i="24"/>
  <c r="PTC3" i="24"/>
  <c r="PTD3" i="24"/>
  <c r="PTE3" i="24"/>
  <c r="PTF3" i="24"/>
  <c r="PTG3" i="24"/>
  <c r="PTH3" i="24"/>
  <c r="PTI3" i="24"/>
  <c r="PTJ3" i="24"/>
  <c r="PTK3" i="24"/>
  <c r="PTL3" i="24"/>
  <c r="PTM3" i="24"/>
  <c r="PTN3" i="24"/>
  <c r="PTO3" i="24"/>
  <c r="PTP3" i="24"/>
  <c r="PTQ3" i="24"/>
  <c r="PTR3" i="24"/>
  <c r="PTS3" i="24"/>
  <c r="PTT3" i="24"/>
  <c r="PTU3" i="24"/>
  <c r="PTV3" i="24"/>
  <c r="PTW3" i="24"/>
  <c r="PTX3" i="24"/>
  <c r="PTY3" i="24"/>
  <c r="PTZ3" i="24"/>
  <c r="PUA3" i="24"/>
  <c r="PUB3" i="24"/>
  <c r="PUC3" i="24"/>
  <c r="PUD3" i="24"/>
  <c r="PUE3" i="24"/>
  <c r="PUF3" i="24"/>
  <c r="PUG3" i="24"/>
  <c r="PUH3" i="24"/>
  <c r="PUI3" i="24"/>
  <c r="PUJ3" i="24"/>
  <c r="PUK3" i="24"/>
  <c r="PUL3" i="24"/>
  <c r="PUM3" i="24"/>
  <c r="PUN3" i="24"/>
  <c r="PUO3" i="24"/>
  <c r="PUP3" i="24"/>
  <c r="PUQ3" i="24"/>
  <c r="PUR3" i="24"/>
  <c r="PUS3" i="24"/>
  <c r="PUT3" i="24"/>
  <c r="PUU3" i="24"/>
  <c r="PUV3" i="24"/>
  <c r="PUW3" i="24"/>
  <c r="PUX3" i="24"/>
  <c r="PUY3" i="24"/>
  <c r="PUZ3" i="24"/>
  <c r="PVA3" i="24"/>
  <c r="PVB3" i="24"/>
  <c r="PVC3" i="24"/>
  <c r="PVD3" i="24"/>
  <c r="PVE3" i="24"/>
  <c r="PVF3" i="24"/>
  <c r="PVG3" i="24"/>
  <c r="PVH3" i="24"/>
  <c r="PVI3" i="24"/>
  <c r="PVJ3" i="24"/>
  <c r="PVK3" i="24"/>
  <c r="PVL3" i="24"/>
  <c r="PVM3" i="24"/>
  <c r="PVN3" i="24"/>
  <c r="PVO3" i="24"/>
  <c r="PVP3" i="24"/>
  <c r="PVQ3" i="24"/>
  <c r="PVR3" i="24"/>
  <c r="PVS3" i="24"/>
  <c r="PVT3" i="24"/>
  <c r="PVU3" i="24"/>
  <c r="PVV3" i="24"/>
  <c r="PVW3" i="24"/>
  <c r="PVX3" i="24"/>
  <c r="PVY3" i="24"/>
  <c r="PVZ3" i="24"/>
  <c r="PWA3" i="24"/>
  <c r="PWB3" i="24"/>
  <c r="PWC3" i="24"/>
  <c r="PWD3" i="24"/>
  <c r="PWE3" i="24"/>
  <c r="PWF3" i="24"/>
  <c r="PWG3" i="24"/>
  <c r="PWH3" i="24"/>
  <c r="PWI3" i="24"/>
  <c r="PWJ3" i="24"/>
  <c r="PWK3" i="24"/>
  <c r="PWL3" i="24"/>
  <c r="PWM3" i="24"/>
  <c r="PWN3" i="24"/>
  <c r="PWO3" i="24"/>
  <c r="PWP3" i="24"/>
  <c r="PWQ3" i="24"/>
  <c r="PWR3" i="24"/>
  <c r="PWS3" i="24"/>
  <c r="PWT3" i="24"/>
  <c r="PWU3" i="24"/>
  <c r="PWV3" i="24"/>
  <c r="PWW3" i="24"/>
  <c r="PWX3" i="24"/>
  <c r="PWY3" i="24"/>
  <c r="PWZ3" i="24"/>
  <c r="PXA3" i="24"/>
  <c r="PXB3" i="24"/>
  <c r="PXC3" i="24"/>
  <c r="PXD3" i="24"/>
  <c r="PXE3" i="24"/>
  <c r="PXF3" i="24"/>
  <c r="PXG3" i="24"/>
  <c r="PXH3" i="24"/>
  <c r="PXI3" i="24"/>
  <c r="PXJ3" i="24"/>
  <c r="PXK3" i="24"/>
  <c r="PXL3" i="24"/>
  <c r="PXM3" i="24"/>
  <c r="PXN3" i="24"/>
  <c r="PXO3" i="24"/>
  <c r="PXP3" i="24"/>
  <c r="PXQ3" i="24"/>
  <c r="PXR3" i="24"/>
  <c r="PXS3" i="24"/>
  <c r="PXT3" i="24"/>
  <c r="PXU3" i="24"/>
  <c r="PXV3" i="24"/>
  <c r="PXW3" i="24"/>
  <c r="PXX3" i="24"/>
  <c r="PXY3" i="24"/>
  <c r="PXZ3" i="24"/>
  <c r="PYA3" i="24"/>
  <c r="PYB3" i="24"/>
  <c r="PYC3" i="24"/>
  <c r="PYD3" i="24"/>
  <c r="PYE3" i="24"/>
  <c r="PYF3" i="24"/>
  <c r="PYG3" i="24"/>
  <c r="PYH3" i="24"/>
  <c r="PYI3" i="24"/>
  <c r="PYJ3" i="24"/>
  <c r="PYK3" i="24"/>
  <c r="PYL3" i="24"/>
  <c r="PYM3" i="24"/>
  <c r="PYN3" i="24"/>
  <c r="PYO3" i="24"/>
  <c r="PYP3" i="24"/>
  <c r="PYQ3" i="24"/>
  <c r="PYR3" i="24"/>
  <c r="PYS3" i="24"/>
  <c r="PYT3" i="24"/>
  <c r="PYU3" i="24"/>
  <c r="PYV3" i="24"/>
  <c r="PYW3" i="24"/>
  <c r="PYX3" i="24"/>
  <c r="PYY3" i="24"/>
  <c r="PYZ3" i="24"/>
  <c r="PZA3" i="24"/>
  <c r="PZB3" i="24"/>
  <c r="PZC3" i="24"/>
  <c r="PZD3" i="24"/>
  <c r="PZE3" i="24"/>
  <c r="PZF3" i="24"/>
  <c r="PZG3" i="24"/>
  <c r="PZH3" i="24"/>
  <c r="PZI3" i="24"/>
  <c r="PZJ3" i="24"/>
  <c r="PZK3" i="24"/>
  <c r="PZL3" i="24"/>
  <c r="PZM3" i="24"/>
  <c r="PZN3" i="24"/>
  <c r="PZO3" i="24"/>
  <c r="PZP3" i="24"/>
  <c r="PZQ3" i="24"/>
  <c r="PZR3" i="24"/>
  <c r="PZS3" i="24"/>
  <c r="PZT3" i="24"/>
  <c r="PZU3" i="24"/>
  <c r="PZV3" i="24"/>
  <c r="PZW3" i="24"/>
  <c r="PZX3" i="24"/>
  <c r="PZY3" i="24"/>
  <c r="PZZ3" i="24"/>
  <c r="QAA3" i="24"/>
  <c r="QAB3" i="24"/>
  <c r="QAC3" i="24"/>
  <c r="QAD3" i="24"/>
  <c r="QAE3" i="24"/>
  <c r="QAF3" i="24"/>
  <c r="QAG3" i="24"/>
  <c r="QAH3" i="24"/>
  <c r="QAI3" i="24"/>
  <c r="QAJ3" i="24"/>
  <c r="QAK3" i="24"/>
  <c r="QAL3" i="24"/>
  <c r="QAM3" i="24"/>
  <c r="QAN3" i="24"/>
  <c r="QAO3" i="24"/>
  <c r="QAP3" i="24"/>
  <c r="QAQ3" i="24"/>
  <c r="QAR3" i="24"/>
  <c r="QAS3" i="24"/>
  <c r="QAT3" i="24"/>
  <c r="QAU3" i="24"/>
  <c r="QAV3" i="24"/>
  <c r="QAW3" i="24"/>
  <c r="QAX3" i="24"/>
  <c r="QAY3" i="24"/>
  <c r="QAZ3" i="24"/>
  <c r="QBA3" i="24"/>
  <c r="QBB3" i="24"/>
  <c r="QBC3" i="24"/>
  <c r="QBD3" i="24"/>
  <c r="QBE3" i="24"/>
  <c r="QBF3" i="24"/>
  <c r="QBG3" i="24"/>
  <c r="QBH3" i="24"/>
  <c r="QBI3" i="24"/>
  <c r="QBJ3" i="24"/>
  <c r="QBK3" i="24"/>
  <c r="QBL3" i="24"/>
  <c r="QBM3" i="24"/>
  <c r="QBN3" i="24"/>
  <c r="QBO3" i="24"/>
  <c r="QBP3" i="24"/>
  <c r="QBQ3" i="24"/>
  <c r="QBR3" i="24"/>
  <c r="QBS3" i="24"/>
  <c r="QBT3" i="24"/>
  <c r="QBU3" i="24"/>
  <c r="QBV3" i="24"/>
  <c r="QBW3" i="24"/>
  <c r="QBX3" i="24"/>
  <c r="QBY3" i="24"/>
  <c r="QBZ3" i="24"/>
  <c r="QCA3" i="24"/>
  <c r="QCB3" i="24"/>
  <c r="QCC3" i="24"/>
  <c r="QCD3" i="24"/>
  <c r="QCE3" i="24"/>
  <c r="QCF3" i="24"/>
  <c r="QCG3" i="24"/>
  <c r="QCH3" i="24"/>
  <c r="QCI3" i="24"/>
  <c r="QCJ3" i="24"/>
  <c r="QCK3" i="24"/>
  <c r="QCL3" i="24"/>
  <c r="QCM3" i="24"/>
  <c r="QCN3" i="24"/>
  <c r="QCO3" i="24"/>
  <c r="QCP3" i="24"/>
  <c r="QCQ3" i="24"/>
  <c r="QCR3" i="24"/>
  <c r="QCS3" i="24"/>
  <c r="QCT3" i="24"/>
  <c r="QCU3" i="24"/>
  <c r="QCV3" i="24"/>
  <c r="QCW3" i="24"/>
  <c r="QCX3" i="24"/>
  <c r="QCY3" i="24"/>
  <c r="QCZ3" i="24"/>
  <c r="QDA3" i="24"/>
  <c r="QDB3" i="24"/>
  <c r="QDC3" i="24"/>
  <c r="QDD3" i="24"/>
  <c r="QDE3" i="24"/>
  <c r="QDF3" i="24"/>
  <c r="QDG3" i="24"/>
  <c r="QDH3" i="24"/>
  <c r="QDI3" i="24"/>
  <c r="QDJ3" i="24"/>
  <c r="QDK3" i="24"/>
  <c r="QDL3" i="24"/>
  <c r="QDM3" i="24"/>
  <c r="QDN3" i="24"/>
  <c r="QDO3" i="24"/>
  <c r="QDP3" i="24"/>
  <c r="QDQ3" i="24"/>
  <c r="QDR3" i="24"/>
  <c r="QDS3" i="24"/>
  <c r="QDT3" i="24"/>
  <c r="QDU3" i="24"/>
  <c r="QDV3" i="24"/>
  <c r="QDW3" i="24"/>
  <c r="QDX3" i="24"/>
  <c r="QDY3" i="24"/>
  <c r="QDZ3" i="24"/>
  <c r="QEA3" i="24"/>
  <c r="QEB3" i="24"/>
  <c r="QEC3" i="24"/>
  <c r="QED3" i="24"/>
  <c r="QEE3" i="24"/>
  <c r="QEF3" i="24"/>
  <c r="QEG3" i="24"/>
  <c r="QEH3" i="24"/>
  <c r="QEI3" i="24"/>
  <c r="QEJ3" i="24"/>
  <c r="QEK3" i="24"/>
  <c r="QEL3" i="24"/>
  <c r="QEM3" i="24"/>
  <c r="QEN3" i="24"/>
  <c r="QEO3" i="24"/>
  <c r="QEP3" i="24"/>
  <c r="QEQ3" i="24"/>
  <c r="QER3" i="24"/>
  <c r="QES3" i="24"/>
  <c r="QET3" i="24"/>
  <c r="QEU3" i="24"/>
  <c r="QEV3" i="24"/>
  <c r="QEW3" i="24"/>
  <c r="QEX3" i="24"/>
  <c r="QEY3" i="24"/>
  <c r="QEZ3" i="24"/>
  <c r="QFA3" i="24"/>
  <c r="QFB3" i="24"/>
  <c r="QFC3" i="24"/>
  <c r="QFD3" i="24"/>
  <c r="QFE3" i="24"/>
  <c r="QFF3" i="24"/>
  <c r="QFG3" i="24"/>
  <c r="QFH3" i="24"/>
  <c r="QFI3" i="24"/>
  <c r="QFJ3" i="24"/>
  <c r="QFK3" i="24"/>
  <c r="QFL3" i="24"/>
  <c r="QFM3" i="24"/>
  <c r="QFN3" i="24"/>
  <c r="QFO3" i="24"/>
  <c r="QFP3" i="24"/>
  <c r="QFQ3" i="24"/>
  <c r="QFR3" i="24"/>
  <c r="QFS3" i="24"/>
  <c r="QFT3" i="24"/>
  <c r="QFU3" i="24"/>
  <c r="QFV3" i="24"/>
  <c r="QFW3" i="24"/>
  <c r="QFX3" i="24"/>
  <c r="QFY3" i="24"/>
  <c r="QFZ3" i="24"/>
  <c r="QGA3" i="24"/>
  <c r="QGB3" i="24"/>
  <c r="QGC3" i="24"/>
  <c r="QGD3" i="24"/>
  <c r="QGE3" i="24"/>
  <c r="QGF3" i="24"/>
  <c r="QGG3" i="24"/>
  <c r="QGH3" i="24"/>
  <c r="QGI3" i="24"/>
  <c r="QGJ3" i="24"/>
  <c r="QGK3" i="24"/>
  <c r="QGL3" i="24"/>
  <c r="QGM3" i="24"/>
  <c r="QGN3" i="24"/>
  <c r="QGO3" i="24"/>
  <c r="QGP3" i="24"/>
  <c r="QGQ3" i="24"/>
  <c r="QGR3" i="24"/>
  <c r="QGS3" i="24"/>
  <c r="QGT3" i="24"/>
  <c r="QGU3" i="24"/>
  <c r="QGV3" i="24"/>
  <c r="QGW3" i="24"/>
  <c r="QGX3" i="24"/>
  <c r="QGY3" i="24"/>
  <c r="QGZ3" i="24"/>
  <c r="QHA3" i="24"/>
  <c r="QHB3" i="24"/>
  <c r="QHC3" i="24"/>
  <c r="QHD3" i="24"/>
  <c r="QHE3" i="24"/>
  <c r="QHF3" i="24"/>
  <c r="QHG3" i="24"/>
  <c r="QHH3" i="24"/>
  <c r="QHI3" i="24"/>
  <c r="QHJ3" i="24"/>
  <c r="QHK3" i="24"/>
  <c r="QHL3" i="24"/>
  <c r="QHM3" i="24"/>
  <c r="QHN3" i="24"/>
  <c r="QHO3" i="24"/>
  <c r="QHP3" i="24"/>
  <c r="QHQ3" i="24"/>
  <c r="QHR3" i="24"/>
  <c r="QHS3" i="24"/>
  <c r="QHT3" i="24"/>
  <c r="QHU3" i="24"/>
  <c r="QHV3" i="24"/>
  <c r="QHW3" i="24"/>
  <c r="QHX3" i="24"/>
  <c r="QHY3" i="24"/>
  <c r="QHZ3" i="24"/>
  <c r="QIA3" i="24"/>
  <c r="QIB3" i="24"/>
  <c r="QIC3" i="24"/>
  <c r="QID3" i="24"/>
  <c r="QIE3" i="24"/>
  <c r="QIF3" i="24"/>
  <c r="QIG3" i="24"/>
  <c r="QIH3" i="24"/>
  <c r="QII3" i="24"/>
  <c r="QIJ3" i="24"/>
  <c r="QIK3" i="24"/>
  <c r="QIL3" i="24"/>
  <c r="QIM3" i="24"/>
  <c r="QIN3" i="24"/>
  <c r="QIO3" i="24"/>
  <c r="QIP3" i="24"/>
  <c r="QIQ3" i="24"/>
  <c r="QIR3" i="24"/>
  <c r="QIS3" i="24"/>
  <c r="QIT3" i="24"/>
  <c r="QIU3" i="24"/>
  <c r="QIV3" i="24"/>
  <c r="QIW3" i="24"/>
  <c r="QIX3" i="24"/>
  <c r="QIY3" i="24"/>
  <c r="QIZ3" i="24"/>
  <c r="QJA3" i="24"/>
  <c r="QJB3" i="24"/>
  <c r="QJC3" i="24"/>
  <c r="QJD3" i="24"/>
  <c r="QJE3" i="24"/>
  <c r="QJF3" i="24"/>
  <c r="QJG3" i="24"/>
  <c r="QJH3" i="24"/>
  <c r="QJI3" i="24"/>
  <c r="QJJ3" i="24"/>
  <c r="QJK3" i="24"/>
  <c r="QJL3" i="24"/>
  <c r="QJM3" i="24"/>
  <c r="QJN3" i="24"/>
  <c r="QJO3" i="24"/>
  <c r="QJP3" i="24"/>
  <c r="QJQ3" i="24"/>
  <c r="QJR3" i="24"/>
  <c r="QJS3" i="24"/>
  <c r="QJT3" i="24"/>
  <c r="QJU3" i="24"/>
  <c r="QJV3" i="24"/>
  <c r="QJW3" i="24"/>
  <c r="QJX3" i="24"/>
  <c r="QJY3" i="24"/>
  <c r="QJZ3" i="24"/>
  <c r="QKA3" i="24"/>
  <c r="QKB3" i="24"/>
  <c r="QKC3" i="24"/>
  <c r="QKD3" i="24"/>
  <c r="QKE3" i="24"/>
  <c r="QKF3" i="24"/>
  <c r="QKG3" i="24"/>
  <c r="QKH3" i="24"/>
  <c r="QKI3" i="24"/>
  <c r="QKJ3" i="24"/>
  <c r="QKK3" i="24"/>
  <c r="QKL3" i="24"/>
  <c r="QKM3" i="24"/>
  <c r="QKN3" i="24"/>
  <c r="QKO3" i="24"/>
  <c r="QKP3" i="24"/>
  <c r="QKQ3" i="24"/>
  <c r="QKR3" i="24"/>
  <c r="QKS3" i="24"/>
  <c r="QKT3" i="24"/>
  <c r="QKU3" i="24"/>
  <c r="QKV3" i="24"/>
  <c r="QKW3" i="24"/>
  <c r="QKX3" i="24"/>
  <c r="QKY3" i="24"/>
  <c r="QKZ3" i="24"/>
  <c r="QLA3" i="24"/>
  <c r="QLB3" i="24"/>
  <c r="QLC3" i="24"/>
  <c r="QLD3" i="24"/>
  <c r="QLE3" i="24"/>
  <c r="QLF3" i="24"/>
  <c r="QLG3" i="24"/>
  <c r="QLH3" i="24"/>
  <c r="QLI3" i="24"/>
  <c r="QLJ3" i="24"/>
  <c r="QLK3" i="24"/>
  <c r="QLL3" i="24"/>
  <c r="QLM3" i="24"/>
  <c r="QLN3" i="24"/>
  <c r="QLO3" i="24"/>
  <c r="QLP3" i="24"/>
  <c r="QLQ3" i="24"/>
  <c r="QLR3" i="24"/>
  <c r="QLS3" i="24"/>
  <c r="QLT3" i="24"/>
  <c r="QLU3" i="24"/>
  <c r="QLV3" i="24"/>
  <c r="QLW3" i="24"/>
  <c r="QLX3" i="24"/>
  <c r="QLY3" i="24"/>
  <c r="QLZ3" i="24"/>
  <c r="QMA3" i="24"/>
  <c r="QMB3" i="24"/>
  <c r="QMC3" i="24"/>
  <c r="QMD3" i="24"/>
  <c r="QME3" i="24"/>
  <c r="QMF3" i="24"/>
  <c r="QMG3" i="24"/>
  <c r="QMH3" i="24"/>
  <c r="QMI3" i="24"/>
  <c r="QMJ3" i="24"/>
  <c r="QMK3" i="24"/>
  <c r="QML3" i="24"/>
  <c r="QMM3" i="24"/>
  <c r="QMN3" i="24"/>
  <c r="QMO3" i="24"/>
  <c r="QMP3" i="24"/>
  <c r="QMQ3" i="24"/>
  <c r="QMR3" i="24"/>
  <c r="QMS3" i="24"/>
  <c r="QMT3" i="24"/>
  <c r="QMU3" i="24"/>
  <c r="QMV3" i="24"/>
  <c r="QMW3" i="24"/>
  <c r="QMX3" i="24"/>
  <c r="QMY3" i="24"/>
  <c r="QMZ3" i="24"/>
  <c r="QNA3" i="24"/>
  <c r="QNB3" i="24"/>
  <c r="QNC3" i="24"/>
  <c r="QND3" i="24"/>
  <c r="QNE3" i="24"/>
  <c r="QNF3" i="24"/>
  <c r="QNG3" i="24"/>
  <c r="QNH3" i="24"/>
  <c r="QNI3" i="24"/>
  <c r="QNJ3" i="24"/>
  <c r="QNK3" i="24"/>
  <c r="QNL3" i="24"/>
  <c r="QNM3" i="24"/>
  <c r="QNN3" i="24"/>
  <c r="QNO3" i="24"/>
  <c r="QNP3" i="24"/>
  <c r="QNQ3" i="24"/>
  <c r="QNR3" i="24"/>
  <c r="QNS3" i="24"/>
  <c r="QNT3" i="24"/>
  <c r="QNU3" i="24"/>
  <c r="QNV3" i="24"/>
  <c r="QNW3" i="24"/>
  <c r="QNX3" i="24"/>
  <c r="QNY3" i="24"/>
  <c r="QNZ3" i="24"/>
  <c r="QOA3" i="24"/>
  <c r="QOB3" i="24"/>
  <c r="QOC3" i="24"/>
  <c r="QOD3" i="24"/>
  <c r="QOE3" i="24"/>
  <c r="QOF3" i="24"/>
  <c r="QOG3" i="24"/>
  <c r="QOH3" i="24"/>
  <c r="QOI3" i="24"/>
  <c r="QOJ3" i="24"/>
  <c r="QOK3" i="24"/>
  <c r="QOL3" i="24"/>
  <c r="QOM3" i="24"/>
  <c r="QON3" i="24"/>
  <c r="QOO3" i="24"/>
  <c r="QOP3" i="24"/>
  <c r="QOQ3" i="24"/>
  <c r="QOR3" i="24"/>
  <c r="QOS3" i="24"/>
  <c r="QOT3" i="24"/>
  <c r="QOU3" i="24"/>
  <c r="QOV3" i="24"/>
  <c r="QOW3" i="24"/>
  <c r="QOX3" i="24"/>
  <c r="QOY3" i="24"/>
  <c r="QOZ3" i="24"/>
  <c r="QPA3" i="24"/>
  <c r="QPB3" i="24"/>
  <c r="QPC3" i="24"/>
  <c r="QPD3" i="24"/>
  <c r="QPE3" i="24"/>
  <c r="QPF3" i="24"/>
  <c r="QPG3" i="24"/>
  <c r="QPH3" i="24"/>
  <c r="QPI3" i="24"/>
  <c r="QPJ3" i="24"/>
  <c r="QPK3" i="24"/>
  <c r="QPL3" i="24"/>
  <c r="QPM3" i="24"/>
  <c r="QPN3" i="24"/>
  <c r="QPO3" i="24"/>
  <c r="QPP3" i="24"/>
  <c r="QPQ3" i="24"/>
  <c r="QPR3" i="24"/>
  <c r="QPS3" i="24"/>
  <c r="QPT3" i="24"/>
  <c r="QPU3" i="24"/>
  <c r="QPV3" i="24"/>
  <c r="QPW3" i="24"/>
  <c r="QPX3" i="24"/>
  <c r="QPY3" i="24"/>
  <c r="QPZ3" i="24"/>
  <c r="QQA3" i="24"/>
  <c r="QQB3" i="24"/>
  <c r="QQC3" i="24"/>
  <c r="QQD3" i="24"/>
  <c r="QQE3" i="24"/>
  <c r="QQF3" i="24"/>
  <c r="QQG3" i="24"/>
  <c r="QQH3" i="24"/>
  <c r="QQI3" i="24"/>
  <c r="QQJ3" i="24"/>
  <c r="QQK3" i="24"/>
  <c r="QQL3" i="24"/>
  <c r="QQM3" i="24"/>
  <c r="QQN3" i="24"/>
  <c r="QQO3" i="24"/>
  <c r="QQP3" i="24"/>
  <c r="QQQ3" i="24"/>
  <c r="QQR3" i="24"/>
  <c r="QQS3" i="24"/>
  <c r="QQT3" i="24"/>
  <c r="QQU3" i="24"/>
  <c r="QQV3" i="24"/>
  <c r="QQW3" i="24"/>
  <c r="QQX3" i="24"/>
  <c r="QQY3" i="24"/>
  <c r="QQZ3" i="24"/>
  <c r="QRA3" i="24"/>
  <c r="QRB3" i="24"/>
  <c r="QRC3" i="24"/>
  <c r="QRD3" i="24"/>
  <c r="QRE3" i="24"/>
  <c r="QRF3" i="24"/>
  <c r="QRG3" i="24"/>
  <c r="QRH3" i="24"/>
  <c r="QRI3" i="24"/>
  <c r="QRJ3" i="24"/>
  <c r="QRK3" i="24"/>
  <c r="QRL3" i="24"/>
  <c r="QRM3" i="24"/>
  <c r="QRN3" i="24"/>
  <c r="QRO3" i="24"/>
  <c r="QRP3" i="24"/>
  <c r="QRQ3" i="24"/>
  <c r="QRR3" i="24"/>
  <c r="QRS3" i="24"/>
  <c r="QRT3" i="24"/>
  <c r="QRU3" i="24"/>
  <c r="QRV3" i="24"/>
  <c r="QRW3" i="24"/>
  <c r="QRX3" i="24"/>
  <c r="QRY3" i="24"/>
  <c r="QRZ3" i="24"/>
  <c r="QSA3" i="24"/>
  <c r="QSB3" i="24"/>
  <c r="QSC3" i="24"/>
  <c r="QSD3" i="24"/>
  <c r="QSE3" i="24"/>
  <c r="QSF3" i="24"/>
  <c r="QSG3" i="24"/>
  <c r="QSH3" i="24"/>
  <c r="QSI3" i="24"/>
  <c r="QSJ3" i="24"/>
  <c r="QSK3" i="24"/>
  <c r="QSL3" i="24"/>
  <c r="QSM3" i="24"/>
  <c r="QSN3" i="24"/>
  <c r="QSO3" i="24"/>
  <c r="QSP3" i="24"/>
  <c r="QSQ3" i="24"/>
  <c r="QSR3" i="24"/>
  <c r="QSS3" i="24"/>
  <c r="QST3" i="24"/>
  <c r="QSU3" i="24"/>
  <c r="QSV3" i="24"/>
  <c r="QSW3" i="24"/>
  <c r="QSX3" i="24"/>
  <c r="QSY3" i="24"/>
  <c r="QSZ3" i="24"/>
  <c r="QTA3" i="24"/>
  <c r="QTB3" i="24"/>
  <c r="QTC3" i="24"/>
  <c r="QTD3" i="24"/>
  <c r="QTE3" i="24"/>
  <c r="QTF3" i="24"/>
  <c r="QTG3" i="24"/>
  <c r="QTH3" i="24"/>
  <c r="QTI3" i="24"/>
  <c r="QTJ3" i="24"/>
  <c r="QTK3" i="24"/>
  <c r="QTL3" i="24"/>
  <c r="QTM3" i="24"/>
  <c r="QTN3" i="24"/>
  <c r="QTO3" i="24"/>
  <c r="QTP3" i="24"/>
  <c r="QTQ3" i="24"/>
  <c r="QTR3" i="24"/>
  <c r="QTS3" i="24"/>
  <c r="QTT3" i="24"/>
  <c r="QTU3" i="24"/>
  <c r="QTV3" i="24"/>
  <c r="QTW3" i="24"/>
  <c r="QTX3" i="24"/>
  <c r="QTY3" i="24"/>
  <c r="QTZ3" i="24"/>
  <c r="QUA3" i="24"/>
  <c r="QUB3" i="24"/>
  <c r="QUC3" i="24"/>
  <c r="QUD3" i="24"/>
  <c r="QUE3" i="24"/>
  <c r="QUF3" i="24"/>
  <c r="QUG3" i="24"/>
  <c r="QUH3" i="24"/>
  <c r="QUI3" i="24"/>
  <c r="QUJ3" i="24"/>
  <c r="QUK3" i="24"/>
  <c r="QUL3" i="24"/>
  <c r="QUM3" i="24"/>
  <c r="QUN3" i="24"/>
  <c r="QUO3" i="24"/>
  <c r="QUP3" i="24"/>
  <c r="QUQ3" i="24"/>
  <c r="QUR3" i="24"/>
  <c r="QUS3" i="24"/>
  <c r="QUT3" i="24"/>
  <c r="QUU3" i="24"/>
  <c r="QUV3" i="24"/>
  <c r="QUW3" i="24"/>
  <c r="QUX3" i="24"/>
  <c r="QUY3" i="24"/>
  <c r="QUZ3" i="24"/>
  <c r="QVA3" i="24"/>
  <c r="QVB3" i="24"/>
  <c r="QVC3" i="24"/>
  <c r="QVD3" i="24"/>
  <c r="QVE3" i="24"/>
  <c r="QVF3" i="24"/>
  <c r="QVG3" i="24"/>
  <c r="QVH3" i="24"/>
  <c r="QVI3" i="24"/>
  <c r="QVJ3" i="24"/>
  <c r="QVK3" i="24"/>
  <c r="QVL3" i="24"/>
  <c r="QVM3" i="24"/>
  <c r="QVN3" i="24"/>
  <c r="QVO3" i="24"/>
  <c r="QVP3" i="24"/>
  <c r="QVQ3" i="24"/>
  <c r="QVR3" i="24"/>
  <c r="QVS3" i="24"/>
  <c r="QVT3" i="24"/>
  <c r="QVU3" i="24"/>
  <c r="QVV3" i="24"/>
  <c r="QVW3" i="24"/>
  <c r="QVX3" i="24"/>
  <c r="QVY3" i="24"/>
  <c r="QVZ3" i="24"/>
  <c r="QWA3" i="24"/>
  <c r="QWB3" i="24"/>
  <c r="QWC3" i="24"/>
  <c r="QWD3" i="24"/>
  <c r="QWE3" i="24"/>
  <c r="QWF3" i="24"/>
  <c r="QWG3" i="24"/>
  <c r="QWH3" i="24"/>
  <c r="QWI3" i="24"/>
  <c r="QWJ3" i="24"/>
  <c r="QWK3" i="24"/>
  <c r="QWL3" i="24"/>
  <c r="QWM3" i="24"/>
  <c r="QWN3" i="24"/>
  <c r="QWO3" i="24"/>
  <c r="QWP3" i="24"/>
  <c r="QWQ3" i="24"/>
  <c r="QWR3" i="24"/>
  <c r="QWS3" i="24"/>
  <c r="QWT3" i="24"/>
  <c r="QWU3" i="24"/>
  <c r="QWV3" i="24"/>
  <c r="QWW3" i="24"/>
  <c r="QWX3" i="24"/>
  <c r="QWY3" i="24"/>
  <c r="QWZ3" i="24"/>
  <c r="QXA3" i="24"/>
  <c r="QXB3" i="24"/>
  <c r="QXC3" i="24"/>
  <c r="QXD3" i="24"/>
  <c r="QXE3" i="24"/>
  <c r="QXF3" i="24"/>
  <c r="QXG3" i="24"/>
  <c r="QXH3" i="24"/>
  <c r="QXI3" i="24"/>
  <c r="QXJ3" i="24"/>
  <c r="QXK3" i="24"/>
  <c r="QXL3" i="24"/>
  <c r="QXM3" i="24"/>
  <c r="QXN3" i="24"/>
  <c r="QXO3" i="24"/>
  <c r="QXP3" i="24"/>
  <c r="QXQ3" i="24"/>
  <c r="QXR3" i="24"/>
  <c r="QXS3" i="24"/>
  <c r="QXT3" i="24"/>
  <c r="QXU3" i="24"/>
  <c r="QXV3" i="24"/>
  <c r="QXW3" i="24"/>
  <c r="QXX3" i="24"/>
  <c r="QXY3" i="24"/>
  <c r="QXZ3" i="24"/>
  <c r="QYA3" i="24"/>
  <c r="QYB3" i="24"/>
  <c r="QYC3" i="24"/>
  <c r="QYD3" i="24"/>
  <c r="QYE3" i="24"/>
  <c r="QYF3" i="24"/>
  <c r="QYG3" i="24"/>
  <c r="QYH3" i="24"/>
  <c r="QYI3" i="24"/>
  <c r="QYJ3" i="24"/>
  <c r="QYK3" i="24"/>
  <c r="QYL3" i="24"/>
  <c r="QYM3" i="24"/>
  <c r="QYN3" i="24"/>
  <c r="QYO3" i="24"/>
  <c r="QYP3" i="24"/>
  <c r="QYQ3" i="24"/>
  <c r="QYR3" i="24"/>
  <c r="QYS3" i="24"/>
  <c r="QYT3" i="24"/>
  <c r="QYU3" i="24"/>
  <c r="QYV3" i="24"/>
  <c r="QYW3" i="24"/>
  <c r="QYX3" i="24"/>
  <c r="QYY3" i="24"/>
  <c r="QYZ3" i="24"/>
  <c r="QZA3" i="24"/>
  <c r="QZB3" i="24"/>
  <c r="QZC3" i="24"/>
  <c r="QZD3" i="24"/>
  <c r="QZE3" i="24"/>
  <c r="QZF3" i="24"/>
  <c r="QZG3" i="24"/>
  <c r="QZH3" i="24"/>
  <c r="QZI3" i="24"/>
  <c r="QZJ3" i="24"/>
  <c r="QZK3" i="24"/>
  <c r="QZL3" i="24"/>
  <c r="QZM3" i="24"/>
  <c r="QZN3" i="24"/>
  <c r="QZO3" i="24"/>
  <c r="QZP3" i="24"/>
  <c r="QZQ3" i="24"/>
  <c r="QZR3" i="24"/>
  <c r="QZS3" i="24"/>
  <c r="QZT3" i="24"/>
  <c r="QZU3" i="24"/>
  <c r="QZV3" i="24"/>
  <c r="QZW3" i="24"/>
  <c r="QZX3" i="24"/>
  <c r="QZY3" i="24"/>
  <c r="QZZ3" i="24"/>
  <c r="RAA3" i="24"/>
  <c r="RAB3" i="24"/>
  <c r="RAC3" i="24"/>
  <c r="RAD3" i="24"/>
  <c r="RAE3" i="24"/>
  <c r="RAF3" i="24"/>
  <c r="RAG3" i="24"/>
  <c r="RAH3" i="24"/>
  <c r="RAI3" i="24"/>
  <c r="RAJ3" i="24"/>
  <c r="RAK3" i="24"/>
  <c r="RAL3" i="24"/>
  <c r="RAM3" i="24"/>
  <c r="RAN3" i="24"/>
  <c r="RAO3" i="24"/>
  <c r="RAP3" i="24"/>
  <c r="RAQ3" i="24"/>
  <c r="RAR3" i="24"/>
  <c r="RAS3" i="24"/>
  <c r="RAT3" i="24"/>
  <c r="RAU3" i="24"/>
  <c r="RAV3" i="24"/>
  <c r="RAW3" i="24"/>
  <c r="RAX3" i="24"/>
  <c r="RAY3" i="24"/>
  <c r="RAZ3" i="24"/>
  <c r="RBA3" i="24"/>
  <c r="RBB3" i="24"/>
  <c r="RBC3" i="24"/>
  <c r="RBD3" i="24"/>
  <c r="RBE3" i="24"/>
  <c r="RBF3" i="24"/>
  <c r="RBG3" i="24"/>
  <c r="RBH3" i="24"/>
  <c r="RBI3" i="24"/>
  <c r="RBJ3" i="24"/>
  <c r="RBK3" i="24"/>
  <c r="RBL3" i="24"/>
  <c r="RBM3" i="24"/>
  <c r="RBN3" i="24"/>
  <c r="RBO3" i="24"/>
  <c r="RBP3" i="24"/>
  <c r="RBQ3" i="24"/>
  <c r="RBR3" i="24"/>
  <c r="RBS3" i="24"/>
  <c r="RBT3" i="24"/>
  <c r="RBU3" i="24"/>
  <c r="RBV3" i="24"/>
  <c r="RBW3" i="24"/>
  <c r="RBX3" i="24"/>
  <c r="RBY3" i="24"/>
  <c r="RBZ3" i="24"/>
  <c r="RCA3" i="24"/>
  <c r="RCB3" i="24"/>
  <c r="RCC3" i="24"/>
  <c r="RCD3" i="24"/>
  <c r="RCE3" i="24"/>
  <c r="RCF3" i="24"/>
  <c r="RCG3" i="24"/>
  <c r="RCH3" i="24"/>
  <c r="RCI3" i="24"/>
  <c r="RCJ3" i="24"/>
  <c r="RCK3" i="24"/>
  <c r="RCL3" i="24"/>
  <c r="RCM3" i="24"/>
  <c r="RCN3" i="24"/>
  <c r="RCO3" i="24"/>
  <c r="RCP3" i="24"/>
  <c r="RCQ3" i="24"/>
  <c r="RCR3" i="24"/>
  <c r="RCS3" i="24"/>
  <c r="RCT3" i="24"/>
  <c r="RCU3" i="24"/>
  <c r="RCV3" i="24"/>
  <c r="RCW3" i="24"/>
  <c r="RCX3" i="24"/>
  <c r="RCY3" i="24"/>
  <c r="RCZ3" i="24"/>
  <c r="RDA3" i="24"/>
  <c r="RDB3" i="24"/>
  <c r="RDC3" i="24"/>
  <c r="RDD3" i="24"/>
  <c r="RDE3" i="24"/>
  <c r="RDF3" i="24"/>
  <c r="RDG3" i="24"/>
  <c r="RDH3" i="24"/>
  <c r="RDI3" i="24"/>
  <c r="RDJ3" i="24"/>
  <c r="RDK3" i="24"/>
  <c r="RDL3" i="24"/>
  <c r="RDM3" i="24"/>
  <c r="RDN3" i="24"/>
  <c r="RDO3" i="24"/>
  <c r="RDP3" i="24"/>
  <c r="RDQ3" i="24"/>
  <c r="RDR3" i="24"/>
  <c r="RDS3" i="24"/>
  <c r="RDT3" i="24"/>
  <c r="RDU3" i="24"/>
  <c r="RDV3" i="24"/>
  <c r="RDW3" i="24"/>
  <c r="RDX3" i="24"/>
  <c r="RDY3" i="24"/>
  <c r="RDZ3" i="24"/>
  <c r="REA3" i="24"/>
  <c r="REB3" i="24"/>
  <c r="REC3" i="24"/>
  <c r="RED3" i="24"/>
  <c r="REE3" i="24"/>
  <c r="REF3" i="24"/>
  <c r="REG3" i="24"/>
  <c r="REH3" i="24"/>
  <c r="REI3" i="24"/>
  <c r="REJ3" i="24"/>
  <c r="REK3" i="24"/>
  <c r="REL3" i="24"/>
  <c r="REM3" i="24"/>
  <c r="REN3" i="24"/>
  <c r="REO3" i="24"/>
  <c r="REP3" i="24"/>
  <c r="REQ3" i="24"/>
  <c r="RER3" i="24"/>
  <c r="RES3" i="24"/>
  <c r="RET3" i="24"/>
  <c r="REU3" i="24"/>
  <c r="REV3" i="24"/>
  <c r="REW3" i="24"/>
  <c r="REX3" i="24"/>
  <c r="REY3" i="24"/>
  <c r="REZ3" i="24"/>
  <c r="RFA3" i="24"/>
  <c r="RFB3" i="24"/>
  <c r="RFC3" i="24"/>
  <c r="RFD3" i="24"/>
  <c r="RFE3" i="24"/>
  <c r="RFF3" i="24"/>
  <c r="RFG3" i="24"/>
  <c r="RFH3" i="24"/>
  <c r="RFI3" i="24"/>
  <c r="RFJ3" i="24"/>
  <c r="RFK3" i="24"/>
  <c r="RFL3" i="24"/>
  <c r="RFM3" i="24"/>
  <c r="RFN3" i="24"/>
  <c r="RFO3" i="24"/>
  <c r="RFP3" i="24"/>
  <c r="RFQ3" i="24"/>
  <c r="RFR3" i="24"/>
  <c r="RFS3" i="24"/>
  <c r="RFT3" i="24"/>
  <c r="RFU3" i="24"/>
  <c r="RFV3" i="24"/>
  <c r="RFW3" i="24"/>
  <c r="RFX3" i="24"/>
  <c r="RFY3" i="24"/>
  <c r="RFZ3" i="24"/>
  <c r="RGA3" i="24"/>
  <c r="RGB3" i="24"/>
  <c r="RGC3" i="24"/>
  <c r="RGD3" i="24"/>
  <c r="RGE3" i="24"/>
  <c r="RGF3" i="24"/>
  <c r="RGG3" i="24"/>
  <c r="RGH3" i="24"/>
  <c r="RGI3" i="24"/>
  <c r="RGJ3" i="24"/>
  <c r="RGK3" i="24"/>
  <c r="RGL3" i="24"/>
  <c r="RGM3" i="24"/>
  <c r="RGN3" i="24"/>
  <c r="RGO3" i="24"/>
  <c r="RGP3" i="24"/>
  <c r="RGQ3" i="24"/>
  <c r="RGR3" i="24"/>
  <c r="RGS3" i="24"/>
  <c r="RGT3" i="24"/>
  <c r="RGU3" i="24"/>
  <c r="RGV3" i="24"/>
  <c r="RGW3" i="24"/>
  <c r="RGX3" i="24"/>
  <c r="RGY3" i="24"/>
  <c r="RGZ3" i="24"/>
  <c r="RHA3" i="24"/>
  <c r="RHB3" i="24"/>
  <c r="RHC3" i="24"/>
  <c r="RHD3" i="24"/>
  <c r="RHE3" i="24"/>
  <c r="RHF3" i="24"/>
  <c r="RHG3" i="24"/>
  <c r="RHH3" i="24"/>
  <c r="RHI3" i="24"/>
  <c r="RHJ3" i="24"/>
  <c r="RHK3" i="24"/>
  <c r="RHL3" i="24"/>
  <c r="RHM3" i="24"/>
  <c r="RHN3" i="24"/>
  <c r="RHO3" i="24"/>
  <c r="RHP3" i="24"/>
  <c r="RHQ3" i="24"/>
  <c r="RHR3" i="24"/>
  <c r="RHS3" i="24"/>
  <c r="RHT3" i="24"/>
  <c r="RHU3" i="24"/>
  <c r="RHV3" i="24"/>
  <c r="RHW3" i="24"/>
  <c r="RHX3" i="24"/>
  <c r="RHY3" i="24"/>
  <c r="RHZ3" i="24"/>
  <c r="RIA3" i="24"/>
  <c r="RIB3" i="24"/>
  <c r="RIC3" i="24"/>
  <c r="RID3" i="24"/>
  <c r="RIE3" i="24"/>
  <c r="RIF3" i="24"/>
  <c r="RIG3" i="24"/>
  <c r="RIH3" i="24"/>
  <c r="RII3" i="24"/>
  <c r="RIJ3" i="24"/>
  <c r="RIK3" i="24"/>
  <c r="RIL3" i="24"/>
  <c r="RIM3" i="24"/>
  <c r="RIN3" i="24"/>
  <c r="RIO3" i="24"/>
  <c r="RIP3" i="24"/>
  <c r="RIQ3" i="24"/>
  <c r="RIR3" i="24"/>
  <c r="RIS3" i="24"/>
  <c r="RIT3" i="24"/>
  <c r="RIU3" i="24"/>
  <c r="RIV3" i="24"/>
  <c r="RIW3" i="24"/>
  <c r="RIX3" i="24"/>
  <c r="RIY3" i="24"/>
  <c r="RIZ3" i="24"/>
  <c r="RJA3" i="24"/>
  <c r="RJB3" i="24"/>
  <c r="RJC3" i="24"/>
  <c r="RJD3" i="24"/>
  <c r="RJE3" i="24"/>
  <c r="RJF3" i="24"/>
  <c r="RJG3" i="24"/>
  <c r="RJH3" i="24"/>
  <c r="RJI3" i="24"/>
  <c r="RJJ3" i="24"/>
  <c r="RJK3" i="24"/>
  <c r="RJL3" i="24"/>
  <c r="RJM3" i="24"/>
  <c r="RJN3" i="24"/>
  <c r="RJO3" i="24"/>
  <c r="RJP3" i="24"/>
  <c r="RJQ3" i="24"/>
  <c r="RJR3" i="24"/>
  <c r="RJS3" i="24"/>
  <c r="RJT3" i="24"/>
  <c r="RJU3" i="24"/>
  <c r="RJV3" i="24"/>
  <c r="RJW3" i="24"/>
  <c r="RJX3" i="24"/>
  <c r="RJY3" i="24"/>
  <c r="RJZ3" i="24"/>
  <c r="RKA3" i="24"/>
  <c r="RKB3" i="24"/>
  <c r="RKC3" i="24"/>
  <c r="RKD3" i="24"/>
  <c r="RKE3" i="24"/>
  <c r="RKF3" i="24"/>
  <c r="RKG3" i="24"/>
  <c r="RKH3" i="24"/>
  <c r="RKI3" i="24"/>
  <c r="RKJ3" i="24"/>
  <c r="RKK3" i="24"/>
  <c r="RKL3" i="24"/>
  <c r="RKM3" i="24"/>
  <c r="RKN3" i="24"/>
  <c r="RKO3" i="24"/>
  <c r="RKP3" i="24"/>
  <c r="RKQ3" i="24"/>
  <c r="RKR3" i="24"/>
  <c r="RKS3" i="24"/>
  <c r="RKT3" i="24"/>
  <c r="RKU3" i="24"/>
  <c r="RKV3" i="24"/>
  <c r="RKW3" i="24"/>
  <c r="RKX3" i="24"/>
  <c r="RKY3" i="24"/>
  <c r="RKZ3" i="24"/>
  <c r="RLA3" i="24"/>
  <c r="RLB3" i="24"/>
  <c r="RLC3" i="24"/>
  <c r="RLD3" i="24"/>
  <c r="RLE3" i="24"/>
  <c r="RLF3" i="24"/>
  <c r="RLG3" i="24"/>
  <c r="RLH3" i="24"/>
  <c r="RLI3" i="24"/>
  <c r="RLJ3" i="24"/>
  <c r="RLK3" i="24"/>
  <c r="RLL3" i="24"/>
  <c r="RLM3" i="24"/>
  <c r="RLN3" i="24"/>
  <c r="RLO3" i="24"/>
  <c r="RLP3" i="24"/>
  <c r="RLQ3" i="24"/>
  <c r="RLR3" i="24"/>
  <c r="RLS3" i="24"/>
  <c r="RLT3" i="24"/>
  <c r="RLU3" i="24"/>
  <c r="RLV3" i="24"/>
  <c r="RLW3" i="24"/>
  <c r="RLX3" i="24"/>
  <c r="RLY3" i="24"/>
  <c r="RLZ3" i="24"/>
  <c r="RMA3" i="24"/>
  <c r="RMB3" i="24"/>
  <c r="RMC3" i="24"/>
  <c r="RMD3" i="24"/>
  <c r="RME3" i="24"/>
  <c r="RMF3" i="24"/>
  <c r="RMG3" i="24"/>
  <c r="RMH3" i="24"/>
  <c r="RMI3" i="24"/>
  <c r="RMJ3" i="24"/>
  <c r="RMK3" i="24"/>
  <c r="RML3" i="24"/>
  <c r="RMM3" i="24"/>
  <c r="RMN3" i="24"/>
  <c r="RMO3" i="24"/>
  <c r="RMP3" i="24"/>
  <c r="RMQ3" i="24"/>
  <c r="RMR3" i="24"/>
  <c r="RMS3" i="24"/>
  <c r="RMT3" i="24"/>
  <c r="RMU3" i="24"/>
  <c r="RMV3" i="24"/>
  <c r="RMW3" i="24"/>
  <c r="RMX3" i="24"/>
  <c r="RMY3" i="24"/>
  <c r="RMZ3" i="24"/>
  <c r="RNA3" i="24"/>
  <c r="RNB3" i="24"/>
  <c r="RNC3" i="24"/>
  <c r="RND3" i="24"/>
  <c r="RNE3" i="24"/>
  <c r="RNF3" i="24"/>
  <c r="RNG3" i="24"/>
  <c r="RNH3" i="24"/>
  <c r="RNI3" i="24"/>
  <c r="RNJ3" i="24"/>
  <c r="RNK3" i="24"/>
  <c r="RNL3" i="24"/>
  <c r="RNM3" i="24"/>
  <c r="RNN3" i="24"/>
  <c r="RNO3" i="24"/>
  <c r="RNP3" i="24"/>
  <c r="RNQ3" i="24"/>
  <c r="RNR3" i="24"/>
  <c r="RNS3" i="24"/>
  <c r="RNT3" i="24"/>
  <c r="RNU3" i="24"/>
  <c r="RNV3" i="24"/>
  <c r="RNW3" i="24"/>
  <c r="RNX3" i="24"/>
  <c r="RNY3" i="24"/>
  <c r="RNZ3" i="24"/>
  <c r="ROA3" i="24"/>
  <c r="ROB3" i="24"/>
  <c r="ROC3" i="24"/>
  <c r="ROD3" i="24"/>
  <c r="ROE3" i="24"/>
  <c r="ROF3" i="24"/>
  <c r="ROG3" i="24"/>
  <c r="ROH3" i="24"/>
  <c r="ROI3" i="24"/>
  <c r="ROJ3" i="24"/>
  <c r="ROK3" i="24"/>
  <c r="ROL3" i="24"/>
  <c r="ROM3" i="24"/>
  <c r="RON3" i="24"/>
  <c r="ROO3" i="24"/>
  <c r="ROP3" i="24"/>
  <c r="ROQ3" i="24"/>
  <c r="ROR3" i="24"/>
  <c r="ROS3" i="24"/>
  <c r="ROT3" i="24"/>
  <c r="ROU3" i="24"/>
  <c r="ROV3" i="24"/>
  <c r="ROW3" i="24"/>
  <c r="ROX3" i="24"/>
  <c r="ROY3" i="24"/>
  <c r="ROZ3" i="24"/>
  <c r="RPA3" i="24"/>
  <c r="RPB3" i="24"/>
  <c r="RPC3" i="24"/>
  <c r="RPD3" i="24"/>
  <c r="RPE3" i="24"/>
  <c r="RPF3" i="24"/>
  <c r="RPG3" i="24"/>
  <c r="RPH3" i="24"/>
  <c r="RPI3" i="24"/>
  <c r="RPJ3" i="24"/>
  <c r="RPK3" i="24"/>
  <c r="RPL3" i="24"/>
  <c r="RPM3" i="24"/>
  <c r="RPN3" i="24"/>
  <c r="RPO3" i="24"/>
  <c r="RPP3" i="24"/>
  <c r="RPQ3" i="24"/>
  <c r="RPR3" i="24"/>
  <c r="RPS3" i="24"/>
  <c r="RPT3" i="24"/>
  <c r="RPU3" i="24"/>
  <c r="RPV3" i="24"/>
  <c r="RPW3" i="24"/>
  <c r="RPX3" i="24"/>
  <c r="RPY3" i="24"/>
  <c r="RPZ3" i="24"/>
  <c r="RQA3" i="24"/>
  <c r="RQB3" i="24"/>
  <c r="RQC3" i="24"/>
  <c r="RQD3" i="24"/>
  <c r="RQE3" i="24"/>
  <c r="RQF3" i="24"/>
  <c r="RQG3" i="24"/>
  <c r="RQH3" i="24"/>
  <c r="RQI3" i="24"/>
  <c r="RQJ3" i="24"/>
  <c r="RQK3" i="24"/>
  <c r="RQL3" i="24"/>
  <c r="RQM3" i="24"/>
  <c r="RQN3" i="24"/>
  <c r="RQO3" i="24"/>
  <c r="RQP3" i="24"/>
  <c r="RQQ3" i="24"/>
  <c r="RQR3" i="24"/>
  <c r="RQS3" i="24"/>
  <c r="RQT3" i="24"/>
  <c r="RQU3" i="24"/>
  <c r="RQV3" i="24"/>
  <c r="RQW3" i="24"/>
  <c r="RQX3" i="24"/>
  <c r="RQY3" i="24"/>
  <c r="RQZ3" i="24"/>
  <c r="RRA3" i="24"/>
  <c r="RRB3" i="24"/>
  <c r="RRC3" i="24"/>
  <c r="RRD3" i="24"/>
  <c r="RRE3" i="24"/>
  <c r="RRF3" i="24"/>
  <c r="RRG3" i="24"/>
  <c r="RRH3" i="24"/>
  <c r="RRI3" i="24"/>
  <c r="RRJ3" i="24"/>
  <c r="RRK3" i="24"/>
  <c r="RRL3" i="24"/>
  <c r="RRM3" i="24"/>
  <c r="RRN3" i="24"/>
  <c r="RRO3" i="24"/>
  <c r="RRP3" i="24"/>
  <c r="RRQ3" i="24"/>
  <c r="RRR3" i="24"/>
  <c r="RRS3" i="24"/>
  <c r="RRT3" i="24"/>
  <c r="RRU3" i="24"/>
  <c r="RRV3" i="24"/>
  <c r="RRW3" i="24"/>
  <c r="RRX3" i="24"/>
  <c r="RRY3" i="24"/>
  <c r="RRZ3" i="24"/>
  <c r="RSA3" i="24"/>
  <c r="RSB3" i="24"/>
  <c r="RSC3" i="24"/>
  <c r="RSD3" i="24"/>
  <c r="RSE3" i="24"/>
  <c r="RSF3" i="24"/>
  <c r="RSG3" i="24"/>
  <c r="RSH3" i="24"/>
  <c r="RSI3" i="24"/>
  <c r="RSJ3" i="24"/>
  <c r="RSK3" i="24"/>
  <c r="RSL3" i="24"/>
  <c r="RSM3" i="24"/>
  <c r="RSN3" i="24"/>
  <c r="RSO3" i="24"/>
  <c r="RSP3" i="24"/>
  <c r="RSQ3" i="24"/>
  <c r="RSR3" i="24"/>
  <c r="RSS3" i="24"/>
  <c r="RST3" i="24"/>
  <c r="RSU3" i="24"/>
  <c r="RSV3" i="24"/>
  <c r="RSW3" i="24"/>
  <c r="RSX3" i="24"/>
  <c r="RSY3" i="24"/>
  <c r="RSZ3" i="24"/>
  <c r="RTA3" i="24"/>
  <c r="RTB3" i="24"/>
  <c r="RTC3" i="24"/>
  <c r="RTD3" i="24"/>
  <c r="RTE3" i="24"/>
  <c r="RTF3" i="24"/>
  <c r="RTG3" i="24"/>
  <c r="RTH3" i="24"/>
  <c r="RTI3" i="24"/>
  <c r="RTJ3" i="24"/>
  <c r="RTK3" i="24"/>
  <c r="RTL3" i="24"/>
  <c r="RTM3" i="24"/>
  <c r="RTN3" i="24"/>
  <c r="RTO3" i="24"/>
  <c r="RTP3" i="24"/>
  <c r="RTQ3" i="24"/>
  <c r="RTR3" i="24"/>
  <c r="RTS3" i="24"/>
  <c r="RTT3" i="24"/>
  <c r="RTU3" i="24"/>
  <c r="RTV3" i="24"/>
  <c r="RTW3" i="24"/>
  <c r="RTX3" i="24"/>
  <c r="RTY3" i="24"/>
  <c r="RTZ3" i="24"/>
  <c r="RUA3" i="24"/>
  <c r="RUB3" i="24"/>
  <c r="RUC3" i="24"/>
  <c r="RUD3" i="24"/>
  <c r="RUE3" i="24"/>
  <c r="RUF3" i="24"/>
  <c r="RUG3" i="24"/>
  <c r="RUH3" i="24"/>
  <c r="RUI3" i="24"/>
  <c r="RUJ3" i="24"/>
  <c r="RUK3" i="24"/>
  <c r="RUL3" i="24"/>
  <c r="RUM3" i="24"/>
  <c r="RUN3" i="24"/>
  <c r="RUO3" i="24"/>
  <c r="RUP3" i="24"/>
  <c r="RUQ3" i="24"/>
  <c r="RUR3" i="24"/>
  <c r="RUS3" i="24"/>
  <c r="RUT3" i="24"/>
  <c r="RUU3" i="24"/>
  <c r="RUV3" i="24"/>
  <c r="RUW3" i="24"/>
  <c r="RUX3" i="24"/>
  <c r="RUY3" i="24"/>
  <c r="RUZ3" i="24"/>
  <c r="RVA3" i="24"/>
  <c r="RVB3" i="24"/>
  <c r="RVC3" i="24"/>
  <c r="RVD3" i="24"/>
  <c r="RVE3" i="24"/>
  <c r="RVF3" i="24"/>
  <c r="RVG3" i="24"/>
  <c r="RVH3" i="24"/>
  <c r="RVI3" i="24"/>
  <c r="RVJ3" i="24"/>
  <c r="RVK3" i="24"/>
  <c r="RVL3" i="24"/>
  <c r="RVM3" i="24"/>
  <c r="RVN3" i="24"/>
  <c r="RVO3" i="24"/>
  <c r="RVP3" i="24"/>
  <c r="RVQ3" i="24"/>
  <c r="RVR3" i="24"/>
  <c r="RVS3" i="24"/>
  <c r="RVT3" i="24"/>
  <c r="RVU3" i="24"/>
  <c r="RVV3" i="24"/>
  <c r="RVW3" i="24"/>
  <c r="RVX3" i="24"/>
  <c r="RVY3" i="24"/>
  <c r="RVZ3" i="24"/>
  <c r="RWA3" i="24"/>
  <c r="RWB3" i="24"/>
  <c r="RWC3" i="24"/>
  <c r="RWD3" i="24"/>
  <c r="RWE3" i="24"/>
  <c r="RWF3" i="24"/>
  <c r="RWG3" i="24"/>
  <c r="RWH3" i="24"/>
  <c r="RWI3" i="24"/>
  <c r="RWJ3" i="24"/>
  <c r="RWK3" i="24"/>
  <c r="RWL3" i="24"/>
  <c r="RWM3" i="24"/>
  <c r="RWN3" i="24"/>
  <c r="RWO3" i="24"/>
  <c r="RWP3" i="24"/>
  <c r="RWQ3" i="24"/>
  <c r="RWR3" i="24"/>
  <c r="RWS3" i="24"/>
  <c r="RWT3" i="24"/>
  <c r="RWU3" i="24"/>
  <c r="RWV3" i="24"/>
  <c r="RWW3" i="24"/>
  <c r="RWX3" i="24"/>
  <c r="RWY3" i="24"/>
  <c r="RWZ3" i="24"/>
  <c r="RXA3" i="24"/>
  <c r="RXB3" i="24"/>
  <c r="RXC3" i="24"/>
  <c r="RXD3" i="24"/>
  <c r="RXE3" i="24"/>
  <c r="RXF3" i="24"/>
  <c r="RXG3" i="24"/>
  <c r="RXH3" i="24"/>
  <c r="RXI3" i="24"/>
  <c r="RXJ3" i="24"/>
  <c r="RXK3" i="24"/>
  <c r="RXL3" i="24"/>
  <c r="RXM3" i="24"/>
  <c r="RXN3" i="24"/>
  <c r="RXO3" i="24"/>
  <c r="RXP3" i="24"/>
  <c r="RXQ3" i="24"/>
  <c r="RXR3" i="24"/>
  <c r="RXS3" i="24"/>
  <c r="RXT3" i="24"/>
  <c r="RXU3" i="24"/>
  <c r="RXV3" i="24"/>
  <c r="RXW3" i="24"/>
  <c r="RXX3" i="24"/>
  <c r="RXY3" i="24"/>
  <c r="RXZ3" i="24"/>
  <c r="RYA3" i="24"/>
  <c r="RYB3" i="24"/>
  <c r="RYC3" i="24"/>
  <c r="RYD3" i="24"/>
  <c r="RYE3" i="24"/>
  <c r="RYF3" i="24"/>
  <c r="RYG3" i="24"/>
  <c r="RYH3" i="24"/>
  <c r="RYI3" i="24"/>
  <c r="RYJ3" i="24"/>
  <c r="RYK3" i="24"/>
  <c r="RYL3" i="24"/>
  <c r="RYM3" i="24"/>
  <c r="RYN3" i="24"/>
  <c r="RYO3" i="24"/>
  <c r="RYP3" i="24"/>
  <c r="RYQ3" i="24"/>
  <c r="RYR3" i="24"/>
  <c r="RYS3" i="24"/>
  <c r="RYT3" i="24"/>
  <c r="RYU3" i="24"/>
  <c r="RYV3" i="24"/>
  <c r="RYW3" i="24"/>
  <c r="RYX3" i="24"/>
  <c r="RYY3" i="24"/>
  <c r="RYZ3" i="24"/>
  <c r="RZA3" i="24"/>
  <c r="RZB3" i="24"/>
  <c r="RZC3" i="24"/>
  <c r="RZD3" i="24"/>
  <c r="RZE3" i="24"/>
  <c r="RZF3" i="24"/>
  <c r="RZG3" i="24"/>
  <c r="RZH3" i="24"/>
  <c r="RZI3" i="24"/>
  <c r="RZJ3" i="24"/>
  <c r="RZK3" i="24"/>
  <c r="RZL3" i="24"/>
  <c r="RZM3" i="24"/>
  <c r="RZN3" i="24"/>
  <c r="RZO3" i="24"/>
  <c r="RZP3" i="24"/>
  <c r="RZQ3" i="24"/>
  <c r="RZR3" i="24"/>
  <c r="RZS3" i="24"/>
  <c r="RZT3" i="24"/>
  <c r="RZU3" i="24"/>
  <c r="RZV3" i="24"/>
  <c r="RZW3" i="24"/>
  <c r="RZX3" i="24"/>
  <c r="RZY3" i="24"/>
  <c r="RZZ3" i="24"/>
  <c r="SAA3" i="24"/>
  <c r="SAB3" i="24"/>
  <c r="SAC3" i="24"/>
  <c r="SAD3" i="24"/>
  <c r="SAE3" i="24"/>
  <c r="SAF3" i="24"/>
  <c r="SAG3" i="24"/>
  <c r="SAH3" i="24"/>
  <c r="SAI3" i="24"/>
  <c r="SAJ3" i="24"/>
  <c r="SAK3" i="24"/>
  <c r="SAL3" i="24"/>
  <c r="SAM3" i="24"/>
  <c r="SAN3" i="24"/>
  <c r="SAO3" i="24"/>
  <c r="SAP3" i="24"/>
  <c r="SAQ3" i="24"/>
  <c r="SAR3" i="24"/>
  <c r="SAS3" i="24"/>
  <c r="SAT3" i="24"/>
  <c r="SAU3" i="24"/>
  <c r="SAV3" i="24"/>
  <c r="SAW3" i="24"/>
  <c r="SAX3" i="24"/>
  <c r="SAY3" i="24"/>
  <c r="SAZ3" i="24"/>
  <c r="SBA3" i="24"/>
  <c r="SBB3" i="24"/>
  <c r="SBC3" i="24"/>
  <c r="SBD3" i="24"/>
  <c r="SBE3" i="24"/>
  <c r="SBF3" i="24"/>
  <c r="SBG3" i="24"/>
  <c r="SBH3" i="24"/>
  <c r="SBI3" i="24"/>
  <c r="SBJ3" i="24"/>
  <c r="SBK3" i="24"/>
  <c r="SBL3" i="24"/>
  <c r="SBM3" i="24"/>
  <c r="SBN3" i="24"/>
  <c r="SBO3" i="24"/>
  <c r="SBP3" i="24"/>
  <c r="SBQ3" i="24"/>
  <c r="SBR3" i="24"/>
  <c r="SBS3" i="24"/>
  <c r="SBT3" i="24"/>
  <c r="SBU3" i="24"/>
  <c r="SBV3" i="24"/>
  <c r="SBW3" i="24"/>
  <c r="SBX3" i="24"/>
  <c r="SBY3" i="24"/>
  <c r="SBZ3" i="24"/>
  <c r="SCA3" i="24"/>
  <c r="SCB3" i="24"/>
  <c r="SCC3" i="24"/>
  <c r="SCD3" i="24"/>
  <c r="SCE3" i="24"/>
  <c r="SCF3" i="24"/>
  <c r="SCG3" i="24"/>
  <c r="SCH3" i="24"/>
  <c r="SCI3" i="24"/>
  <c r="SCJ3" i="24"/>
  <c r="SCK3" i="24"/>
  <c r="SCL3" i="24"/>
  <c r="SCM3" i="24"/>
  <c r="SCN3" i="24"/>
  <c r="SCO3" i="24"/>
  <c r="SCP3" i="24"/>
  <c r="SCQ3" i="24"/>
  <c r="SCR3" i="24"/>
  <c r="SCS3" i="24"/>
  <c r="SCT3" i="24"/>
  <c r="SCU3" i="24"/>
  <c r="SCV3" i="24"/>
  <c r="SCW3" i="24"/>
  <c r="SCX3" i="24"/>
  <c r="SCY3" i="24"/>
  <c r="SCZ3" i="24"/>
  <c r="SDA3" i="24"/>
  <c r="SDB3" i="24"/>
  <c r="SDC3" i="24"/>
  <c r="SDD3" i="24"/>
  <c r="SDE3" i="24"/>
  <c r="SDF3" i="24"/>
  <c r="SDG3" i="24"/>
  <c r="SDH3" i="24"/>
  <c r="SDI3" i="24"/>
  <c r="SDJ3" i="24"/>
  <c r="SDK3" i="24"/>
  <c r="SDL3" i="24"/>
  <c r="SDM3" i="24"/>
  <c r="SDN3" i="24"/>
  <c r="SDO3" i="24"/>
  <c r="SDP3" i="24"/>
  <c r="SDQ3" i="24"/>
  <c r="SDR3" i="24"/>
  <c r="SDS3" i="24"/>
  <c r="SDT3" i="24"/>
  <c r="SDU3" i="24"/>
  <c r="SDV3" i="24"/>
  <c r="SDW3" i="24"/>
  <c r="SDX3" i="24"/>
  <c r="SDY3" i="24"/>
  <c r="SDZ3" i="24"/>
  <c r="SEA3" i="24"/>
  <c r="SEB3" i="24"/>
  <c r="SEC3" i="24"/>
  <c r="SED3" i="24"/>
  <c r="SEE3" i="24"/>
  <c r="SEF3" i="24"/>
  <c r="SEG3" i="24"/>
  <c r="SEH3" i="24"/>
  <c r="SEI3" i="24"/>
  <c r="SEJ3" i="24"/>
  <c r="SEK3" i="24"/>
  <c r="SEL3" i="24"/>
  <c r="SEM3" i="24"/>
  <c r="SEN3" i="24"/>
  <c r="SEO3" i="24"/>
  <c r="SEP3" i="24"/>
  <c r="SEQ3" i="24"/>
  <c r="SER3" i="24"/>
  <c r="SES3" i="24"/>
  <c r="SET3" i="24"/>
  <c r="SEU3" i="24"/>
  <c r="SEV3" i="24"/>
  <c r="SEW3" i="24"/>
  <c r="SEX3" i="24"/>
  <c r="SEY3" i="24"/>
  <c r="SEZ3" i="24"/>
  <c r="SFA3" i="24"/>
  <c r="SFB3" i="24"/>
  <c r="SFC3" i="24"/>
  <c r="SFD3" i="24"/>
  <c r="SFE3" i="24"/>
  <c r="SFF3" i="24"/>
  <c r="SFG3" i="24"/>
  <c r="SFH3" i="24"/>
  <c r="SFI3" i="24"/>
  <c r="SFJ3" i="24"/>
  <c r="SFK3" i="24"/>
  <c r="SFL3" i="24"/>
  <c r="SFM3" i="24"/>
  <c r="SFN3" i="24"/>
  <c r="SFO3" i="24"/>
  <c r="SFP3" i="24"/>
  <c r="SFQ3" i="24"/>
  <c r="SFR3" i="24"/>
  <c r="SFS3" i="24"/>
  <c r="SFT3" i="24"/>
  <c r="SFU3" i="24"/>
  <c r="SFV3" i="24"/>
  <c r="SFW3" i="24"/>
  <c r="SFX3" i="24"/>
  <c r="SFY3" i="24"/>
  <c r="SFZ3" i="24"/>
  <c r="SGA3" i="24"/>
  <c r="SGB3" i="24"/>
  <c r="SGC3" i="24"/>
  <c r="SGD3" i="24"/>
  <c r="SGE3" i="24"/>
  <c r="SGF3" i="24"/>
  <c r="SGG3" i="24"/>
  <c r="SGH3" i="24"/>
  <c r="SGI3" i="24"/>
  <c r="SGJ3" i="24"/>
  <c r="SGK3" i="24"/>
  <c r="SGL3" i="24"/>
  <c r="SGM3" i="24"/>
  <c r="SGN3" i="24"/>
  <c r="SGO3" i="24"/>
  <c r="SGP3" i="24"/>
  <c r="SGQ3" i="24"/>
  <c r="SGR3" i="24"/>
  <c r="SGS3" i="24"/>
  <c r="SGT3" i="24"/>
  <c r="SGU3" i="24"/>
  <c r="SGV3" i="24"/>
  <c r="SGW3" i="24"/>
  <c r="SGX3" i="24"/>
  <c r="SGY3" i="24"/>
  <c r="SGZ3" i="24"/>
  <c r="SHA3" i="24"/>
  <c r="SHB3" i="24"/>
  <c r="SHC3" i="24"/>
  <c r="SHD3" i="24"/>
  <c r="SHE3" i="24"/>
  <c r="SHF3" i="24"/>
  <c r="SHG3" i="24"/>
  <c r="SHH3" i="24"/>
  <c r="SHI3" i="24"/>
  <c r="SHJ3" i="24"/>
  <c r="SHK3" i="24"/>
  <c r="SHL3" i="24"/>
  <c r="SHM3" i="24"/>
  <c r="SHN3" i="24"/>
  <c r="SHO3" i="24"/>
  <c r="SHP3" i="24"/>
  <c r="SHQ3" i="24"/>
  <c r="SHR3" i="24"/>
  <c r="SHS3" i="24"/>
  <c r="SHT3" i="24"/>
  <c r="SHU3" i="24"/>
  <c r="SHV3" i="24"/>
  <c r="SHW3" i="24"/>
  <c r="SHX3" i="24"/>
  <c r="SHY3" i="24"/>
  <c r="SHZ3" i="24"/>
  <c r="SIA3" i="24"/>
  <c r="SIB3" i="24"/>
  <c r="SIC3" i="24"/>
  <c r="SID3" i="24"/>
  <c r="SIE3" i="24"/>
  <c r="SIF3" i="24"/>
  <c r="SIG3" i="24"/>
  <c r="SIH3" i="24"/>
  <c r="SII3" i="24"/>
  <c r="SIJ3" i="24"/>
  <c r="SIK3" i="24"/>
  <c r="SIL3" i="24"/>
  <c r="SIM3" i="24"/>
  <c r="SIN3" i="24"/>
  <c r="SIO3" i="24"/>
  <c r="SIP3" i="24"/>
  <c r="SIQ3" i="24"/>
  <c r="SIR3" i="24"/>
  <c r="SIS3" i="24"/>
  <c r="SIT3" i="24"/>
  <c r="SIU3" i="24"/>
  <c r="SIV3" i="24"/>
  <c r="SIW3" i="24"/>
  <c r="SIX3" i="24"/>
  <c r="SIY3" i="24"/>
  <c r="SIZ3" i="24"/>
  <c r="SJA3" i="24"/>
  <c r="SJB3" i="24"/>
  <c r="SJC3" i="24"/>
  <c r="SJD3" i="24"/>
  <c r="SJE3" i="24"/>
  <c r="SJF3" i="24"/>
  <c r="SJG3" i="24"/>
  <c r="SJH3" i="24"/>
  <c r="SJI3" i="24"/>
  <c r="SJJ3" i="24"/>
  <c r="SJK3" i="24"/>
  <c r="SJL3" i="24"/>
  <c r="SJM3" i="24"/>
  <c r="SJN3" i="24"/>
  <c r="SJO3" i="24"/>
  <c r="SJP3" i="24"/>
  <c r="SJQ3" i="24"/>
  <c r="SJR3" i="24"/>
  <c r="SJS3" i="24"/>
  <c r="SJT3" i="24"/>
  <c r="SJU3" i="24"/>
  <c r="SJV3" i="24"/>
  <c r="SJW3" i="24"/>
  <c r="SJX3" i="24"/>
  <c r="SJY3" i="24"/>
  <c r="SJZ3" i="24"/>
  <c r="SKA3" i="24"/>
  <c r="SKB3" i="24"/>
  <c r="SKC3" i="24"/>
  <c r="SKD3" i="24"/>
  <c r="SKE3" i="24"/>
  <c r="SKF3" i="24"/>
  <c r="SKG3" i="24"/>
  <c r="SKH3" i="24"/>
  <c r="SKI3" i="24"/>
  <c r="SKJ3" i="24"/>
  <c r="SKK3" i="24"/>
  <c r="SKL3" i="24"/>
  <c r="SKM3" i="24"/>
  <c r="SKN3" i="24"/>
  <c r="SKO3" i="24"/>
  <c r="SKP3" i="24"/>
  <c r="SKQ3" i="24"/>
  <c r="SKR3" i="24"/>
  <c r="SKS3" i="24"/>
  <c r="SKT3" i="24"/>
  <c r="SKU3" i="24"/>
  <c r="SKV3" i="24"/>
  <c r="SKW3" i="24"/>
  <c r="SKX3" i="24"/>
  <c r="SKY3" i="24"/>
  <c r="SKZ3" i="24"/>
  <c r="SLA3" i="24"/>
  <c r="SLB3" i="24"/>
  <c r="SLC3" i="24"/>
  <c r="SLD3" i="24"/>
  <c r="SLE3" i="24"/>
  <c r="SLF3" i="24"/>
  <c r="SLG3" i="24"/>
  <c r="SLH3" i="24"/>
  <c r="SLI3" i="24"/>
  <c r="SLJ3" i="24"/>
  <c r="SLK3" i="24"/>
  <c r="SLL3" i="24"/>
  <c r="SLM3" i="24"/>
  <c r="SLN3" i="24"/>
  <c r="SLO3" i="24"/>
  <c r="SLP3" i="24"/>
  <c r="SLQ3" i="24"/>
  <c r="SLR3" i="24"/>
  <c r="SLS3" i="24"/>
  <c r="SLT3" i="24"/>
  <c r="SLU3" i="24"/>
  <c r="SLV3" i="24"/>
  <c r="SLW3" i="24"/>
  <c r="SLX3" i="24"/>
  <c r="SLY3" i="24"/>
  <c r="SLZ3" i="24"/>
  <c r="SMA3" i="24"/>
  <c r="SMB3" i="24"/>
  <c r="SMC3" i="24"/>
  <c r="SMD3" i="24"/>
  <c r="SME3" i="24"/>
  <c r="SMF3" i="24"/>
  <c r="SMG3" i="24"/>
  <c r="SMH3" i="24"/>
  <c r="SMI3" i="24"/>
  <c r="SMJ3" i="24"/>
  <c r="SMK3" i="24"/>
  <c r="SML3" i="24"/>
  <c r="SMM3" i="24"/>
  <c r="SMN3" i="24"/>
  <c r="SMO3" i="24"/>
  <c r="SMP3" i="24"/>
  <c r="SMQ3" i="24"/>
  <c r="SMR3" i="24"/>
  <c r="SMS3" i="24"/>
  <c r="SMT3" i="24"/>
  <c r="SMU3" i="24"/>
  <c r="SMV3" i="24"/>
  <c r="SMW3" i="24"/>
  <c r="SMX3" i="24"/>
  <c r="SMY3" i="24"/>
  <c r="SMZ3" i="24"/>
  <c r="SNA3" i="24"/>
  <c r="SNB3" i="24"/>
  <c r="SNC3" i="24"/>
  <c r="SND3" i="24"/>
  <c r="SNE3" i="24"/>
  <c r="SNF3" i="24"/>
  <c r="SNG3" i="24"/>
  <c r="SNH3" i="24"/>
  <c r="SNI3" i="24"/>
  <c r="SNJ3" i="24"/>
  <c r="SNK3" i="24"/>
  <c r="SNL3" i="24"/>
  <c r="SNM3" i="24"/>
  <c r="SNN3" i="24"/>
  <c r="SNO3" i="24"/>
  <c r="SNP3" i="24"/>
  <c r="SNQ3" i="24"/>
  <c r="SNR3" i="24"/>
  <c r="SNS3" i="24"/>
  <c r="SNT3" i="24"/>
  <c r="SNU3" i="24"/>
  <c r="SNV3" i="24"/>
  <c r="SNW3" i="24"/>
  <c r="SNX3" i="24"/>
  <c r="SNY3" i="24"/>
  <c r="SNZ3" i="24"/>
  <c r="SOA3" i="24"/>
  <c r="SOB3" i="24"/>
  <c r="SOC3" i="24"/>
  <c r="SOD3" i="24"/>
  <c r="SOE3" i="24"/>
  <c r="SOF3" i="24"/>
  <c r="SOG3" i="24"/>
  <c r="SOH3" i="24"/>
  <c r="SOI3" i="24"/>
  <c r="SOJ3" i="24"/>
  <c r="SOK3" i="24"/>
  <c r="SOL3" i="24"/>
  <c r="SOM3" i="24"/>
  <c r="SON3" i="24"/>
  <c r="SOO3" i="24"/>
  <c r="SOP3" i="24"/>
  <c r="SOQ3" i="24"/>
  <c r="SOR3" i="24"/>
  <c r="SOS3" i="24"/>
  <c r="SOT3" i="24"/>
  <c r="SOU3" i="24"/>
  <c r="SOV3" i="24"/>
  <c r="SOW3" i="24"/>
  <c r="SOX3" i="24"/>
  <c r="SOY3" i="24"/>
  <c r="SOZ3" i="24"/>
  <c r="SPA3" i="24"/>
  <c r="SPB3" i="24"/>
  <c r="SPC3" i="24"/>
  <c r="SPD3" i="24"/>
  <c r="SPE3" i="24"/>
  <c r="SPF3" i="24"/>
  <c r="SPG3" i="24"/>
  <c r="SPH3" i="24"/>
  <c r="SPI3" i="24"/>
  <c r="SPJ3" i="24"/>
  <c r="SPK3" i="24"/>
  <c r="SPL3" i="24"/>
  <c r="SPM3" i="24"/>
  <c r="SPN3" i="24"/>
  <c r="SPO3" i="24"/>
  <c r="SPP3" i="24"/>
  <c r="SPQ3" i="24"/>
  <c r="SPR3" i="24"/>
  <c r="SPS3" i="24"/>
  <c r="SPT3" i="24"/>
  <c r="SPU3" i="24"/>
  <c r="SPV3" i="24"/>
  <c r="SPW3" i="24"/>
  <c r="SPX3" i="24"/>
  <c r="SPY3" i="24"/>
  <c r="SPZ3" i="24"/>
  <c r="SQA3" i="24"/>
  <c r="SQB3" i="24"/>
  <c r="SQC3" i="24"/>
  <c r="SQD3" i="24"/>
  <c r="SQE3" i="24"/>
  <c r="SQF3" i="24"/>
  <c r="SQG3" i="24"/>
  <c r="SQH3" i="24"/>
  <c r="SQI3" i="24"/>
  <c r="SQJ3" i="24"/>
  <c r="SQK3" i="24"/>
  <c r="SQL3" i="24"/>
  <c r="SQM3" i="24"/>
  <c r="SQN3" i="24"/>
  <c r="SQO3" i="24"/>
  <c r="SQP3" i="24"/>
  <c r="SQQ3" i="24"/>
  <c r="SQR3" i="24"/>
  <c r="SQS3" i="24"/>
  <c r="SQT3" i="24"/>
  <c r="SQU3" i="24"/>
  <c r="SQV3" i="24"/>
  <c r="SQW3" i="24"/>
  <c r="SQX3" i="24"/>
  <c r="SQY3" i="24"/>
  <c r="SQZ3" i="24"/>
  <c r="SRA3" i="24"/>
  <c r="SRB3" i="24"/>
  <c r="SRC3" i="24"/>
  <c r="SRD3" i="24"/>
  <c r="SRE3" i="24"/>
  <c r="SRF3" i="24"/>
  <c r="SRG3" i="24"/>
  <c r="SRH3" i="24"/>
  <c r="SRI3" i="24"/>
  <c r="SRJ3" i="24"/>
  <c r="SRK3" i="24"/>
  <c r="SRL3" i="24"/>
  <c r="SRM3" i="24"/>
  <c r="SRN3" i="24"/>
  <c r="SRO3" i="24"/>
  <c r="SRP3" i="24"/>
  <c r="SRQ3" i="24"/>
  <c r="SRR3" i="24"/>
  <c r="SRS3" i="24"/>
  <c r="SRT3" i="24"/>
  <c r="SRU3" i="24"/>
  <c r="SRV3" i="24"/>
  <c r="SRW3" i="24"/>
  <c r="SRX3" i="24"/>
  <c r="SRY3" i="24"/>
  <c r="SRZ3" i="24"/>
  <c r="SSA3" i="24"/>
  <c r="SSB3" i="24"/>
  <c r="SSC3" i="24"/>
  <c r="SSD3" i="24"/>
  <c r="SSE3" i="24"/>
  <c r="SSF3" i="24"/>
  <c r="SSG3" i="24"/>
  <c r="SSH3" i="24"/>
  <c r="SSI3" i="24"/>
  <c r="SSJ3" i="24"/>
  <c r="SSK3" i="24"/>
  <c r="SSL3" i="24"/>
  <c r="SSM3" i="24"/>
  <c r="SSN3" i="24"/>
  <c r="SSO3" i="24"/>
  <c r="SSP3" i="24"/>
  <c r="SSQ3" i="24"/>
  <c r="SSR3" i="24"/>
  <c r="SSS3" i="24"/>
  <c r="SST3" i="24"/>
  <c r="SSU3" i="24"/>
  <c r="SSV3" i="24"/>
  <c r="SSW3" i="24"/>
  <c r="SSX3" i="24"/>
  <c r="SSY3" i="24"/>
  <c r="SSZ3" i="24"/>
  <c r="STA3" i="24"/>
  <c r="STB3" i="24"/>
  <c r="STC3" i="24"/>
  <c r="STD3" i="24"/>
  <c r="STE3" i="24"/>
  <c r="STF3" i="24"/>
  <c r="STG3" i="24"/>
  <c r="STH3" i="24"/>
  <c r="STI3" i="24"/>
  <c r="STJ3" i="24"/>
  <c r="STK3" i="24"/>
  <c r="STL3" i="24"/>
  <c r="STM3" i="24"/>
  <c r="STN3" i="24"/>
  <c r="STO3" i="24"/>
  <c r="STP3" i="24"/>
  <c r="STQ3" i="24"/>
  <c r="STR3" i="24"/>
  <c r="STS3" i="24"/>
  <c r="STT3" i="24"/>
  <c r="STU3" i="24"/>
  <c r="STV3" i="24"/>
  <c r="STW3" i="24"/>
  <c r="STX3" i="24"/>
  <c r="STY3" i="24"/>
  <c r="STZ3" i="24"/>
  <c r="SUA3" i="24"/>
  <c r="SUB3" i="24"/>
  <c r="SUC3" i="24"/>
  <c r="SUD3" i="24"/>
  <c r="SUE3" i="24"/>
  <c r="SUF3" i="24"/>
  <c r="SUG3" i="24"/>
  <c r="SUH3" i="24"/>
  <c r="SUI3" i="24"/>
  <c r="SUJ3" i="24"/>
  <c r="SUK3" i="24"/>
  <c r="SUL3" i="24"/>
  <c r="SUM3" i="24"/>
  <c r="SUN3" i="24"/>
  <c r="SUO3" i="24"/>
  <c r="SUP3" i="24"/>
  <c r="SUQ3" i="24"/>
  <c r="SUR3" i="24"/>
  <c r="SUS3" i="24"/>
  <c r="SUT3" i="24"/>
  <c r="SUU3" i="24"/>
  <c r="SUV3" i="24"/>
  <c r="SUW3" i="24"/>
  <c r="SUX3" i="24"/>
  <c r="SUY3" i="24"/>
  <c r="SUZ3" i="24"/>
  <c r="SVA3" i="24"/>
  <c r="SVB3" i="24"/>
  <c r="SVC3" i="24"/>
  <c r="SVD3" i="24"/>
  <c r="SVE3" i="24"/>
  <c r="SVF3" i="24"/>
  <c r="SVG3" i="24"/>
  <c r="SVH3" i="24"/>
  <c r="SVI3" i="24"/>
  <c r="SVJ3" i="24"/>
  <c r="SVK3" i="24"/>
  <c r="SVL3" i="24"/>
  <c r="SVM3" i="24"/>
  <c r="SVN3" i="24"/>
  <c r="SVO3" i="24"/>
  <c r="SVP3" i="24"/>
  <c r="SVQ3" i="24"/>
  <c r="SVR3" i="24"/>
  <c r="SVS3" i="24"/>
  <c r="SVT3" i="24"/>
  <c r="SVU3" i="24"/>
  <c r="SVV3" i="24"/>
  <c r="SVW3" i="24"/>
  <c r="SVX3" i="24"/>
  <c r="SVY3" i="24"/>
  <c r="SVZ3" i="24"/>
  <c r="SWA3" i="24"/>
  <c r="SWB3" i="24"/>
  <c r="SWC3" i="24"/>
  <c r="SWD3" i="24"/>
  <c r="SWE3" i="24"/>
  <c r="SWF3" i="24"/>
  <c r="SWG3" i="24"/>
  <c r="SWH3" i="24"/>
  <c r="SWI3" i="24"/>
  <c r="SWJ3" i="24"/>
  <c r="SWK3" i="24"/>
  <c r="SWL3" i="24"/>
  <c r="SWM3" i="24"/>
  <c r="SWN3" i="24"/>
  <c r="SWO3" i="24"/>
  <c r="SWP3" i="24"/>
  <c r="SWQ3" i="24"/>
  <c r="SWR3" i="24"/>
  <c r="SWS3" i="24"/>
  <c r="SWT3" i="24"/>
  <c r="SWU3" i="24"/>
  <c r="SWV3" i="24"/>
  <c r="SWW3" i="24"/>
  <c r="SWX3" i="24"/>
  <c r="SWY3" i="24"/>
  <c r="SWZ3" i="24"/>
  <c r="SXA3" i="24"/>
  <c r="SXB3" i="24"/>
  <c r="SXC3" i="24"/>
  <c r="SXD3" i="24"/>
  <c r="SXE3" i="24"/>
  <c r="SXF3" i="24"/>
  <c r="SXG3" i="24"/>
  <c r="SXH3" i="24"/>
  <c r="SXI3" i="24"/>
  <c r="SXJ3" i="24"/>
  <c r="SXK3" i="24"/>
  <c r="SXL3" i="24"/>
  <c r="SXM3" i="24"/>
  <c r="SXN3" i="24"/>
  <c r="SXO3" i="24"/>
  <c r="SXP3" i="24"/>
  <c r="SXQ3" i="24"/>
  <c r="SXR3" i="24"/>
  <c r="SXS3" i="24"/>
  <c r="SXT3" i="24"/>
  <c r="SXU3" i="24"/>
  <c r="SXV3" i="24"/>
  <c r="SXW3" i="24"/>
  <c r="SXX3" i="24"/>
  <c r="SXY3" i="24"/>
  <c r="SXZ3" i="24"/>
  <c r="SYA3" i="24"/>
  <c r="SYB3" i="24"/>
  <c r="SYC3" i="24"/>
  <c r="SYD3" i="24"/>
  <c r="SYE3" i="24"/>
  <c r="SYF3" i="24"/>
  <c r="SYG3" i="24"/>
  <c r="SYH3" i="24"/>
  <c r="SYI3" i="24"/>
  <c r="SYJ3" i="24"/>
  <c r="SYK3" i="24"/>
  <c r="SYL3" i="24"/>
  <c r="SYM3" i="24"/>
  <c r="SYN3" i="24"/>
  <c r="SYO3" i="24"/>
  <c r="SYP3" i="24"/>
  <c r="SYQ3" i="24"/>
  <c r="SYR3" i="24"/>
  <c r="SYS3" i="24"/>
  <c r="SYT3" i="24"/>
  <c r="SYU3" i="24"/>
  <c r="SYV3" i="24"/>
  <c r="SYW3" i="24"/>
  <c r="SYX3" i="24"/>
  <c r="SYY3" i="24"/>
  <c r="SYZ3" i="24"/>
  <c r="SZA3" i="24"/>
  <c r="SZB3" i="24"/>
  <c r="SZC3" i="24"/>
  <c r="SZD3" i="24"/>
  <c r="SZE3" i="24"/>
  <c r="SZF3" i="24"/>
  <c r="SZG3" i="24"/>
  <c r="SZH3" i="24"/>
  <c r="SZI3" i="24"/>
  <c r="SZJ3" i="24"/>
  <c r="SZK3" i="24"/>
  <c r="SZL3" i="24"/>
  <c r="SZM3" i="24"/>
  <c r="SZN3" i="24"/>
  <c r="SZO3" i="24"/>
  <c r="SZP3" i="24"/>
  <c r="SZQ3" i="24"/>
  <c r="SZR3" i="24"/>
  <c r="SZS3" i="24"/>
  <c r="SZT3" i="24"/>
  <c r="SZU3" i="24"/>
  <c r="SZV3" i="24"/>
  <c r="SZW3" i="24"/>
  <c r="SZX3" i="24"/>
  <c r="SZY3" i="24"/>
  <c r="SZZ3" i="24"/>
  <c r="TAA3" i="24"/>
  <c r="TAB3" i="24"/>
  <c r="TAC3" i="24"/>
  <c r="TAD3" i="24"/>
  <c r="TAE3" i="24"/>
  <c r="TAF3" i="24"/>
  <c r="TAG3" i="24"/>
  <c r="TAH3" i="24"/>
  <c r="TAI3" i="24"/>
  <c r="TAJ3" i="24"/>
  <c r="TAK3" i="24"/>
  <c r="TAL3" i="24"/>
  <c r="TAM3" i="24"/>
  <c r="TAN3" i="24"/>
  <c r="TAO3" i="24"/>
  <c r="TAP3" i="24"/>
  <c r="TAQ3" i="24"/>
  <c r="TAR3" i="24"/>
  <c r="TAS3" i="24"/>
  <c r="TAT3" i="24"/>
  <c r="TAU3" i="24"/>
  <c r="TAV3" i="24"/>
  <c r="TAW3" i="24"/>
  <c r="TAX3" i="24"/>
  <c r="TAY3" i="24"/>
  <c r="TAZ3" i="24"/>
  <c r="TBA3" i="24"/>
  <c r="TBB3" i="24"/>
  <c r="TBC3" i="24"/>
  <c r="TBD3" i="24"/>
  <c r="TBE3" i="24"/>
  <c r="TBF3" i="24"/>
  <c r="TBG3" i="24"/>
  <c r="TBH3" i="24"/>
  <c r="TBI3" i="24"/>
  <c r="TBJ3" i="24"/>
  <c r="TBK3" i="24"/>
  <c r="TBL3" i="24"/>
  <c r="TBM3" i="24"/>
  <c r="TBN3" i="24"/>
  <c r="TBO3" i="24"/>
  <c r="TBP3" i="24"/>
  <c r="TBQ3" i="24"/>
  <c r="TBR3" i="24"/>
  <c r="TBS3" i="24"/>
  <c r="TBT3" i="24"/>
  <c r="TBU3" i="24"/>
  <c r="TBV3" i="24"/>
  <c r="TBW3" i="24"/>
  <c r="TBX3" i="24"/>
  <c r="TBY3" i="24"/>
  <c r="TBZ3" i="24"/>
  <c r="TCA3" i="24"/>
  <c r="TCB3" i="24"/>
  <c r="TCC3" i="24"/>
  <c r="TCD3" i="24"/>
  <c r="TCE3" i="24"/>
  <c r="TCF3" i="24"/>
  <c r="TCG3" i="24"/>
  <c r="TCH3" i="24"/>
  <c r="TCI3" i="24"/>
  <c r="TCJ3" i="24"/>
  <c r="TCK3" i="24"/>
  <c r="TCL3" i="24"/>
  <c r="TCM3" i="24"/>
  <c r="TCN3" i="24"/>
  <c r="TCO3" i="24"/>
  <c r="TCP3" i="24"/>
  <c r="TCQ3" i="24"/>
  <c r="TCR3" i="24"/>
  <c r="TCS3" i="24"/>
  <c r="TCT3" i="24"/>
  <c r="TCU3" i="24"/>
  <c r="TCV3" i="24"/>
  <c r="TCW3" i="24"/>
  <c r="TCX3" i="24"/>
  <c r="TCY3" i="24"/>
  <c r="TCZ3" i="24"/>
  <c r="TDA3" i="24"/>
  <c r="TDB3" i="24"/>
  <c r="TDC3" i="24"/>
  <c r="TDD3" i="24"/>
  <c r="TDE3" i="24"/>
  <c r="TDF3" i="24"/>
  <c r="TDG3" i="24"/>
  <c r="TDH3" i="24"/>
  <c r="TDI3" i="24"/>
  <c r="TDJ3" i="24"/>
  <c r="TDK3" i="24"/>
  <c r="TDL3" i="24"/>
  <c r="TDM3" i="24"/>
  <c r="TDN3" i="24"/>
  <c r="TDO3" i="24"/>
  <c r="TDP3" i="24"/>
  <c r="TDQ3" i="24"/>
  <c r="TDR3" i="24"/>
  <c r="TDS3" i="24"/>
  <c r="TDT3" i="24"/>
  <c r="TDU3" i="24"/>
  <c r="TDV3" i="24"/>
  <c r="TDW3" i="24"/>
  <c r="TDX3" i="24"/>
  <c r="TDY3" i="24"/>
  <c r="TDZ3" i="24"/>
  <c r="TEA3" i="24"/>
  <c r="TEB3" i="24"/>
  <c r="TEC3" i="24"/>
  <c r="TED3" i="24"/>
  <c r="TEE3" i="24"/>
  <c r="TEF3" i="24"/>
  <c r="TEG3" i="24"/>
  <c r="TEH3" i="24"/>
  <c r="TEI3" i="24"/>
  <c r="TEJ3" i="24"/>
  <c r="TEK3" i="24"/>
  <c r="TEL3" i="24"/>
  <c r="TEM3" i="24"/>
  <c r="TEN3" i="24"/>
  <c r="TEO3" i="24"/>
  <c r="TEP3" i="24"/>
  <c r="TEQ3" i="24"/>
  <c r="TER3" i="24"/>
  <c r="TES3" i="24"/>
  <c r="TET3" i="24"/>
  <c r="TEU3" i="24"/>
  <c r="TEV3" i="24"/>
  <c r="TEW3" i="24"/>
  <c r="TEX3" i="24"/>
  <c r="TEY3" i="24"/>
  <c r="TEZ3" i="24"/>
  <c r="TFA3" i="24"/>
  <c r="TFB3" i="24"/>
  <c r="TFC3" i="24"/>
  <c r="TFD3" i="24"/>
  <c r="TFE3" i="24"/>
  <c r="TFF3" i="24"/>
  <c r="TFG3" i="24"/>
  <c r="TFH3" i="24"/>
  <c r="TFI3" i="24"/>
  <c r="TFJ3" i="24"/>
  <c r="TFK3" i="24"/>
  <c r="TFL3" i="24"/>
  <c r="TFM3" i="24"/>
  <c r="TFN3" i="24"/>
  <c r="TFO3" i="24"/>
  <c r="TFP3" i="24"/>
  <c r="TFQ3" i="24"/>
  <c r="TFR3" i="24"/>
  <c r="TFS3" i="24"/>
  <c r="TFT3" i="24"/>
  <c r="TFU3" i="24"/>
  <c r="TFV3" i="24"/>
  <c r="TFW3" i="24"/>
  <c r="TFX3" i="24"/>
  <c r="TFY3" i="24"/>
  <c r="TFZ3" i="24"/>
  <c r="TGA3" i="24"/>
  <c r="TGB3" i="24"/>
  <c r="TGC3" i="24"/>
  <c r="TGD3" i="24"/>
  <c r="TGE3" i="24"/>
  <c r="TGF3" i="24"/>
  <c r="TGG3" i="24"/>
  <c r="TGH3" i="24"/>
  <c r="TGI3" i="24"/>
  <c r="TGJ3" i="24"/>
  <c r="TGK3" i="24"/>
  <c r="TGL3" i="24"/>
  <c r="TGM3" i="24"/>
  <c r="TGN3" i="24"/>
  <c r="TGO3" i="24"/>
  <c r="TGP3" i="24"/>
  <c r="TGQ3" i="24"/>
  <c r="TGR3" i="24"/>
  <c r="TGS3" i="24"/>
  <c r="TGT3" i="24"/>
  <c r="TGU3" i="24"/>
  <c r="TGV3" i="24"/>
  <c r="TGW3" i="24"/>
  <c r="TGX3" i="24"/>
  <c r="TGY3" i="24"/>
  <c r="TGZ3" i="24"/>
  <c r="THA3" i="24"/>
  <c r="THB3" i="24"/>
  <c r="THC3" i="24"/>
  <c r="THD3" i="24"/>
  <c r="THE3" i="24"/>
  <c r="THF3" i="24"/>
  <c r="THG3" i="24"/>
  <c r="THH3" i="24"/>
  <c r="THI3" i="24"/>
  <c r="THJ3" i="24"/>
  <c r="THK3" i="24"/>
  <c r="THL3" i="24"/>
  <c r="THM3" i="24"/>
  <c r="THN3" i="24"/>
  <c r="THO3" i="24"/>
  <c r="THP3" i="24"/>
  <c r="THQ3" i="24"/>
  <c r="THR3" i="24"/>
  <c r="THS3" i="24"/>
  <c r="THT3" i="24"/>
  <c r="THU3" i="24"/>
  <c r="THV3" i="24"/>
  <c r="THW3" i="24"/>
  <c r="THX3" i="24"/>
  <c r="THY3" i="24"/>
  <c r="THZ3" i="24"/>
  <c r="TIA3" i="24"/>
  <c r="TIB3" i="24"/>
  <c r="TIC3" i="24"/>
  <c r="TID3" i="24"/>
  <c r="TIE3" i="24"/>
  <c r="TIF3" i="24"/>
  <c r="TIG3" i="24"/>
  <c r="TIH3" i="24"/>
  <c r="TII3" i="24"/>
  <c r="TIJ3" i="24"/>
  <c r="TIK3" i="24"/>
  <c r="TIL3" i="24"/>
  <c r="TIM3" i="24"/>
  <c r="TIN3" i="24"/>
  <c r="TIO3" i="24"/>
  <c r="TIP3" i="24"/>
  <c r="TIQ3" i="24"/>
  <c r="TIR3" i="24"/>
  <c r="TIS3" i="24"/>
  <c r="TIT3" i="24"/>
  <c r="TIU3" i="24"/>
  <c r="TIV3" i="24"/>
  <c r="TIW3" i="24"/>
  <c r="TIX3" i="24"/>
  <c r="TIY3" i="24"/>
  <c r="TIZ3" i="24"/>
  <c r="TJA3" i="24"/>
  <c r="TJB3" i="24"/>
  <c r="TJC3" i="24"/>
  <c r="TJD3" i="24"/>
  <c r="TJE3" i="24"/>
  <c r="TJF3" i="24"/>
  <c r="TJG3" i="24"/>
  <c r="TJH3" i="24"/>
  <c r="TJI3" i="24"/>
  <c r="TJJ3" i="24"/>
  <c r="TJK3" i="24"/>
  <c r="TJL3" i="24"/>
  <c r="TJM3" i="24"/>
  <c r="TJN3" i="24"/>
  <c r="TJO3" i="24"/>
  <c r="TJP3" i="24"/>
  <c r="TJQ3" i="24"/>
  <c r="TJR3" i="24"/>
  <c r="TJS3" i="24"/>
  <c r="TJT3" i="24"/>
  <c r="TJU3" i="24"/>
  <c r="TJV3" i="24"/>
  <c r="TJW3" i="24"/>
  <c r="TJX3" i="24"/>
  <c r="TJY3" i="24"/>
  <c r="TJZ3" i="24"/>
  <c r="TKA3" i="24"/>
  <c r="TKB3" i="24"/>
  <c r="TKC3" i="24"/>
  <c r="TKD3" i="24"/>
  <c r="TKE3" i="24"/>
  <c r="TKF3" i="24"/>
  <c r="TKG3" i="24"/>
  <c r="TKH3" i="24"/>
  <c r="TKI3" i="24"/>
  <c r="TKJ3" i="24"/>
  <c r="TKK3" i="24"/>
  <c r="TKL3" i="24"/>
  <c r="TKM3" i="24"/>
  <c r="TKN3" i="24"/>
  <c r="TKO3" i="24"/>
  <c r="TKP3" i="24"/>
  <c r="TKQ3" i="24"/>
  <c r="TKR3" i="24"/>
  <c r="TKS3" i="24"/>
  <c r="TKT3" i="24"/>
  <c r="TKU3" i="24"/>
  <c r="TKV3" i="24"/>
  <c r="TKW3" i="24"/>
  <c r="TKX3" i="24"/>
  <c r="TKY3" i="24"/>
  <c r="TKZ3" i="24"/>
  <c r="TLA3" i="24"/>
  <c r="TLB3" i="24"/>
  <c r="TLC3" i="24"/>
  <c r="TLD3" i="24"/>
  <c r="TLE3" i="24"/>
  <c r="TLF3" i="24"/>
  <c r="TLG3" i="24"/>
  <c r="TLH3" i="24"/>
  <c r="TLI3" i="24"/>
  <c r="TLJ3" i="24"/>
  <c r="TLK3" i="24"/>
  <c r="TLL3" i="24"/>
  <c r="TLM3" i="24"/>
  <c r="TLN3" i="24"/>
  <c r="TLO3" i="24"/>
  <c r="TLP3" i="24"/>
  <c r="TLQ3" i="24"/>
  <c r="TLR3" i="24"/>
  <c r="TLS3" i="24"/>
  <c r="TLT3" i="24"/>
  <c r="TLU3" i="24"/>
  <c r="TLV3" i="24"/>
  <c r="TLW3" i="24"/>
  <c r="TLX3" i="24"/>
  <c r="TLY3" i="24"/>
  <c r="TLZ3" i="24"/>
  <c r="TMA3" i="24"/>
  <c r="TMB3" i="24"/>
  <c r="TMC3" i="24"/>
  <c r="TMD3" i="24"/>
  <c r="TME3" i="24"/>
  <c r="TMF3" i="24"/>
  <c r="TMG3" i="24"/>
  <c r="TMH3" i="24"/>
  <c r="TMI3" i="24"/>
  <c r="TMJ3" i="24"/>
  <c r="TMK3" i="24"/>
  <c r="TML3" i="24"/>
  <c r="TMM3" i="24"/>
  <c r="TMN3" i="24"/>
  <c r="TMO3" i="24"/>
  <c r="TMP3" i="24"/>
  <c r="TMQ3" i="24"/>
  <c r="TMR3" i="24"/>
  <c r="TMS3" i="24"/>
  <c r="TMT3" i="24"/>
  <c r="TMU3" i="24"/>
  <c r="TMV3" i="24"/>
  <c r="TMW3" i="24"/>
  <c r="TMX3" i="24"/>
  <c r="TMY3" i="24"/>
  <c r="TMZ3" i="24"/>
  <c r="TNA3" i="24"/>
  <c r="TNB3" i="24"/>
  <c r="TNC3" i="24"/>
  <c r="TND3" i="24"/>
  <c r="TNE3" i="24"/>
  <c r="TNF3" i="24"/>
  <c r="TNG3" i="24"/>
  <c r="TNH3" i="24"/>
  <c r="TNI3" i="24"/>
  <c r="TNJ3" i="24"/>
  <c r="TNK3" i="24"/>
  <c r="TNL3" i="24"/>
  <c r="TNM3" i="24"/>
  <c r="TNN3" i="24"/>
  <c r="TNO3" i="24"/>
  <c r="TNP3" i="24"/>
  <c r="TNQ3" i="24"/>
  <c r="TNR3" i="24"/>
  <c r="TNS3" i="24"/>
  <c r="TNT3" i="24"/>
  <c r="TNU3" i="24"/>
  <c r="TNV3" i="24"/>
  <c r="TNW3" i="24"/>
  <c r="TNX3" i="24"/>
  <c r="TNY3" i="24"/>
  <c r="TNZ3" i="24"/>
  <c r="TOA3" i="24"/>
  <c r="TOB3" i="24"/>
  <c r="TOC3" i="24"/>
  <c r="TOD3" i="24"/>
  <c r="TOE3" i="24"/>
  <c r="TOF3" i="24"/>
  <c r="TOG3" i="24"/>
  <c r="TOH3" i="24"/>
  <c r="TOI3" i="24"/>
  <c r="TOJ3" i="24"/>
  <c r="TOK3" i="24"/>
  <c r="TOL3" i="24"/>
  <c r="TOM3" i="24"/>
  <c r="TON3" i="24"/>
  <c r="TOO3" i="24"/>
  <c r="TOP3" i="24"/>
  <c r="TOQ3" i="24"/>
  <c r="TOR3" i="24"/>
  <c r="TOS3" i="24"/>
  <c r="TOT3" i="24"/>
  <c r="TOU3" i="24"/>
  <c r="TOV3" i="24"/>
  <c r="TOW3" i="24"/>
  <c r="TOX3" i="24"/>
  <c r="TOY3" i="24"/>
  <c r="TOZ3" i="24"/>
  <c r="TPA3" i="24"/>
  <c r="TPB3" i="24"/>
  <c r="TPC3" i="24"/>
  <c r="TPD3" i="24"/>
  <c r="TPE3" i="24"/>
  <c r="TPF3" i="24"/>
  <c r="TPG3" i="24"/>
  <c r="TPH3" i="24"/>
  <c r="TPI3" i="24"/>
  <c r="TPJ3" i="24"/>
  <c r="TPK3" i="24"/>
  <c r="TPL3" i="24"/>
  <c r="TPM3" i="24"/>
  <c r="TPN3" i="24"/>
  <c r="TPO3" i="24"/>
  <c r="TPP3" i="24"/>
  <c r="TPQ3" i="24"/>
  <c r="TPR3" i="24"/>
  <c r="TPS3" i="24"/>
  <c r="TPT3" i="24"/>
  <c r="TPU3" i="24"/>
  <c r="TPV3" i="24"/>
  <c r="TPW3" i="24"/>
  <c r="TPX3" i="24"/>
  <c r="TPY3" i="24"/>
  <c r="TPZ3" i="24"/>
  <c r="TQA3" i="24"/>
  <c r="TQB3" i="24"/>
  <c r="TQC3" i="24"/>
  <c r="TQD3" i="24"/>
  <c r="TQE3" i="24"/>
  <c r="TQF3" i="24"/>
  <c r="TQG3" i="24"/>
  <c r="TQH3" i="24"/>
  <c r="TQI3" i="24"/>
  <c r="TQJ3" i="24"/>
  <c r="TQK3" i="24"/>
  <c r="TQL3" i="24"/>
  <c r="TQM3" i="24"/>
  <c r="TQN3" i="24"/>
  <c r="TQO3" i="24"/>
  <c r="TQP3" i="24"/>
  <c r="TQQ3" i="24"/>
  <c r="TQR3" i="24"/>
  <c r="TQS3" i="24"/>
  <c r="TQT3" i="24"/>
  <c r="TQU3" i="24"/>
  <c r="TQV3" i="24"/>
  <c r="TQW3" i="24"/>
  <c r="TQX3" i="24"/>
  <c r="TQY3" i="24"/>
  <c r="TQZ3" i="24"/>
  <c r="TRA3" i="24"/>
  <c r="TRB3" i="24"/>
  <c r="TRC3" i="24"/>
  <c r="TRD3" i="24"/>
  <c r="TRE3" i="24"/>
  <c r="TRF3" i="24"/>
  <c r="TRG3" i="24"/>
  <c r="TRH3" i="24"/>
  <c r="TRI3" i="24"/>
  <c r="TRJ3" i="24"/>
  <c r="TRK3" i="24"/>
  <c r="TRL3" i="24"/>
  <c r="TRM3" i="24"/>
  <c r="TRN3" i="24"/>
  <c r="TRO3" i="24"/>
  <c r="TRP3" i="24"/>
  <c r="TRQ3" i="24"/>
  <c r="TRR3" i="24"/>
  <c r="TRS3" i="24"/>
  <c r="TRT3" i="24"/>
  <c r="TRU3" i="24"/>
  <c r="TRV3" i="24"/>
  <c r="TRW3" i="24"/>
  <c r="TRX3" i="24"/>
  <c r="TRY3" i="24"/>
  <c r="TRZ3" i="24"/>
  <c r="TSA3" i="24"/>
  <c r="TSB3" i="24"/>
  <c r="TSC3" i="24"/>
  <c r="TSD3" i="24"/>
  <c r="TSE3" i="24"/>
  <c r="TSF3" i="24"/>
  <c r="TSG3" i="24"/>
  <c r="TSH3" i="24"/>
  <c r="TSI3" i="24"/>
  <c r="TSJ3" i="24"/>
  <c r="TSK3" i="24"/>
  <c r="TSL3" i="24"/>
  <c r="TSM3" i="24"/>
  <c r="TSN3" i="24"/>
  <c r="TSO3" i="24"/>
  <c r="TSP3" i="24"/>
  <c r="TSQ3" i="24"/>
  <c r="TSR3" i="24"/>
  <c r="TSS3" i="24"/>
  <c r="TST3" i="24"/>
  <c r="TSU3" i="24"/>
  <c r="TSV3" i="24"/>
  <c r="TSW3" i="24"/>
  <c r="TSX3" i="24"/>
  <c r="TSY3" i="24"/>
  <c r="TSZ3" i="24"/>
  <c r="TTA3" i="24"/>
  <c r="TTB3" i="24"/>
  <c r="TTC3" i="24"/>
  <c r="TTD3" i="24"/>
  <c r="TTE3" i="24"/>
  <c r="TTF3" i="24"/>
  <c r="TTG3" i="24"/>
  <c r="TTH3" i="24"/>
  <c r="TTI3" i="24"/>
  <c r="TTJ3" i="24"/>
  <c r="TTK3" i="24"/>
  <c r="TTL3" i="24"/>
  <c r="TTM3" i="24"/>
  <c r="TTN3" i="24"/>
  <c r="TTO3" i="24"/>
  <c r="TTP3" i="24"/>
  <c r="TTQ3" i="24"/>
  <c r="TTR3" i="24"/>
  <c r="TTS3" i="24"/>
  <c r="TTT3" i="24"/>
  <c r="TTU3" i="24"/>
  <c r="TTV3" i="24"/>
  <c r="TTW3" i="24"/>
  <c r="TTX3" i="24"/>
  <c r="TTY3" i="24"/>
  <c r="TTZ3" i="24"/>
  <c r="TUA3" i="24"/>
  <c r="TUB3" i="24"/>
  <c r="TUC3" i="24"/>
  <c r="TUD3" i="24"/>
  <c r="TUE3" i="24"/>
  <c r="TUF3" i="24"/>
  <c r="TUG3" i="24"/>
  <c r="TUH3" i="24"/>
  <c r="TUI3" i="24"/>
  <c r="TUJ3" i="24"/>
  <c r="TUK3" i="24"/>
  <c r="TUL3" i="24"/>
  <c r="TUM3" i="24"/>
  <c r="TUN3" i="24"/>
  <c r="TUO3" i="24"/>
  <c r="TUP3" i="24"/>
  <c r="TUQ3" i="24"/>
  <c r="TUR3" i="24"/>
  <c r="TUS3" i="24"/>
  <c r="TUT3" i="24"/>
  <c r="TUU3" i="24"/>
  <c r="TUV3" i="24"/>
  <c r="TUW3" i="24"/>
  <c r="TUX3" i="24"/>
  <c r="TUY3" i="24"/>
  <c r="TUZ3" i="24"/>
  <c r="TVA3" i="24"/>
  <c r="TVB3" i="24"/>
  <c r="TVC3" i="24"/>
  <c r="TVD3" i="24"/>
  <c r="TVE3" i="24"/>
  <c r="TVF3" i="24"/>
  <c r="TVG3" i="24"/>
  <c r="TVH3" i="24"/>
  <c r="TVI3" i="24"/>
  <c r="TVJ3" i="24"/>
  <c r="TVK3" i="24"/>
  <c r="TVL3" i="24"/>
  <c r="TVM3" i="24"/>
  <c r="TVN3" i="24"/>
  <c r="TVO3" i="24"/>
  <c r="TVP3" i="24"/>
  <c r="TVQ3" i="24"/>
  <c r="TVR3" i="24"/>
  <c r="TVS3" i="24"/>
  <c r="TVT3" i="24"/>
  <c r="TVU3" i="24"/>
  <c r="TVV3" i="24"/>
  <c r="TVW3" i="24"/>
  <c r="TVX3" i="24"/>
  <c r="TVY3" i="24"/>
  <c r="TVZ3" i="24"/>
  <c r="TWA3" i="24"/>
  <c r="TWB3" i="24"/>
  <c r="TWC3" i="24"/>
  <c r="TWD3" i="24"/>
  <c r="TWE3" i="24"/>
  <c r="TWF3" i="24"/>
  <c r="TWG3" i="24"/>
  <c r="TWH3" i="24"/>
  <c r="TWI3" i="24"/>
  <c r="TWJ3" i="24"/>
  <c r="TWK3" i="24"/>
  <c r="TWL3" i="24"/>
  <c r="TWM3" i="24"/>
  <c r="TWN3" i="24"/>
  <c r="TWO3" i="24"/>
  <c r="TWP3" i="24"/>
  <c r="TWQ3" i="24"/>
  <c r="TWR3" i="24"/>
  <c r="TWS3" i="24"/>
  <c r="TWT3" i="24"/>
  <c r="TWU3" i="24"/>
  <c r="TWV3" i="24"/>
  <c r="TWW3" i="24"/>
  <c r="TWX3" i="24"/>
  <c r="TWY3" i="24"/>
  <c r="TWZ3" i="24"/>
  <c r="TXA3" i="24"/>
  <c r="TXB3" i="24"/>
  <c r="TXC3" i="24"/>
  <c r="TXD3" i="24"/>
  <c r="TXE3" i="24"/>
  <c r="TXF3" i="24"/>
  <c r="TXG3" i="24"/>
  <c r="TXH3" i="24"/>
  <c r="TXI3" i="24"/>
  <c r="TXJ3" i="24"/>
  <c r="TXK3" i="24"/>
  <c r="TXL3" i="24"/>
  <c r="TXM3" i="24"/>
  <c r="TXN3" i="24"/>
  <c r="TXO3" i="24"/>
  <c r="TXP3" i="24"/>
  <c r="TXQ3" i="24"/>
  <c r="TXR3" i="24"/>
  <c r="TXS3" i="24"/>
  <c r="TXT3" i="24"/>
  <c r="TXU3" i="24"/>
  <c r="TXV3" i="24"/>
  <c r="TXW3" i="24"/>
  <c r="TXX3" i="24"/>
  <c r="TXY3" i="24"/>
  <c r="TXZ3" i="24"/>
  <c r="TYA3" i="24"/>
  <c r="TYB3" i="24"/>
  <c r="TYC3" i="24"/>
  <c r="TYD3" i="24"/>
  <c r="TYE3" i="24"/>
  <c r="TYF3" i="24"/>
  <c r="TYG3" i="24"/>
  <c r="TYH3" i="24"/>
  <c r="TYI3" i="24"/>
  <c r="TYJ3" i="24"/>
  <c r="TYK3" i="24"/>
  <c r="TYL3" i="24"/>
  <c r="TYM3" i="24"/>
  <c r="TYN3" i="24"/>
  <c r="TYO3" i="24"/>
  <c r="TYP3" i="24"/>
  <c r="TYQ3" i="24"/>
  <c r="TYR3" i="24"/>
  <c r="TYS3" i="24"/>
  <c r="TYT3" i="24"/>
  <c r="TYU3" i="24"/>
  <c r="TYV3" i="24"/>
  <c r="TYW3" i="24"/>
  <c r="TYX3" i="24"/>
  <c r="TYY3" i="24"/>
  <c r="TYZ3" i="24"/>
  <c r="TZA3" i="24"/>
  <c r="TZB3" i="24"/>
  <c r="TZC3" i="24"/>
  <c r="TZD3" i="24"/>
  <c r="TZE3" i="24"/>
  <c r="TZF3" i="24"/>
  <c r="TZG3" i="24"/>
  <c r="TZH3" i="24"/>
  <c r="TZI3" i="24"/>
  <c r="TZJ3" i="24"/>
  <c r="TZK3" i="24"/>
  <c r="TZL3" i="24"/>
  <c r="TZM3" i="24"/>
  <c r="TZN3" i="24"/>
  <c r="TZO3" i="24"/>
  <c r="TZP3" i="24"/>
  <c r="TZQ3" i="24"/>
  <c r="TZR3" i="24"/>
  <c r="TZS3" i="24"/>
  <c r="TZT3" i="24"/>
  <c r="TZU3" i="24"/>
  <c r="TZV3" i="24"/>
  <c r="TZW3" i="24"/>
  <c r="TZX3" i="24"/>
  <c r="TZY3" i="24"/>
  <c r="TZZ3" i="24"/>
  <c r="UAA3" i="24"/>
  <c r="UAB3" i="24"/>
  <c r="UAC3" i="24"/>
  <c r="UAD3" i="24"/>
  <c r="UAE3" i="24"/>
  <c r="UAF3" i="24"/>
  <c r="UAG3" i="24"/>
  <c r="UAH3" i="24"/>
  <c r="UAI3" i="24"/>
  <c r="UAJ3" i="24"/>
  <c r="UAK3" i="24"/>
  <c r="UAL3" i="24"/>
  <c r="UAM3" i="24"/>
  <c r="UAN3" i="24"/>
  <c r="UAO3" i="24"/>
  <c r="UAP3" i="24"/>
  <c r="UAQ3" i="24"/>
  <c r="UAR3" i="24"/>
  <c r="UAS3" i="24"/>
  <c r="UAT3" i="24"/>
  <c r="UAU3" i="24"/>
  <c r="UAV3" i="24"/>
  <c r="UAW3" i="24"/>
  <c r="UAX3" i="24"/>
  <c r="UAY3" i="24"/>
  <c r="UAZ3" i="24"/>
  <c r="UBA3" i="24"/>
  <c r="UBB3" i="24"/>
  <c r="UBC3" i="24"/>
  <c r="UBD3" i="24"/>
  <c r="UBE3" i="24"/>
  <c r="UBF3" i="24"/>
  <c r="UBG3" i="24"/>
  <c r="UBH3" i="24"/>
  <c r="UBI3" i="24"/>
  <c r="UBJ3" i="24"/>
  <c r="UBK3" i="24"/>
  <c r="UBL3" i="24"/>
  <c r="UBM3" i="24"/>
  <c r="UBN3" i="24"/>
  <c r="UBO3" i="24"/>
  <c r="UBP3" i="24"/>
  <c r="UBQ3" i="24"/>
  <c r="UBR3" i="24"/>
  <c r="UBS3" i="24"/>
  <c r="UBT3" i="24"/>
  <c r="UBU3" i="24"/>
  <c r="UBV3" i="24"/>
  <c r="UBW3" i="24"/>
  <c r="UBX3" i="24"/>
  <c r="UBY3" i="24"/>
  <c r="UBZ3" i="24"/>
  <c r="UCA3" i="24"/>
  <c r="UCB3" i="24"/>
  <c r="UCC3" i="24"/>
  <c r="UCD3" i="24"/>
  <c r="UCE3" i="24"/>
  <c r="UCF3" i="24"/>
  <c r="UCG3" i="24"/>
  <c r="UCH3" i="24"/>
  <c r="UCI3" i="24"/>
  <c r="UCJ3" i="24"/>
  <c r="UCK3" i="24"/>
  <c r="UCL3" i="24"/>
  <c r="UCM3" i="24"/>
  <c r="UCN3" i="24"/>
  <c r="UCO3" i="24"/>
  <c r="UCP3" i="24"/>
  <c r="UCQ3" i="24"/>
  <c r="UCR3" i="24"/>
  <c r="UCS3" i="24"/>
  <c r="UCT3" i="24"/>
  <c r="UCU3" i="24"/>
  <c r="UCV3" i="24"/>
  <c r="UCW3" i="24"/>
  <c r="UCX3" i="24"/>
  <c r="UCY3" i="24"/>
  <c r="UCZ3" i="24"/>
  <c r="UDA3" i="24"/>
  <c r="UDB3" i="24"/>
  <c r="UDC3" i="24"/>
  <c r="UDD3" i="24"/>
  <c r="UDE3" i="24"/>
  <c r="UDF3" i="24"/>
  <c r="UDG3" i="24"/>
  <c r="UDH3" i="24"/>
  <c r="UDI3" i="24"/>
  <c r="UDJ3" i="24"/>
  <c r="UDK3" i="24"/>
  <c r="UDL3" i="24"/>
  <c r="UDM3" i="24"/>
  <c r="UDN3" i="24"/>
  <c r="UDO3" i="24"/>
  <c r="UDP3" i="24"/>
  <c r="UDQ3" i="24"/>
  <c r="UDR3" i="24"/>
  <c r="UDS3" i="24"/>
  <c r="UDT3" i="24"/>
  <c r="UDU3" i="24"/>
  <c r="UDV3" i="24"/>
  <c r="UDW3" i="24"/>
  <c r="UDX3" i="24"/>
  <c r="UDY3" i="24"/>
  <c r="UDZ3" i="24"/>
  <c r="UEA3" i="24"/>
  <c r="UEB3" i="24"/>
  <c r="UEC3" i="24"/>
  <c r="UED3" i="24"/>
  <c r="UEE3" i="24"/>
  <c r="UEF3" i="24"/>
  <c r="UEG3" i="24"/>
  <c r="UEH3" i="24"/>
  <c r="UEI3" i="24"/>
  <c r="UEJ3" i="24"/>
  <c r="UEK3" i="24"/>
  <c r="UEL3" i="24"/>
  <c r="UEM3" i="24"/>
  <c r="UEN3" i="24"/>
  <c r="UEO3" i="24"/>
  <c r="UEP3" i="24"/>
  <c r="UEQ3" i="24"/>
  <c r="UER3" i="24"/>
  <c r="UES3" i="24"/>
  <c r="UET3" i="24"/>
  <c r="UEU3" i="24"/>
  <c r="UEV3" i="24"/>
  <c r="UEW3" i="24"/>
  <c r="UEX3" i="24"/>
  <c r="UEY3" i="24"/>
  <c r="UEZ3" i="24"/>
  <c r="UFA3" i="24"/>
  <c r="UFB3" i="24"/>
  <c r="UFC3" i="24"/>
  <c r="UFD3" i="24"/>
  <c r="UFE3" i="24"/>
  <c r="UFF3" i="24"/>
  <c r="UFG3" i="24"/>
  <c r="UFH3" i="24"/>
  <c r="UFI3" i="24"/>
  <c r="UFJ3" i="24"/>
  <c r="UFK3" i="24"/>
  <c r="UFL3" i="24"/>
  <c r="UFM3" i="24"/>
  <c r="UFN3" i="24"/>
  <c r="UFO3" i="24"/>
  <c r="UFP3" i="24"/>
  <c r="UFQ3" i="24"/>
  <c r="UFR3" i="24"/>
  <c r="UFS3" i="24"/>
  <c r="UFT3" i="24"/>
  <c r="UFU3" i="24"/>
  <c r="UFV3" i="24"/>
  <c r="UFW3" i="24"/>
  <c r="UFX3" i="24"/>
  <c r="UFY3" i="24"/>
  <c r="UFZ3" i="24"/>
  <c r="UGA3" i="24"/>
  <c r="UGB3" i="24"/>
  <c r="UGC3" i="24"/>
  <c r="UGD3" i="24"/>
  <c r="UGE3" i="24"/>
  <c r="UGF3" i="24"/>
  <c r="UGG3" i="24"/>
  <c r="UGH3" i="24"/>
  <c r="UGI3" i="24"/>
  <c r="UGJ3" i="24"/>
  <c r="UGK3" i="24"/>
  <c r="UGL3" i="24"/>
  <c r="UGM3" i="24"/>
  <c r="UGN3" i="24"/>
  <c r="UGO3" i="24"/>
  <c r="UGP3" i="24"/>
  <c r="UGQ3" i="24"/>
  <c r="UGR3" i="24"/>
  <c r="UGS3" i="24"/>
  <c r="UGT3" i="24"/>
  <c r="UGU3" i="24"/>
  <c r="UGV3" i="24"/>
  <c r="UGW3" i="24"/>
  <c r="UGX3" i="24"/>
  <c r="UGY3" i="24"/>
  <c r="UGZ3" i="24"/>
  <c r="UHA3" i="24"/>
  <c r="UHB3" i="24"/>
  <c r="UHC3" i="24"/>
  <c r="UHD3" i="24"/>
  <c r="UHE3" i="24"/>
  <c r="UHF3" i="24"/>
  <c r="UHG3" i="24"/>
  <c r="UHH3" i="24"/>
  <c r="UHI3" i="24"/>
  <c r="UHJ3" i="24"/>
  <c r="UHK3" i="24"/>
  <c r="UHL3" i="24"/>
  <c r="UHM3" i="24"/>
  <c r="UHN3" i="24"/>
  <c r="UHO3" i="24"/>
  <c r="UHP3" i="24"/>
  <c r="UHQ3" i="24"/>
  <c r="UHR3" i="24"/>
  <c r="UHS3" i="24"/>
  <c r="UHT3" i="24"/>
  <c r="UHU3" i="24"/>
  <c r="UHV3" i="24"/>
  <c r="UHW3" i="24"/>
  <c r="UHX3" i="24"/>
  <c r="UHY3" i="24"/>
  <c r="UHZ3" i="24"/>
  <c r="UIA3" i="24"/>
  <c r="UIB3" i="24"/>
  <c r="UIC3" i="24"/>
  <c r="UID3" i="24"/>
  <c r="UIE3" i="24"/>
  <c r="UIF3" i="24"/>
  <c r="UIG3" i="24"/>
  <c r="UIH3" i="24"/>
  <c r="UII3" i="24"/>
  <c r="UIJ3" i="24"/>
  <c r="UIK3" i="24"/>
  <c r="UIL3" i="24"/>
  <c r="UIM3" i="24"/>
  <c r="UIN3" i="24"/>
  <c r="UIO3" i="24"/>
  <c r="UIP3" i="24"/>
  <c r="UIQ3" i="24"/>
  <c r="UIR3" i="24"/>
  <c r="UIS3" i="24"/>
  <c r="UIT3" i="24"/>
  <c r="UIU3" i="24"/>
  <c r="UIV3" i="24"/>
  <c r="UIW3" i="24"/>
  <c r="UIX3" i="24"/>
  <c r="UIY3" i="24"/>
  <c r="UIZ3" i="24"/>
  <c r="UJA3" i="24"/>
  <c r="UJB3" i="24"/>
  <c r="UJC3" i="24"/>
  <c r="UJD3" i="24"/>
  <c r="UJE3" i="24"/>
  <c r="UJF3" i="24"/>
  <c r="UJG3" i="24"/>
  <c r="UJH3" i="24"/>
  <c r="UJI3" i="24"/>
  <c r="UJJ3" i="24"/>
  <c r="UJK3" i="24"/>
  <c r="UJL3" i="24"/>
  <c r="UJM3" i="24"/>
  <c r="UJN3" i="24"/>
  <c r="UJO3" i="24"/>
  <c r="UJP3" i="24"/>
  <c r="UJQ3" i="24"/>
  <c r="UJR3" i="24"/>
  <c r="UJS3" i="24"/>
  <c r="UJT3" i="24"/>
  <c r="UJU3" i="24"/>
  <c r="UJV3" i="24"/>
  <c r="UJW3" i="24"/>
  <c r="UJX3" i="24"/>
  <c r="UJY3" i="24"/>
  <c r="UJZ3" i="24"/>
  <c r="UKA3" i="24"/>
  <c r="UKB3" i="24"/>
  <c r="UKC3" i="24"/>
  <c r="UKD3" i="24"/>
  <c r="UKE3" i="24"/>
  <c r="UKF3" i="24"/>
  <c r="UKG3" i="24"/>
  <c r="UKH3" i="24"/>
  <c r="UKI3" i="24"/>
  <c r="UKJ3" i="24"/>
  <c r="UKK3" i="24"/>
  <c r="UKL3" i="24"/>
  <c r="UKM3" i="24"/>
  <c r="UKN3" i="24"/>
  <c r="UKO3" i="24"/>
  <c r="UKP3" i="24"/>
  <c r="UKQ3" i="24"/>
  <c r="UKR3" i="24"/>
  <c r="UKS3" i="24"/>
  <c r="UKT3" i="24"/>
  <c r="UKU3" i="24"/>
  <c r="UKV3" i="24"/>
  <c r="UKW3" i="24"/>
  <c r="UKX3" i="24"/>
  <c r="UKY3" i="24"/>
  <c r="UKZ3" i="24"/>
  <c r="ULA3" i="24"/>
  <c r="ULB3" i="24"/>
  <c r="ULC3" i="24"/>
  <c r="ULD3" i="24"/>
  <c r="ULE3" i="24"/>
  <c r="ULF3" i="24"/>
  <c r="ULG3" i="24"/>
  <c r="ULH3" i="24"/>
  <c r="ULI3" i="24"/>
  <c r="ULJ3" i="24"/>
  <c r="ULK3" i="24"/>
  <c r="ULL3" i="24"/>
  <c r="ULM3" i="24"/>
  <c r="ULN3" i="24"/>
  <c r="ULO3" i="24"/>
  <c r="ULP3" i="24"/>
  <c r="ULQ3" i="24"/>
  <c r="ULR3" i="24"/>
  <c r="ULS3" i="24"/>
  <c r="ULT3" i="24"/>
  <c r="ULU3" i="24"/>
  <c r="ULV3" i="24"/>
  <c r="ULW3" i="24"/>
  <c r="ULX3" i="24"/>
  <c r="ULY3" i="24"/>
  <c r="ULZ3" i="24"/>
  <c r="UMA3" i="24"/>
  <c r="UMB3" i="24"/>
  <c r="UMC3" i="24"/>
  <c r="UMD3" i="24"/>
  <c r="UME3" i="24"/>
  <c r="UMF3" i="24"/>
  <c r="UMG3" i="24"/>
  <c r="UMH3" i="24"/>
  <c r="UMI3" i="24"/>
  <c r="UMJ3" i="24"/>
  <c r="UMK3" i="24"/>
  <c r="UML3" i="24"/>
  <c r="UMM3" i="24"/>
  <c r="UMN3" i="24"/>
  <c r="UMO3" i="24"/>
  <c r="UMP3" i="24"/>
  <c r="UMQ3" i="24"/>
  <c r="UMR3" i="24"/>
  <c r="UMS3" i="24"/>
  <c r="UMT3" i="24"/>
  <c r="UMU3" i="24"/>
  <c r="UMV3" i="24"/>
  <c r="UMW3" i="24"/>
  <c r="UMX3" i="24"/>
  <c r="UMY3" i="24"/>
  <c r="UMZ3" i="24"/>
  <c r="UNA3" i="24"/>
  <c r="UNB3" i="24"/>
  <c r="UNC3" i="24"/>
  <c r="UND3" i="24"/>
  <c r="UNE3" i="24"/>
  <c r="UNF3" i="24"/>
  <c r="UNG3" i="24"/>
  <c r="UNH3" i="24"/>
  <c r="UNI3" i="24"/>
  <c r="UNJ3" i="24"/>
  <c r="UNK3" i="24"/>
  <c r="UNL3" i="24"/>
  <c r="UNM3" i="24"/>
  <c r="UNN3" i="24"/>
  <c r="UNO3" i="24"/>
  <c r="UNP3" i="24"/>
  <c r="UNQ3" i="24"/>
  <c r="UNR3" i="24"/>
  <c r="UNS3" i="24"/>
  <c r="UNT3" i="24"/>
  <c r="UNU3" i="24"/>
  <c r="UNV3" i="24"/>
  <c r="UNW3" i="24"/>
  <c r="UNX3" i="24"/>
  <c r="UNY3" i="24"/>
  <c r="UNZ3" i="24"/>
  <c r="UOA3" i="24"/>
  <c r="UOB3" i="24"/>
  <c r="UOC3" i="24"/>
  <c r="UOD3" i="24"/>
  <c r="UOE3" i="24"/>
  <c r="UOF3" i="24"/>
  <c r="UOG3" i="24"/>
  <c r="UOH3" i="24"/>
  <c r="UOI3" i="24"/>
  <c r="UOJ3" i="24"/>
  <c r="UOK3" i="24"/>
  <c r="UOL3" i="24"/>
  <c r="UOM3" i="24"/>
  <c r="UON3" i="24"/>
  <c r="UOO3" i="24"/>
  <c r="UOP3" i="24"/>
  <c r="UOQ3" i="24"/>
  <c r="UOR3" i="24"/>
  <c r="UOS3" i="24"/>
  <c r="UOT3" i="24"/>
  <c r="UOU3" i="24"/>
  <c r="UOV3" i="24"/>
  <c r="UOW3" i="24"/>
  <c r="UOX3" i="24"/>
  <c r="UOY3" i="24"/>
  <c r="UOZ3" i="24"/>
  <c r="UPA3" i="24"/>
  <c r="UPB3" i="24"/>
  <c r="UPC3" i="24"/>
  <c r="UPD3" i="24"/>
  <c r="UPE3" i="24"/>
  <c r="UPF3" i="24"/>
  <c r="UPG3" i="24"/>
  <c r="UPH3" i="24"/>
  <c r="UPI3" i="24"/>
  <c r="UPJ3" i="24"/>
  <c r="UPK3" i="24"/>
  <c r="UPL3" i="24"/>
  <c r="UPM3" i="24"/>
  <c r="UPN3" i="24"/>
  <c r="UPO3" i="24"/>
  <c r="UPP3" i="24"/>
  <c r="UPQ3" i="24"/>
  <c r="UPR3" i="24"/>
  <c r="UPS3" i="24"/>
  <c r="UPT3" i="24"/>
  <c r="UPU3" i="24"/>
  <c r="UPV3" i="24"/>
  <c r="UPW3" i="24"/>
  <c r="UPX3" i="24"/>
  <c r="UPY3" i="24"/>
  <c r="UPZ3" i="24"/>
  <c r="UQA3" i="24"/>
  <c r="UQB3" i="24"/>
  <c r="UQC3" i="24"/>
  <c r="UQD3" i="24"/>
  <c r="UQE3" i="24"/>
  <c r="UQF3" i="24"/>
  <c r="UQG3" i="24"/>
  <c r="UQH3" i="24"/>
  <c r="UQI3" i="24"/>
  <c r="UQJ3" i="24"/>
  <c r="UQK3" i="24"/>
  <c r="UQL3" i="24"/>
  <c r="UQM3" i="24"/>
  <c r="UQN3" i="24"/>
  <c r="UQO3" i="24"/>
  <c r="UQP3" i="24"/>
  <c r="UQQ3" i="24"/>
  <c r="UQR3" i="24"/>
  <c r="UQS3" i="24"/>
  <c r="UQT3" i="24"/>
  <c r="UQU3" i="24"/>
  <c r="UQV3" i="24"/>
  <c r="UQW3" i="24"/>
  <c r="UQX3" i="24"/>
  <c r="UQY3" i="24"/>
  <c r="UQZ3" i="24"/>
  <c r="URA3" i="24"/>
  <c r="URB3" i="24"/>
  <c r="URC3" i="24"/>
  <c r="URD3" i="24"/>
  <c r="URE3" i="24"/>
  <c r="URF3" i="24"/>
  <c r="URG3" i="24"/>
  <c r="URH3" i="24"/>
  <c r="URI3" i="24"/>
  <c r="URJ3" i="24"/>
  <c r="URK3" i="24"/>
  <c r="URL3" i="24"/>
  <c r="URM3" i="24"/>
  <c r="URN3" i="24"/>
  <c r="URO3" i="24"/>
  <c r="URP3" i="24"/>
  <c r="URQ3" i="24"/>
  <c r="URR3" i="24"/>
  <c r="URS3" i="24"/>
  <c r="URT3" i="24"/>
  <c r="URU3" i="24"/>
  <c r="URV3" i="24"/>
  <c r="URW3" i="24"/>
  <c r="URX3" i="24"/>
  <c r="URY3" i="24"/>
  <c r="URZ3" i="24"/>
  <c r="USA3" i="24"/>
  <c r="USB3" i="24"/>
  <c r="USC3" i="24"/>
  <c r="USD3" i="24"/>
  <c r="USE3" i="24"/>
  <c r="USF3" i="24"/>
  <c r="USG3" i="24"/>
  <c r="USH3" i="24"/>
  <c r="USI3" i="24"/>
  <c r="USJ3" i="24"/>
  <c r="USK3" i="24"/>
  <c r="USL3" i="24"/>
  <c r="USM3" i="24"/>
  <c r="USN3" i="24"/>
  <c r="USO3" i="24"/>
  <c r="USP3" i="24"/>
  <c r="USQ3" i="24"/>
  <c r="USR3" i="24"/>
  <c r="USS3" i="24"/>
  <c r="UST3" i="24"/>
  <c r="USU3" i="24"/>
  <c r="USV3" i="24"/>
  <c r="USW3" i="24"/>
  <c r="USX3" i="24"/>
  <c r="USY3" i="24"/>
  <c r="USZ3" i="24"/>
  <c r="UTA3" i="24"/>
  <c r="UTB3" i="24"/>
  <c r="UTC3" i="24"/>
  <c r="UTD3" i="24"/>
  <c r="UTE3" i="24"/>
  <c r="UTF3" i="24"/>
  <c r="UTG3" i="24"/>
  <c r="UTH3" i="24"/>
  <c r="UTI3" i="24"/>
  <c r="UTJ3" i="24"/>
  <c r="UTK3" i="24"/>
  <c r="UTL3" i="24"/>
  <c r="UTM3" i="24"/>
  <c r="UTN3" i="24"/>
  <c r="UTO3" i="24"/>
  <c r="UTP3" i="24"/>
  <c r="UTQ3" i="24"/>
  <c r="UTR3" i="24"/>
  <c r="UTS3" i="24"/>
  <c r="UTT3" i="24"/>
  <c r="UTU3" i="24"/>
  <c r="UTV3" i="24"/>
  <c r="UTW3" i="24"/>
  <c r="UTX3" i="24"/>
  <c r="UTY3" i="24"/>
  <c r="UTZ3" i="24"/>
  <c r="UUA3" i="24"/>
  <c r="UUB3" i="24"/>
  <c r="UUC3" i="24"/>
  <c r="UUD3" i="24"/>
  <c r="UUE3" i="24"/>
  <c r="UUF3" i="24"/>
  <c r="UUG3" i="24"/>
  <c r="UUH3" i="24"/>
  <c r="UUI3" i="24"/>
  <c r="UUJ3" i="24"/>
  <c r="UUK3" i="24"/>
  <c r="UUL3" i="24"/>
  <c r="UUM3" i="24"/>
  <c r="UUN3" i="24"/>
  <c r="UUO3" i="24"/>
  <c r="UUP3" i="24"/>
  <c r="UUQ3" i="24"/>
  <c r="UUR3" i="24"/>
  <c r="UUS3" i="24"/>
  <c r="UUT3" i="24"/>
  <c r="UUU3" i="24"/>
  <c r="UUV3" i="24"/>
  <c r="UUW3" i="24"/>
  <c r="UUX3" i="24"/>
  <c r="UUY3" i="24"/>
  <c r="UUZ3" i="24"/>
  <c r="UVA3" i="24"/>
  <c r="UVB3" i="24"/>
  <c r="UVC3" i="24"/>
  <c r="UVD3" i="24"/>
  <c r="UVE3" i="24"/>
  <c r="UVF3" i="24"/>
  <c r="UVG3" i="24"/>
  <c r="UVH3" i="24"/>
  <c r="UVI3" i="24"/>
  <c r="UVJ3" i="24"/>
  <c r="UVK3" i="24"/>
  <c r="UVL3" i="24"/>
  <c r="UVM3" i="24"/>
  <c r="UVN3" i="24"/>
  <c r="UVO3" i="24"/>
  <c r="UVP3" i="24"/>
  <c r="UVQ3" i="24"/>
  <c r="UVR3" i="24"/>
  <c r="UVS3" i="24"/>
  <c r="UVT3" i="24"/>
  <c r="UVU3" i="24"/>
  <c r="UVV3" i="24"/>
  <c r="UVW3" i="24"/>
  <c r="UVX3" i="24"/>
  <c r="UVY3" i="24"/>
  <c r="UVZ3" i="24"/>
  <c r="UWA3" i="24"/>
  <c r="UWB3" i="24"/>
  <c r="UWC3" i="24"/>
  <c r="UWD3" i="24"/>
  <c r="UWE3" i="24"/>
  <c r="UWF3" i="24"/>
  <c r="UWG3" i="24"/>
  <c r="UWH3" i="24"/>
  <c r="UWI3" i="24"/>
  <c r="UWJ3" i="24"/>
  <c r="UWK3" i="24"/>
  <c r="UWL3" i="24"/>
  <c r="UWM3" i="24"/>
  <c r="UWN3" i="24"/>
  <c r="UWO3" i="24"/>
  <c r="UWP3" i="24"/>
  <c r="UWQ3" i="24"/>
  <c r="UWR3" i="24"/>
  <c r="UWS3" i="24"/>
  <c r="UWT3" i="24"/>
  <c r="UWU3" i="24"/>
  <c r="UWV3" i="24"/>
  <c r="UWW3" i="24"/>
  <c r="UWX3" i="24"/>
  <c r="UWY3" i="24"/>
  <c r="UWZ3" i="24"/>
  <c r="UXA3" i="24"/>
  <c r="UXB3" i="24"/>
  <c r="UXC3" i="24"/>
  <c r="UXD3" i="24"/>
  <c r="UXE3" i="24"/>
  <c r="UXF3" i="24"/>
  <c r="UXG3" i="24"/>
  <c r="UXH3" i="24"/>
  <c r="UXI3" i="24"/>
  <c r="UXJ3" i="24"/>
  <c r="UXK3" i="24"/>
  <c r="UXL3" i="24"/>
  <c r="UXM3" i="24"/>
  <c r="UXN3" i="24"/>
  <c r="UXO3" i="24"/>
  <c r="UXP3" i="24"/>
  <c r="UXQ3" i="24"/>
  <c r="UXR3" i="24"/>
  <c r="UXS3" i="24"/>
  <c r="UXT3" i="24"/>
  <c r="UXU3" i="24"/>
  <c r="UXV3" i="24"/>
  <c r="UXW3" i="24"/>
  <c r="UXX3" i="24"/>
  <c r="UXY3" i="24"/>
  <c r="UXZ3" i="24"/>
  <c r="UYA3" i="24"/>
  <c r="UYB3" i="24"/>
  <c r="UYC3" i="24"/>
  <c r="UYD3" i="24"/>
  <c r="UYE3" i="24"/>
  <c r="UYF3" i="24"/>
  <c r="UYG3" i="24"/>
  <c r="UYH3" i="24"/>
  <c r="UYI3" i="24"/>
  <c r="UYJ3" i="24"/>
  <c r="UYK3" i="24"/>
  <c r="UYL3" i="24"/>
  <c r="UYM3" i="24"/>
  <c r="UYN3" i="24"/>
  <c r="UYO3" i="24"/>
  <c r="UYP3" i="24"/>
  <c r="UYQ3" i="24"/>
  <c r="UYR3" i="24"/>
  <c r="UYS3" i="24"/>
  <c r="UYT3" i="24"/>
  <c r="UYU3" i="24"/>
  <c r="UYV3" i="24"/>
  <c r="UYW3" i="24"/>
  <c r="UYX3" i="24"/>
  <c r="UYY3" i="24"/>
  <c r="UYZ3" i="24"/>
  <c r="UZA3" i="24"/>
  <c r="UZB3" i="24"/>
  <c r="UZC3" i="24"/>
  <c r="UZD3" i="24"/>
  <c r="UZE3" i="24"/>
  <c r="UZF3" i="24"/>
  <c r="UZG3" i="24"/>
  <c r="UZH3" i="24"/>
  <c r="UZI3" i="24"/>
  <c r="UZJ3" i="24"/>
  <c r="UZK3" i="24"/>
  <c r="UZL3" i="24"/>
  <c r="UZM3" i="24"/>
  <c r="UZN3" i="24"/>
  <c r="UZO3" i="24"/>
  <c r="UZP3" i="24"/>
  <c r="UZQ3" i="24"/>
  <c r="UZR3" i="24"/>
  <c r="UZS3" i="24"/>
  <c r="UZT3" i="24"/>
  <c r="UZU3" i="24"/>
  <c r="UZV3" i="24"/>
  <c r="UZW3" i="24"/>
  <c r="UZX3" i="24"/>
  <c r="UZY3" i="24"/>
  <c r="UZZ3" i="24"/>
  <c r="VAA3" i="24"/>
  <c r="VAB3" i="24"/>
  <c r="VAC3" i="24"/>
  <c r="VAD3" i="24"/>
  <c r="VAE3" i="24"/>
  <c r="VAF3" i="24"/>
  <c r="VAG3" i="24"/>
  <c r="VAH3" i="24"/>
  <c r="VAI3" i="24"/>
  <c r="VAJ3" i="24"/>
  <c r="VAK3" i="24"/>
  <c r="VAL3" i="24"/>
  <c r="VAM3" i="24"/>
  <c r="VAN3" i="24"/>
  <c r="VAO3" i="24"/>
  <c r="VAP3" i="24"/>
  <c r="VAQ3" i="24"/>
  <c r="VAR3" i="24"/>
  <c r="VAS3" i="24"/>
  <c r="VAT3" i="24"/>
  <c r="VAU3" i="24"/>
  <c r="VAV3" i="24"/>
  <c r="VAW3" i="24"/>
  <c r="VAX3" i="24"/>
  <c r="VAY3" i="24"/>
  <c r="VAZ3" i="24"/>
  <c r="VBA3" i="24"/>
  <c r="VBB3" i="24"/>
  <c r="VBC3" i="24"/>
  <c r="VBD3" i="24"/>
  <c r="VBE3" i="24"/>
  <c r="VBF3" i="24"/>
  <c r="VBG3" i="24"/>
  <c r="VBH3" i="24"/>
  <c r="VBI3" i="24"/>
  <c r="VBJ3" i="24"/>
  <c r="VBK3" i="24"/>
  <c r="VBL3" i="24"/>
  <c r="VBM3" i="24"/>
  <c r="VBN3" i="24"/>
  <c r="VBO3" i="24"/>
  <c r="VBP3" i="24"/>
  <c r="VBQ3" i="24"/>
  <c r="VBR3" i="24"/>
  <c r="VBS3" i="24"/>
  <c r="VBT3" i="24"/>
  <c r="VBU3" i="24"/>
  <c r="VBV3" i="24"/>
  <c r="VBW3" i="24"/>
  <c r="VBX3" i="24"/>
  <c r="VBY3" i="24"/>
  <c r="VBZ3" i="24"/>
  <c r="VCA3" i="24"/>
  <c r="VCB3" i="24"/>
  <c r="VCC3" i="24"/>
  <c r="VCD3" i="24"/>
  <c r="VCE3" i="24"/>
  <c r="VCF3" i="24"/>
  <c r="VCG3" i="24"/>
  <c r="VCH3" i="24"/>
  <c r="VCI3" i="24"/>
  <c r="VCJ3" i="24"/>
  <c r="VCK3" i="24"/>
  <c r="VCL3" i="24"/>
  <c r="VCM3" i="24"/>
  <c r="VCN3" i="24"/>
  <c r="VCO3" i="24"/>
  <c r="VCP3" i="24"/>
  <c r="VCQ3" i="24"/>
  <c r="VCR3" i="24"/>
  <c r="VCS3" i="24"/>
  <c r="VCT3" i="24"/>
  <c r="VCU3" i="24"/>
  <c r="VCV3" i="24"/>
  <c r="VCW3" i="24"/>
  <c r="VCX3" i="24"/>
  <c r="VCY3" i="24"/>
  <c r="VCZ3" i="24"/>
  <c r="VDA3" i="24"/>
  <c r="VDB3" i="24"/>
  <c r="VDC3" i="24"/>
  <c r="VDD3" i="24"/>
  <c r="VDE3" i="24"/>
  <c r="VDF3" i="24"/>
  <c r="VDG3" i="24"/>
  <c r="VDH3" i="24"/>
  <c r="VDI3" i="24"/>
  <c r="VDJ3" i="24"/>
  <c r="VDK3" i="24"/>
  <c r="VDL3" i="24"/>
  <c r="VDM3" i="24"/>
  <c r="VDN3" i="24"/>
  <c r="VDO3" i="24"/>
  <c r="VDP3" i="24"/>
  <c r="VDQ3" i="24"/>
  <c r="VDR3" i="24"/>
  <c r="VDS3" i="24"/>
  <c r="VDT3" i="24"/>
  <c r="VDU3" i="24"/>
  <c r="VDV3" i="24"/>
  <c r="VDW3" i="24"/>
  <c r="VDX3" i="24"/>
  <c r="VDY3" i="24"/>
  <c r="VDZ3" i="24"/>
  <c r="VEA3" i="24"/>
  <c r="VEB3" i="24"/>
  <c r="VEC3" i="24"/>
  <c r="VED3" i="24"/>
  <c r="VEE3" i="24"/>
  <c r="VEF3" i="24"/>
  <c r="VEG3" i="24"/>
  <c r="VEH3" i="24"/>
  <c r="VEI3" i="24"/>
  <c r="VEJ3" i="24"/>
  <c r="VEK3" i="24"/>
  <c r="VEL3" i="24"/>
  <c r="VEM3" i="24"/>
  <c r="VEN3" i="24"/>
  <c r="VEO3" i="24"/>
  <c r="VEP3" i="24"/>
  <c r="VEQ3" i="24"/>
  <c r="VER3" i="24"/>
  <c r="VES3" i="24"/>
  <c r="VET3" i="24"/>
  <c r="VEU3" i="24"/>
  <c r="VEV3" i="24"/>
  <c r="VEW3" i="24"/>
  <c r="VEX3" i="24"/>
  <c r="VEY3" i="24"/>
  <c r="VEZ3" i="24"/>
  <c r="VFA3" i="24"/>
  <c r="VFB3" i="24"/>
  <c r="VFC3" i="24"/>
  <c r="VFD3" i="24"/>
  <c r="VFE3" i="24"/>
  <c r="VFF3" i="24"/>
  <c r="VFG3" i="24"/>
  <c r="VFH3" i="24"/>
  <c r="VFI3" i="24"/>
  <c r="VFJ3" i="24"/>
  <c r="VFK3" i="24"/>
  <c r="VFL3" i="24"/>
  <c r="VFM3" i="24"/>
  <c r="VFN3" i="24"/>
  <c r="VFO3" i="24"/>
  <c r="VFP3" i="24"/>
  <c r="VFQ3" i="24"/>
  <c r="VFR3" i="24"/>
  <c r="VFS3" i="24"/>
  <c r="VFT3" i="24"/>
  <c r="VFU3" i="24"/>
  <c r="VFV3" i="24"/>
  <c r="VFW3" i="24"/>
  <c r="VFX3" i="24"/>
  <c r="VFY3" i="24"/>
  <c r="VFZ3" i="24"/>
  <c r="VGA3" i="24"/>
  <c r="VGB3" i="24"/>
  <c r="VGC3" i="24"/>
  <c r="VGD3" i="24"/>
  <c r="VGE3" i="24"/>
  <c r="VGF3" i="24"/>
  <c r="VGG3" i="24"/>
  <c r="VGH3" i="24"/>
  <c r="VGI3" i="24"/>
  <c r="VGJ3" i="24"/>
  <c r="VGK3" i="24"/>
  <c r="VGL3" i="24"/>
  <c r="VGM3" i="24"/>
  <c r="VGN3" i="24"/>
  <c r="VGO3" i="24"/>
  <c r="VGP3" i="24"/>
  <c r="VGQ3" i="24"/>
  <c r="VGR3" i="24"/>
  <c r="VGS3" i="24"/>
  <c r="VGT3" i="24"/>
  <c r="VGU3" i="24"/>
  <c r="VGV3" i="24"/>
  <c r="VGW3" i="24"/>
  <c r="VGX3" i="24"/>
  <c r="VGY3" i="24"/>
  <c r="VGZ3" i="24"/>
  <c r="VHA3" i="24"/>
  <c r="VHB3" i="24"/>
  <c r="VHC3" i="24"/>
  <c r="VHD3" i="24"/>
  <c r="VHE3" i="24"/>
  <c r="VHF3" i="24"/>
  <c r="VHG3" i="24"/>
  <c r="VHH3" i="24"/>
  <c r="VHI3" i="24"/>
  <c r="VHJ3" i="24"/>
  <c r="VHK3" i="24"/>
  <c r="VHL3" i="24"/>
  <c r="VHM3" i="24"/>
  <c r="VHN3" i="24"/>
  <c r="VHO3" i="24"/>
  <c r="VHP3" i="24"/>
  <c r="VHQ3" i="24"/>
  <c r="VHR3" i="24"/>
  <c r="VHS3" i="24"/>
  <c r="VHT3" i="24"/>
  <c r="VHU3" i="24"/>
  <c r="VHV3" i="24"/>
  <c r="VHW3" i="24"/>
  <c r="VHX3" i="24"/>
  <c r="VHY3" i="24"/>
  <c r="VHZ3" i="24"/>
  <c r="VIA3" i="24"/>
  <c r="VIB3" i="24"/>
  <c r="VIC3" i="24"/>
  <c r="VID3" i="24"/>
  <c r="VIE3" i="24"/>
  <c r="VIF3" i="24"/>
  <c r="VIG3" i="24"/>
  <c r="VIH3" i="24"/>
  <c r="VII3" i="24"/>
  <c r="VIJ3" i="24"/>
  <c r="VIK3" i="24"/>
  <c r="VIL3" i="24"/>
  <c r="VIM3" i="24"/>
  <c r="VIN3" i="24"/>
  <c r="VIO3" i="24"/>
  <c r="VIP3" i="24"/>
  <c r="VIQ3" i="24"/>
  <c r="VIR3" i="24"/>
  <c r="VIS3" i="24"/>
  <c r="VIT3" i="24"/>
  <c r="VIU3" i="24"/>
  <c r="VIV3" i="24"/>
  <c r="VIW3" i="24"/>
  <c r="VIX3" i="24"/>
  <c r="VIY3" i="24"/>
  <c r="VIZ3" i="24"/>
  <c r="VJA3" i="24"/>
  <c r="VJB3" i="24"/>
  <c r="VJC3" i="24"/>
  <c r="VJD3" i="24"/>
  <c r="VJE3" i="24"/>
  <c r="VJF3" i="24"/>
  <c r="VJG3" i="24"/>
  <c r="VJH3" i="24"/>
  <c r="VJI3" i="24"/>
  <c r="VJJ3" i="24"/>
  <c r="VJK3" i="24"/>
  <c r="VJL3" i="24"/>
  <c r="VJM3" i="24"/>
  <c r="VJN3" i="24"/>
  <c r="VJO3" i="24"/>
  <c r="VJP3" i="24"/>
  <c r="VJQ3" i="24"/>
  <c r="VJR3" i="24"/>
  <c r="VJS3" i="24"/>
  <c r="VJT3" i="24"/>
  <c r="VJU3" i="24"/>
  <c r="VJV3" i="24"/>
  <c r="VJW3" i="24"/>
  <c r="VJX3" i="24"/>
  <c r="VJY3" i="24"/>
  <c r="VJZ3" i="24"/>
  <c r="VKA3" i="24"/>
  <c r="VKB3" i="24"/>
  <c r="VKC3" i="24"/>
  <c r="VKD3" i="24"/>
  <c r="VKE3" i="24"/>
  <c r="VKF3" i="24"/>
  <c r="VKG3" i="24"/>
  <c r="VKH3" i="24"/>
  <c r="VKI3" i="24"/>
  <c r="VKJ3" i="24"/>
  <c r="VKK3" i="24"/>
  <c r="VKL3" i="24"/>
  <c r="VKM3" i="24"/>
  <c r="VKN3" i="24"/>
  <c r="VKO3" i="24"/>
  <c r="VKP3" i="24"/>
  <c r="VKQ3" i="24"/>
  <c r="VKR3" i="24"/>
  <c r="VKS3" i="24"/>
  <c r="VKT3" i="24"/>
  <c r="VKU3" i="24"/>
  <c r="VKV3" i="24"/>
  <c r="VKW3" i="24"/>
  <c r="VKX3" i="24"/>
  <c r="VKY3" i="24"/>
  <c r="VKZ3" i="24"/>
  <c r="VLA3" i="24"/>
  <c r="VLB3" i="24"/>
  <c r="VLC3" i="24"/>
  <c r="VLD3" i="24"/>
  <c r="VLE3" i="24"/>
  <c r="VLF3" i="24"/>
  <c r="VLG3" i="24"/>
  <c r="VLH3" i="24"/>
  <c r="VLI3" i="24"/>
  <c r="VLJ3" i="24"/>
  <c r="VLK3" i="24"/>
  <c r="VLL3" i="24"/>
  <c r="VLM3" i="24"/>
  <c r="VLN3" i="24"/>
  <c r="VLO3" i="24"/>
  <c r="VLP3" i="24"/>
  <c r="VLQ3" i="24"/>
  <c r="VLR3" i="24"/>
  <c r="VLS3" i="24"/>
  <c r="VLT3" i="24"/>
  <c r="VLU3" i="24"/>
  <c r="VLV3" i="24"/>
  <c r="VLW3" i="24"/>
  <c r="VLX3" i="24"/>
  <c r="VLY3" i="24"/>
  <c r="VLZ3" i="24"/>
  <c r="VMA3" i="24"/>
  <c r="VMB3" i="24"/>
  <c r="VMC3" i="24"/>
  <c r="VMD3" i="24"/>
  <c r="VME3" i="24"/>
  <c r="VMF3" i="24"/>
  <c r="VMG3" i="24"/>
  <c r="VMH3" i="24"/>
  <c r="VMI3" i="24"/>
  <c r="VMJ3" i="24"/>
  <c r="VMK3" i="24"/>
  <c r="VML3" i="24"/>
  <c r="VMM3" i="24"/>
  <c r="VMN3" i="24"/>
  <c r="VMO3" i="24"/>
  <c r="VMP3" i="24"/>
  <c r="VMQ3" i="24"/>
  <c r="VMR3" i="24"/>
  <c r="VMS3" i="24"/>
  <c r="VMT3" i="24"/>
  <c r="VMU3" i="24"/>
  <c r="VMV3" i="24"/>
  <c r="VMW3" i="24"/>
  <c r="VMX3" i="24"/>
  <c r="VMY3" i="24"/>
  <c r="VMZ3" i="24"/>
  <c r="VNA3" i="24"/>
  <c r="VNB3" i="24"/>
  <c r="VNC3" i="24"/>
  <c r="VND3" i="24"/>
  <c r="VNE3" i="24"/>
  <c r="VNF3" i="24"/>
  <c r="VNG3" i="24"/>
  <c r="VNH3" i="24"/>
  <c r="VNI3" i="24"/>
  <c r="VNJ3" i="24"/>
  <c r="VNK3" i="24"/>
  <c r="VNL3" i="24"/>
  <c r="VNM3" i="24"/>
  <c r="VNN3" i="24"/>
  <c r="VNO3" i="24"/>
  <c r="VNP3" i="24"/>
  <c r="VNQ3" i="24"/>
  <c r="VNR3" i="24"/>
  <c r="VNS3" i="24"/>
  <c r="VNT3" i="24"/>
  <c r="VNU3" i="24"/>
  <c r="VNV3" i="24"/>
  <c r="VNW3" i="24"/>
  <c r="VNX3" i="24"/>
  <c r="VNY3" i="24"/>
  <c r="VNZ3" i="24"/>
  <c r="VOA3" i="24"/>
  <c r="VOB3" i="24"/>
  <c r="VOC3" i="24"/>
  <c r="VOD3" i="24"/>
  <c r="VOE3" i="24"/>
  <c r="VOF3" i="24"/>
  <c r="VOG3" i="24"/>
  <c r="VOH3" i="24"/>
  <c r="VOI3" i="24"/>
  <c r="VOJ3" i="24"/>
  <c r="VOK3" i="24"/>
  <c r="VOL3" i="24"/>
  <c r="VOM3" i="24"/>
  <c r="VON3" i="24"/>
  <c r="VOO3" i="24"/>
  <c r="VOP3" i="24"/>
  <c r="VOQ3" i="24"/>
  <c r="VOR3" i="24"/>
  <c r="VOS3" i="24"/>
  <c r="VOT3" i="24"/>
  <c r="VOU3" i="24"/>
  <c r="VOV3" i="24"/>
  <c r="VOW3" i="24"/>
  <c r="VOX3" i="24"/>
  <c r="VOY3" i="24"/>
  <c r="VOZ3" i="24"/>
  <c r="VPA3" i="24"/>
  <c r="VPB3" i="24"/>
  <c r="VPC3" i="24"/>
  <c r="VPD3" i="24"/>
  <c r="VPE3" i="24"/>
  <c r="VPF3" i="24"/>
  <c r="VPG3" i="24"/>
  <c r="VPH3" i="24"/>
  <c r="VPI3" i="24"/>
  <c r="VPJ3" i="24"/>
  <c r="VPK3" i="24"/>
  <c r="VPL3" i="24"/>
  <c r="VPM3" i="24"/>
  <c r="VPN3" i="24"/>
  <c r="VPO3" i="24"/>
  <c r="VPP3" i="24"/>
  <c r="VPQ3" i="24"/>
  <c r="VPR3" i="24"/>
  <c r="VPS3" i="24"/>
  <c r="VPT3" i="24"/>
  <c r="VPU3" i="24"/>
  <c r="VPV3" i="24"/>
  <c r="VPW3" i="24"/>
  <c r="VPX3" i="24"/>
  <c r="VPY3" i="24"/>
  <c r="VPZ3" i="24"/>
  <c r="VQA3" i="24"/>
  <c r="VQB3" i="24"/>
  <c r="VQC3" i="24"/>
  <c r="VQD3" i="24"/>
  <c r="VQE3" i="24"/>
  <c r="VQF3" i="24"/>
  <c r="VQG3" i="24"/>
  <c r="VQH3" i="24"/>
  <c r="VQI3" i="24"/>
  <c r="VQJ3" i="24"/>
  <c r="VQK3" i="24"/>
  <c r="VQL3" i="24"/>
  <c r="VQM3" i="24"/>
  <c r="VQN3" i="24"/>
  <c r="VQO3" i="24"/>
  <c r="VQP3" i="24"/>
  <c r="VQQ3" i="24"/>
  <c r="VQR3" i="24"/>
  <c r="VQS3" i="24"/>
  <c r="VQT3" i="24"/>
  <c r="VQU3" i="24"/>
  <c r="VQV3" i="24"/>
  <c r="VQW3" i="24"/>
  <c r="VQX3" i="24"/>
  <c r="VQY3" i="24"/>
  <c r="VQZ3" i="24"/>
  <c r="VRA3" i="24"/>
  <c r="VRB3" i="24"/>
  <c r="VRC3" i="24"/>
  <c r="VRD3" i="24"/>
  <c r="VRE3" i="24"/>
  <c r="VRF3" i="24"/>
  <c r="VRG3" i="24"/>
  <c r="VRH3" i="24"/>
  <c r="VRI3" i="24"/>
  <c r="VRJ3" i="24"/>
  <c r="VRK3" i="24"/>
  <c r="VRL3" i="24"/>
  <c r="VRM3" i="24"/>
  <c r="VRN3" i="24"/>
  <c r="VRO3" i="24"/>
  <c r="VRP3" i="24"/>
  <c r="VRQ3" i="24"/>
  <c r="VRR3" i="24"/>
  <c r="VRS3" i="24"/>
  <c r="VRT3" i="24"/>
  <c r="VRU3" i="24"/>
  <c r="VRV3" i="24"/>
  <c r="VRW3" i="24"/>
  <c r="VRX3" i="24"/>
  <c r="VRY3" i="24"/>
  <c r="VRZ3" i="24"/>
  <c r="VSA3" i="24"/>
  <c r="VSB3" i="24"/>
  <c r="VSC3" i="24"/>
  <c r="VSD3" i="24"/>
  <c r="VSE3" i="24"/>
  <c r="VSF3" i="24"/>
  <c r="VSG3" i="24"/>
  <c r="VSH3" i="24"/>
  <c r="VSI3" i="24"/>
  <c r="VSJ3" i="24"/>
  <c r="VSK3" i="24"/>
  <c r="VSL3" i="24"/>
  <c r="VSM3" i="24"/>
  <c r="VSN3" i="24"/>
  <c r="VSO3" i="24"/>
  <c r="VSP3" i="24"/>
  <c r="VSQ3" i="24"/>
  <c r="VSR3" i="24"/>
  <c r="VSS3" i="24"/>
  <c r="VST3" i="24"/>
  <c r="VSU3" i="24"/>
  <c r="VSV3" i="24"/>
  <c r="VSW3" i="24"/>
  <c r="VSX3" i="24"/>
  <c r="VSY3" i="24"/>
  <c r="VSZ3" i="24"/>
  <c r="VTA3" i="24"/>
  <c r="VTB3" i="24"/>
  <c r="VTC3" i="24"/>
  <c r="VTD3" i="24"/>
  <c r="VTE3" i="24"/>
  <c r="VTF3" i="24"/>
  <c r="VTG3" i="24"/>
  <c r="VTH3" i="24"/>
  <c r="VTI3" i="24"/>
  <c r="VTJ3" i="24"/>
  <c r="VTK3" i="24"/>
  <c r="VTL3" i="24"/>
  <c r="VTM3" i="24"/>
  <c r="VTN3" i="24"/>
  <c r="VTO3" i="24"/>
  <c r="VTP3" i="24"/>
  <c r="VTQ3" i="24"/>
  <c r="VTR3" i="24"/>
  <c r="VTS3" i="24"/>
  <c r="VTT3" i="24"/>
  <c r="VTU3" i="24"/>
  <c r="VTV3" i="24"/>
  <c r="VTW3" i="24"/>
  <c r="VTX3" i="24"/>
  <c r="VTY3" i="24"/>
  <c r="VTZ3" i="24"/>
  <c r="VUA3" i="24"/>
  <c r="VUB3" i="24"/>
  <c r="VUC3" i="24"/>
  <c r="VUD3" i="24"/>
  <c r="VUE3" i="24"/>
  <c r="VUF3" i="24"/>
  <c r="VUG3" i="24"/>
  <c r="VUH3" i="24"/>
  <c r="VUI3" i="24"/>
  <c r="VUJ3" i="24"/>
  <c r="VUK3" i="24"/>
  <c r="VUL3" i="24"/>
  <c r="VUM3" i="24"/>
  <c r="VUN3" i="24"/>
  <c r="VUO3" i="24"/>
  <c r="VUP3" i="24"/>
  <c r="VUQ3" i="24"/>
  <c r="VUR3" i="24"/>
  <c r="VUS3" i="24"/>
  <c r="VUT3" i="24"/>
  <c r="VUU3" i="24"/>
  <c r="VUV3" i="24"/>
  <c r="VUW3" i="24"/>
  <c r="VUX3" i="24"/>
  <c r="VUY3" i="24"/>
  <c r="VUZ3" i="24"/>
  <c r="VVA3" i="24"/>
  <c r="VVB3" i="24"/>
  <c r="VVC3" i="24"/>
  <c r="VVD3" i="24"/>
  <c r="VVE3" i="24"/>
  <c r="VVF3" i="24"/>
  <c r="VVG3" i="24"/>
  <c r="VVH3" i="24"/>
  <c r="VVI3" i="24"/>
  <c r="VVJ3" i="24"/>
  <c r="VVK3" i="24"/>
  <c r="VVL3" i="24"/>
  <c r="VVM3" i="24"/>
  <c r="VVN3" i="24"/>
  <c r="VVO3" i="24"/>
  <c r="VVP3" i="24"/>
  <c r="VVQ3" i="24"/>
  <c r="VVR3" i="24"/>
  <c r="VVS3" i="24"/>
  <c r="VVT3" i="24"/>
  <c r="VVU3" i="24"/>
  <c r="VVV3" i="24"/>
  <c r="VVW3" i="24"/>
  <c r="VVX3" i="24"/>
  <c r="VVY3" i="24"/>
  <c r="VVZ3" i="24"/>
  <c r="VWA3" i="24"/>
  <c r="VWB3" i="24"/>
  <c r="VWC3" i="24"/>
  <c r="VWD3" i="24"/>
  <c r="VWE3" i="24"/>
  <c r="VWF3" i="24"/>
  <c r="VWG3" i="24"/>
  <c r="VWH3" i="24"/>
  <c r="VWI3" i="24"/>
  <c r="VWJ3" i="24"/>
  <c r="VWK3" i="24"/>
  <c r="VWL3" i="24"/>
  <c r="VWM3" i="24"/>
  <c r="VWN3" i="24"/>
  <c r="VWO3" i="24"/>
  <c r="VWP3" i="24"/>
  <c r="VWQ3" i="24"/>
  <c r="VWR3" i="24"/>
  <c r="VWS3" i="24"/>
  <c r="VWT3" i="24"/>
  <c r="VWU3" i="24"/>
  <c r="VWV3" i="24"/>
  <c r="VWW3" i="24"/>
  <c r="VWX3" i="24"/>
  <c r="VWY3" i="24"/>
  <c r="VWZ3" i="24"/>
  <c r="VXA3" i="24"/>
  <c r="VXB3" i="24"/>
  <c r="VXC3" i="24"/>
  <c r="VXD3" i="24"/>
  <c r="VXE3" i="24"/>
  <c r="VXF3" i="24"/>
  <c r="VXG3" i="24"/>
  <c r="VXH3" i="24"/>
  <c r="VXI3" i="24"/>
  <c r="VXJ3" i="24"/>
  <c r="VXK3" i="24"/>
  <c r="VXL3" i="24"/>
  <c r="VXM3" i="24"/>
  <c r="VXN3" i="24"/>
  <c r="VXO3" i="24"/>
  <c r="VXP3" i="24"/>
  <c r="VXQ3" i="24"/>
  <c r="VXR3" i="24"/>
  <c r="VXS3" i="24"/>
  <c r="VXT3" i="24"/>
  <c r="VXU3" i="24"/>
  <c r="VXV3" i="24"/>
  <c r="VXW3" i="24"/>
  <c r="VXX3" i="24"/>
  <c r="VXY3" i="24"/>
  <c r="VXZ3" i="24"/>
  <c r="VYA3" i="24"/>
  <c r="VYB3" i="24"/>
  <c r="VYC3" i="24"/>
  <c r="VYD3" i="24"/>
  <c r="VYE3" i="24"/>
  <c r="VYF3" i="24"/>
  <c r="VYG3" i="24"/>
  <c r="VYH3" i="24"/>
  <c r="VYI3" i="24"/>
  <c r="VYJ3" i="24"/>
  <c r="VYK3" i="24"/>
  <c r="VYL3" i="24"/>
  <c r="VYM3" i="24"/>
  <c r="VYN3" i="24"/>
  <c r="VYO3" i="24"/>
  <c r="VYP3" i="24"/>
  <c r="VYQ3" i="24"/>
  <c r="VYR3" i="24"/>
  <c r="VYS3" i="24"/>
  <c r="VYT3" i="24"/>
  <c r="VYU3" i="24"/>
  <c r="VYV3" i="24"/>
  <c r="VYW3" i="24"/>
  <c r="VYX3" i="24"/>
  <c r="VYY3" i="24"/>
  <c r="VYZ3" i="24"/>
  <c r="VZA3" i="24"/>
  <c r="VZB3" i="24"/>
  <c r="VZC3" i="24"/>
  <c r="VZD3" i="24"/>
  <c r="VZE3" i="24"/>
  <c r="VZF3" i="24"/>
  <c r="VZG3" i="24"/>
  <c r="VZH3" i="24"/>
  <c r="VZI3" i="24"/>
  <c r="VZJ3" i="24"/>
  <c r="VZK3" i="24"/>
  <c r="VZL3" i="24"/>
  <c r="VZM3" i="24"/>
  <c r="VZN3" i="24"/>
  <c r="VZO3" i="24"/>
  <c r="VZP3" i="24"/>
  <c r="VZQ3" i="24"/>
  <c r="VZR3" i="24"/>
  <c r="VZS3" i="24"/>
  <c r="VZT3" i="24"/>
  <c r="VZU3" i="24"/>
  <c r="VZV3" i="24"/>
  <c r="VZW3" i="24"/>
  <c r="VZX3" i="24"/>
  <c r="VZY3" i="24"/>
  <c r="VZZ3" i="24"/>
  <c r="WAA3" i="24"/>
  <c r="WAB3" i="24"/>
  <c r="WAC3" i="24"/>
  <c r="WAD3" i="24"/>
  <c r="WAE3" i="24"/>
  <c r="WAF3" i="24"/>
  <c r="WAG3" i="24"/>
  <c r="WAH3" i="24"/>
  <c r="WAI3" i="24"/>
  <c r="WAJ3" i="24"/>
  <c r="WAK3" i="24"/>
  <c r="WAL3" i="24"/>
  <c r="WAM3" i="24"/>
  <c r="WAN3" i="24"/>
  <c r="WAO3" i="24"/>
  <c r="WAP3" i="24"/>
  <c r="WAQ3" i="24"/>
  <c r="WAR3" i="24"/>
  <c r="WAS3" i="24"/>
  <c r="WAT3" i="24"/>
  <c r="WAU3" i="24"/>
  <c r="WAV3" i="24"/>
  <c r="WAW3" i="24"/>
  <c r="WAX3" i="24"/>
  <c r="WAY3" i="24"/>
  <c r="WAZ3" i="24"/>
  <c r="WBA3" i="24"/>
  <c r="WBB3" i="24"/>
  <c r="WBC3" i="24"/>
  <c r="WBD3" i="24"/>
  <c r="WBE3" i="24"/>
  <c r="WBF3" i="24"/>
  <c r="WBG3" i="24"/>
  <c r="WBH3" i="24"/>
  <c r="WBI3" i="24"/>
  <c r="WBJ3" i="24"/>
  <c r="WBK3" i="24"/>
  <c r="WBL3" i="24"/>
  <c r="WBM3" i="24"/>
  <c r="WBN3" i="24"/>
  <c r="WBO3" i="24"/>
  <c r="WBP3" i="24"/>
  <c r="WBQ3" i="24"/>
  <c r="WBR3" i="24"/>
  <c r="WBS3" i="24"/>
  <c r="WBT3" i="24"/>
  <c r="WBU3" i="24"/>
  <c r="WBV3" i="24"/>
  <c r="WBW3" i="24"/>
  <c r="WBX3" i="24"/>
  <c r="WBY3" i="24"/>
  <c r="WBZ3" i="24"/>
  <c r="WCA3" i="24"/>
  <c r="WCB3" i="24"/>
  <c r="WCC3" i="24"/>
  <c r="WCD3" i="24"/>
  <c r="WCE3" i="24"/>
  <c r="WCF3" i="24"/>
  <c r="WCG3" i="24"/>
  <c r="WCH3" i="24"/>
  <c r="WCI3" i="24"/>
  <c r="WCJ3" i="24"/>
  <c r="WCK3" i="24"/>
  <c r="WCL3" i="24"/>
  <c r="WCM3" i="24"/>
  <c r="WCN3" i="24"/>
  <c r="WCO3" i="24"/>
  <c r="WCP3" i="24"/>
  <c r="WCQ3" i="24"/>
  <c r="WCR3" i="24"/>
  <c r="WCS3" i="24"/>
  <c r="WCT3" i="24"/>
  <c r="WCU3" i="24"/>
  <c r="WCV3" i="24"/>
  <c r="WCW3" i="24"/>
  <c r="WCX3" i="24"/>
  <c r="WCY3" i="24"/>
  <c r="WCZ3" i="24"/>
  <c r="WDA3" i="24"/>
  <c r="WDB3" i="24"/>
  <c r="WDC3" i="24"/>
  <c r="WDD3" i="24"/>
  <c r="WDE3" i="24"/>
  <c r="WDF3" i="24"/>
  <c r="WDG3" i="24"/>
  <c r="WDH3" i="24"/>
  <c r="WDI3" i="24"/>
  <c r="WDJ3" i="24"/>
  <c r="WDK3" i="24"/>
  <c r="WDL3" i="24"/>
  <c r="WDM3" i="24"/>
  <c r="WDN3" i="24"/>
  <c r="WDO3" i="24"/>
  <c r="WDP3" i="24"/>
  <c r="WDQ3" i="24"/>
  <c r="WDR3" i="24"/>
  <c r="WDS3" i="24"/>
  <c r="WDT3" i="24"/>
  <c r="WDU3" i="24"/>
  <c r="WDV3" i="24"/>
  <c r="WDW3" i="24"/>
  <c r="WDX3" i="24"/>
  <c r="WDY3" i="24"/>
  <c r="WDZ3" i="24"/>
  <c r="WEA3" i="24"/>
  <c r="WEB3" i="24"/>
  <c r="WEC3" i="24"/>
  <c r="WED3" i="24"/>
  <c r="WEE3" i="24"/>
  <c r="WEF3" i="24"/>
  <c r="WEG3" i="24"/>
  <c r="WEH3" i="24"/>
  <c r="WEI3" i="24"/>
  <c r="WEJ3" i="24"/>
  <c r="WEK3" i="24"/>
  <c r="WEL3" i="24"/>
  <c r="WEM3" i="24"/>
  <c r="WEN3" i="24"/>
  <c r="WEO3" i="24"/>
  <c r="WEP3" i="24"/>
  <c r="WEQ3" i="24"/>
  <c r="WER3" i="24"/>
  <c r="WES3" i="24"/>
  <c r="WET3" i="24"/>
  <c r="WEU3" i="24"/>
  <c r="WEV3" i="24"/>
  <c r="WEW3" i="24"/>
  <c r="WEX3" i="24"/>
  <c r="WEY3" i="24"/>
  <c r="WEZ3" i="24"/>
  <c r="WFA3" i="24"/>
  <c r="WFB3" i="24"/>
  <c r="WFC3" i="24"/>
  <c r="WFD3" i="24"/>
  <c r="WFE3" i="24"/>
  <c r="WFF3" i="24"/>
  <c r="WFG3" i="24"/>
  <c r="WFH3" i="24"/>
  <c r="WFI3" i="24"/>
  <c r="WFJ3" i="24"/>
  <c r="WFK3" i="24"/>
  <c r="WFL3" i="24"/>
  <c r="WFM3" i="24"/>
  <c r="WFN3" i="24"/>
  <c r="WFO3" i="24"/>
  <c r="WFP3" i="24"/>
  <c r="WFQ3" i="24"/>
  <c r="WFR3" i="24"/>
  <c r="WFS3" i="24"/>
  <c r="WFT3" i="24"/>
  <c r="WFU3" i="24"/>
  <c r="WFV3" i="24"/>
  <c r="WFW3" i="24"/>
  <c r="WFX3" i="24"/>
  <c r="WFY3" i="24"/>
  <c r="WFZ3" i="24"/>
  <c r="WGA3" i="24"/>
  <c r="WGB3" i="24"/>
  <c r="WGC3" i="24"/>
  <c r="WGD3" i="24"/>
  <c r="WGE3" i="24"/>
  <c r="WGF3" i="24"/>
  <c r="WGG3" i="24"/>
  <c r="WGH3" i="24"/>
  <c r="WGI3" i="24"/>
  <c r="WGJ3" i="24"/>
  <c r="WGK3" i="24"/>
  <c r="WGL3" i="24"/>
  <c r="WGM3" i="24"/>
  <c r="WGN3" i="24"/>
  <c r="WGO3" i="24"/>
  <c r="WGP3" i="24"/>
  <c r="WGQ3" i="24"/>
  <c r="WGR3" i="24"/>
  <c r="WGS3" i="24"/>
  <c r="WGT3" i="24"/>
  <c r="WGU3" i="24"/>
  <c r="WGV3" i="24"/>
  <c r="WGW3" i="24"/>
  <c r="WGX3" i="24"/>
  <c r="WGY3" i="24"/>
  <c r="WGZ3" i="24"/>
  <c r="WHA3" i="24"/>
  <c r="WHB3" i="24"/>
  <c r="WHC3" i="24"/>
  <c r="WHD3" i="24"/>
  <c r="WHE3" i="24"/>
  <c r="WHF3" i="24"/>
  <c r="WHG3" i="24"/>
  <c r="WHH3" i="24"/>
  <c r="WHI3" i="24"/>
  <c r="WHJ3" i="24"/>
  <c r="WHK3" i="24"/>
  <c r="WHL3" i="24"/>
  <c r="WHM3" i="24"/>
  <c r="WHN3" i="24"/>
  <c r="WHO3" i="24"/>
  <c r="WHP3" i="24"/>
  <c r="WHQ3" i="24"/>
  <c r="WHR3" i="24"/>
  <c r="WHS3" i="24"/>
  <c r="WHT3" i="24"/>
  <c r="WHU3" i="24"/>
  <c r="WHV3" i="24"/>
  <c r="WHW3" i="24"/>
  <c r="WHX3" i="24"/>
  <c r="WHY3" i="24"/>
  <c r="WHZ3" i="24"/>
  <c r="WIA3" i="24"/>
  <c r="WIB3" i="24"/>
  <c r="WIC3" i="24"/>
  <c r="WID3" i="24"/>
  <c r="WIE3" i="24"/>
  <c r="WIF3" i="24"/>
  <c r="WIG3" i="24"/>
  <c r="WIH3" i="24"/>
  <c r="WII3" i="24"/>
  <c r="WIJ3" i="24"/>
  <c r="WIK3" i="24"/>
  <c r="WIL3" i="24"/>
  <c r="WIM3" i="24"/>
  <c r="WIN3" i="24"/>
  <c r="WIO3" i="24"/>
  <c r="WIP3" i="24"/>
  <c r="WIQ3" i="24"/>
  <c r="WIR3" i="24"/>
  <c r="WIS3" i="24"/>
  <c r="WIT3" i="24"/>
  <c r="WIU3" i="24"/>
  <c r="WIV3" i="24"/>
  <c r="WIW3" i="24"/>
  <c r="WIX3" i="24"/>
  <c r="WIY3" i="24"/>
  <c r="WIZ3" i="24"/>
  <c r="WJA3" i="24"/>
  <c r="WJB3" i="24"/>
  <c r="WJC3" i="24"/>
  <c r="WJD3" i="24"/>
  <c r="WJE3" i="24"/>
  <c r="WJF3" i="24"/>
  <c r="WJG3" i="24"/>
  <c r="WJH3" i="24"/>
  <c r="WJI3" i="24"/>
  <c r="WJJ3" i="24"/>
  <c r="WJK3" i="24"/>
  <c r="WJL3" i="24"/>
  <c r="WJM3" i="24"/>
  <c r="WJN3" i="24"/>
  <c r="WJO3" i="24"/>
  <c r="WJP3" i="24"/>
  <c r="WJQ3" i="24"/>
  <c r="WJR3" i="24"/>
  <c r="WJS3" i="24"/>
  <c r="WJT3" i="24"/>
  <c r="WJU3" i="24"/>
  <c r="WJV3" i="24"/>
  <c r="WJW3" i="24"/>
  <c r="WJX3" i="24"/>
  <c r="WJY3" i="24"/>
  <c r="WJZ3" i="24"/>
  <c r="WKA3" i="24"/>
  <c r="WKB3" i="24"/>
  <c r="WKC3" i="24"/>
  <c r="WKD3" i="24"/>
  <c r="WKE3" i="24"/>
  <c r="WKF3" i="24"/>
  <c r="WKG3" i="24"/>
  <c r="WKH3" i="24"/>
  <c r="WKI3" i="24"/>
  <c r="WKJ3" i="24"/>
  <c r="WKK3" i="24"/>
  <c r="WKL3" i="24"/>
  <c r="WKM3" i="24"/>
  <c r="WKN3" i="24"/>
  <c r="WKO3" i="24"/>
  <c r="WKP3" i="24"/>
  <c r="WKQ3" i="24"/>
  <c r="WKR3" i="24"/>
  <c r="WKS3" i="24"/>
  <c r="WKT3" i="24"/>
  <c r="WKU3" i="24"/>
  <c r="WKV3" i="24"/>
  <c r="WKW3" i="24"/>
  <c r="WKX3" i="24"/>
  <c r="WKY3" i="24"/>
  <c r="WKZ3" i="24"/>
  <c r="WLA3" i="24"/>
  <c r="WLB3" i="24"/>
  <c r="WLC3" i="24"/>
  <c r="WLD3" i="24"/>
  <c r="WLE3" i="24"/>
  <c r="WLF3" i="24"/>
  <c r="WLG3" i="24"/>
  <c r="WLH3" i="24"/>
  <c r="WLI3" i="24"/>
  <c r="WLJ3" i="24"/>
  <c r="WLK3" i="24"/>
  <c r="WLL3" i="24"/>
  <c r="WLM3" i="24"/>
  <c r="WLN3" i="24"/>
  <c r="WLO3" i="24"/>
  <c r="WLP3" i="24"/>
  <c r="WLQ3" i="24"/>
  <c r="WLR3" i="24"/>
  <c r="WLS3" i="24"/>
  <c r="WLT3" i="24"/>
  <c r="WLU3" i="24"/>
  <c r="WLV3" i="24"/>
  <c r="WLW3" i="24"/>
  <c r="WLX3" i="24"/>
  <c r="WLY3" i="24"/>
  <c r="WLZ3" i="24"/>
  <c r="WMA3" i="24"/>
  <c r="WMB3" i="24"/>
  <c r="WMC3" i="24"/>
  <c r="WMD3" i="24"/>
  <c r="WME3" i="24"/>
  <c r="WMF3" i="24"/>
  <c r="WMG3" i="24"/>
  <c r="WMH3" i="24"/>
  <c r="WMI3" i="24"/>
  <c r="WMJ3" i="24"/>
  <c r="WMK3" i="24"/>
  <c r="WML3" i="24"/>
  <c r="WMM3" i="24"/>
  <c r="WMN3" i="24"/>
  <c r="WMO3" i="24"/>
  <c r="WMP3" i="24"/>
  <c r="WMQ3" i="24"/>
  <c r="WMR3" i="24"/>
  <c r="WMS3" i="24"/>
  <c r="WMT3" i="24"/>
  <c r="WMU3" i="24"/>
  <c r="WMV3" i="24"/>
  <c r="WMW3" i="24"/>
  <c r="WMX3" i="24"/>
  <c r="WMY3" i="24"/>
  <c r="WMZ3" i="24"/>
  <c r="WNA3" i="24"/>
  <c r="WNB3" i="24"/>
  <c r="WNC3" i="24"/>
  <c r="WND3" i="24"/>
  <c r="WNE3" i="24"/>
  <c r="WNF3" i="24"/>
  <c r="WNG3" i="24"/>
  <c r="WNH3" i="24"/>
  <c r="WNI3" i="24"/>
  <c r="WNJ3" i="24"/>
  <c r="WNK3" i="24"/>
  <c r="WNL3" i="24"/>
  <c r="WNM3" i="24"/>
  <c r="WNN3" i="24"/>
  <c r="WNO3" i="24"/>
  <c r="WNP3" i="24"/>
  <c r="WNQ3" i="24"/>
  <c r="WNR3" i="24"/>
  <c r="WNS3" i="24"/>
  <c r="WNT3" i="24"/>
  <c r="WNU3" i="24"/>
  <c r="WNV3" i="24"/>
  <c r="WNW3" i="24"/>
  <c r="WNX3" i="24"/>
  <c r="WNY3" i="24"/>
  <c r="WNZ3" i="24"/>
  <c r="WOA3" i="24"/>
  <c r="WOB3" i="24"/>
  <c r="WOC3" i="24"/>
  <c r="WOD3" i="24"/>
  <c r="WOE3" i="24"/>
  <c r="WOF3" i="24"/>
  <c r="WOG3" i="24"/>
  <c r="WOH3" i="24"/>
  <c r="WOI3" i="24"/>
  <c r="WOJ3" i="24"/>
  <c r="WOK3" i="24"/>
  <c r="WOL3" i="24"/>
  <c r="WOM3" i="24"/>
  <c r="WON3" i="24"/>
  <c r="WOO3" i="24"/>
  <c r="WOP3" i="24"/>
  <c r="WOQ3" i="24"/>
  <c r="WOR3" i="24"/>
  <c r="WOS3" i="24"/>
  <c r="WOT3" i="24"/>
  <c r="WOU3" i="24"/>
  <c r="WOV3" i="24"/>
  <c r="WOW3" i="24"/>
  <c r="WOX3" i="24"/>
  <c r="WOY3" i="24"/>
  <c r="WOZ3" i="24"/>
  <c r="WPA3" i="24"/>
  <c r="WPB3" i="24"/>
  <c r="WPC3" i="24"/>
  <c r="WPD3" i="24"/>
  <c r="WPE3" i="24"/>
  <c r="WPF3" i="24"/>
  <c r="WPG3" i="24"/>
  <c r="WPH3" i="24"/>
  <c r="WPI3" i="24"/>
  <c r="WPJ3" i="24"/>
  <c r="WPK3" i="24"/>
  <c r="WPL3" i="24"/>
  <c r="WPM3" i="24"/>
  <c r="WPN3" i="24"/>
  <c r="WPO3" i="24"/>
  <c r="WPP3" i="24"/>
  <c r="WPQ3" i="24"/>
  <c r="WPR3" i="24"/>
  <c r="WPS3" i="24"/>
  <c r="WPT3" i="24"/>
  <c r="WPU3" i="24"/>
  <c r="WPV3" i="24"/>
  <c r="WPW3" i="24"/>
  <c r="WPX3" i="24"/>
  <c r="WPY3" i="24"/>
  <c r="WPZ3" i="24"/>
  <c r="WQA3" i="24"/>
  <c r="WQB3" i="24"/>
  <c r="WQC3" i="24"/>
  <c r="WQD3" i="24"/>
  <c r="WQE3" i="24"/>
  <c r="WQF3" i="24"/>
  <c r="WQG3" i="24"/>
  <c r="WQH3" i="24"/>
  <c r="WQI3" i="24"/>
  <c r="WQJ3" i="24"/>
  <c r="WQK3" i="24"/>
  <c r="WQL3" i="24"/>
  <c r="WQM3" i="24"/>
  <c r="WQN3" i="24"/>
  <c r="WQO3" i="24"/>
  <c r="WQP3" i="24"/>
  <c r="WQQ3" i="24"/>
  <c r="WQR3" i="24"/>
  <c r="WQS3" i="24"/>
  <c r="WQT3" i="24"/>
  <c r="WQU3" i="24"/>
  <c r="WQV3" i="24"/>
  <c r="WQW3" i="24"/>
  <c r="WQX3" i="24"/>
  <c r="WQY3" i="24"/>
  <c r="WQZ3" i="24"/>
  <c r="WRA3" i="24"/>
  <c r="WRB3" i="24"/>
  <c r="WRC3" i="24"/>
  <c r="WRD3" i="24"/>
  <c r="WRE3" i="24"/>
  <c r="WRF3" i="24"/>
  <c r="WRG3" i="24"/>
  <c r="WRH3" i="24"/>
  <c r="WRI3" i="24"/>
  <c r="WRJ3" i="24"/>
  <c r="WRK3" i="24"/>
  <c r="WRL3" i="24"/>
  <c r="WRM3" i="24"/>
  <c r="WRN3" i="24"/>
  <c r="WRO3" i="24"/>
  <c r="WRP3" i="24"/>
  <c r="WRQ3" i="24"/>
  <c r="WRR3" i="24"/>
  <c r="WRS3" i="24"/>
  <c r="WRT3" i="24"/>
  <c r="WRU3" i="24"/>
  <c r="WRV3" i="24"/>
  <c r="WRW3" i="24"/>
  <c r="WRX3" i="24"/>
  <c r="WRY3" i="24"/>
  <c r="WRZ3" i="24"/>
  <c r="WSA3" i="24"/>
  <c r="WSB3" i="24"/>
  <c r="WSC3" i="24"/>
  <c r="WSD3" i="24"/>
  <c r="WSE3" i="24"/>
  <c r="WSF3" i="24"/>
  <c r="WSG3" i="24"/>
  <c r="WSH3" i="24"/>
  <c r="WSI3" i="24"/>
  <c r="WSJ3" i="24"/>
  <c r="WSK3" i="24"/>
  <c r="WSL3" i="24"/>
  <c r="WSM3" i="24"/>
  <c r="WSN3" i="24"/>
  <c r="WSO3" i="24"/>
  <c r="WSP3" i="24"/>
  <c r="WSQ3" i="24"/>
  <c r="WSR3" i="24"/>
  <c r="WSS3" i="24"/>
  <c r="WST3" i="24"/>
  <c r="WSU3" i="24"/>
  <c r="WSV3" i="24"/>
  <c r="WSW3" i="24"/>
  <c r="WSX3" i="24"/>
  <c r="WSY3" i="24"/>
  <c r="WSZ3" i="24"/>
  <c r="WTA3" i="24"/>
  <c r="WTB3" i="24"/>
  <c r="WTC3" i="24"/>
  <c r="WTD3" i="24"/>
  <c r="WTE3" i="24"/>
  <c r="WTF3" i="24"/>
  <c r="WTG3" i="24"/>
  <c r="WTH3" i="24"/>
  <c r="WTI3" i="24"/>
  <c r="WTJ3" i="24"/>
  <c r="WTK3" i="24"/>
  <c r="WTL3" i="24"/>
  <c r="WTM3" i="24"/>
  <c r="WTN3" i="24"/>
  <c r="WTO3" i="24"/>
  <c r="WTP3" i="24"/>
  <c r="WTQ3" i="24"/>
  <c r="WTR3" i="24"/>
  <c r="WTS3" i="24"/>
  <c r="WTT3" i="24"/>
  <c r="WTU3" i="24"/>
  <c r="WTV3" i="24"/>
  <c r="WTW3" i="24"/>
  <c r="WTX3" i="24"/>
  <c r="WTY3" i="24"/>
  <c r="WTZ3" i="24"/>
  <c r="WUA3" i="24"/>
  <c r="WUB3" i="24"/>
  <c r="WUC3" i="24"/>
  <c r="WUD3" i="24"/>
  <c r="WUE3" i="24"/>
  <c r="WUF3" i="24"/>
  <c r="WUG3" i="24"/>
  <c r="WUH3" i="24"/>
  <c r="WUI3" i="24"/>
  <c r="WUJ3" i="24"/>
  <c r="WUK3" i="24"/>
  <c r="WUL3" i="24"/>
  <c r="WUM3" i="24"/>
  <c r="WUN3" i="24"/>
  <c r="WUO3" i="24"/>
  <c r="WUP3" i="24"/>
  <c r="WUQ3" i="24"/>
  <c r="WUR3" i="24"/>
  <c r="WUS3" i="24"/>
  <c r="WUT3" i="24"/>
  <c r="WUU3" i="24"/>
  <c r="WUV3" i="24"/>
  <c r="WUW3" i="24"/>
  <c r="WUX3" i="24"/>
  <c r="WUY3" i="24"/>
  <c r="WUZ3" i="24"/>
  <c r="WVA3" i="24"/>
  <c r="WVB3" i="24"/>
  <c r="WVC3" i="24"/>
  <c r="WVD3" i="24"/>
  <c r="WVE3" i="24"/>
  <c r="WVF3" i="24"/>
  <c r="WVG3" i="24"/>
  <c r="WVH3" i="24"/>
  <c r="WVI3" i="24"/>
  <c r="WVJ3" i="24"/>
  <c r="WVK3" i="24"/>
  <c r="WVL3" i="24"/>
  <c r="WVM3" i="24"/>
  <c r="WVN3" i="24"/>
  <c r="WVO3" i="24"/>
  <c r="WVP3" i="24"/>
  <c r="WVQ3" i="24"/>
  <c r="WVR3" i="24"/>
  <c r="WVS3" i="24"/>
  <c r="WVT3" i="24"/>
  <c r="WVU3" i="24"/>
  <c r="WVV3" i="24"/>
  <c r="WVW3" i="24"/>
  <c r="WVX3" i="24"/>
  <c r="WVY3" i="24"/>
  <c r="WVZ3" i="24"/>
  <c r="WWA3" i="24"/>
  <c r="WWB3" i="24"/>
  <c r="WWC3" i="24"/>
  <c r="WWD3" i="24"/>
  <c r="WWE3" i="24"/>
  <c r="WWF3" i="24"/>
  <c r="WWG3" i="24"/>
  <c r="WWH3" i="24"/>
  <c r="WWI3" i="24"/>
  <c r="WWJ3" i="24"/>
  <c r="WWK3" i="24"/>
  <c r="WWL3" i="24"/>
  <c r="WWM3" i="24"/>
  <c r="WWN3" i="24"/>
  <c r="WWO3" i="24"/>
  <c r="WWP3" i="24"/>
  <c r="WWQ3" i="24"/>
  <c r="WWR3" i="24"/>
  <c r="WWS3" i="24"/>
  <c r="WWT3" i="24"/>
  <c r="WWU3" i="24"/>
  <c r="WWV3" i="24"/>
  <c r="WWW3" i="24"/>
  <c r="WWX3" i="24"/>
  <c r="WWY3" i="24"/>
  <c r="WWZ3" i="24"/>
  <c r="WXA3" i="24"/>
  <c r="WXB3" i="24"/>
  <c r="WXC3" i="24"/>
  <c r="WXD3" i="24"/>
  <c r="WXE3" i="24"/>
  <c r="WXF3" i="24"/>
  <c r="WXG3" i="24"/>
  <c r="WXH3" i="24"/>
  <c r="WXI3" i="24"/>
  <c r="WXJ3" i="24"/>
  <c r="WXK3" i="24"/>
  <c r="WXL3" i="24"/>
  <c r="WXM3" i="24"/>
  <c r="WXN3" i="24"/>
  <c r="WXO3" i="24"/>
  <c r="WXP3" i="24"/>
  <c r="WXQ3" i="24"/>
  <c r="WXR3" i="24"/>
  <c r="WXS3" i="24"/>
  <c r="WXT3" i="24"/>
  <c r="WXU3" i="24"/>
  <c r="WXV3" i="24"/>
  <c r="WXW3" i="24"/>
  <c r="WXX3" i="24"/>
  <c r="WXY3" i="24"/>
  <c r="WXZ3" i="24"/>
  <c r="WYA3" i="24"/>
  <c r="WYB3" i="24"/>
  <c r="WYC3" i="24"/>
  <c r="WYD3" i="24"/>
  <c r="WYE3" i="24"/>
  <c r="WYF3" i="24"/>
  <c r="WYG3" i="24"/>
  <c r="WYH3" i="24"/>
  <c r="WYI3" i="24"/>
  <c r="WYJ3" i="24"/>
  <c r="WYK3" i="24"/>
  <c r="WYL3" i="24"/>
  <c r="WYM3" i="24"/>
  <c r="WYN3" i="24"/>
  <c r="WYO3" i="24"/>
  <c r="WYP3" i="24"/>
  <c r="WYQ3" i="24"/>
  <c r="WYR3" i="24"/>
  <c r="WYS3" i="24"/>
  <c r="WYT3" i="24"/>
  <c r="WYU3" i="24"/>
  <c r="WYV3" i="24"/>
  <c r="WYW3" i="24"/>
  <c r="WYX3" i="24"/>
  <c r="WYY3" i="24"/>
  <c r="WYZ3" i="24"/>
  <c r="WZA3" i="24"/>
  <c r="WZB3" i="24"/>
  <c r="WZC3" i="24"/>
  <c r="WZD3" i="24"/>
  <c r="WZE3" i="24"/>
  <c r="WZF3" i="24"/>
  <c r="WZG3" i="24"/>
  <c r="WZH3" i="24"/>
  <c r="WZI3" i="24"/>
  <c r="WZJ3" i="24"/>
  <c r="WZK3" i="24"/>
  <c r="WZL3" i="24"/>
  <c r="WZM3" i="24"/>
  <c r="WZN3" i="24"/>
  <c r="WZO3" i="24"/>
  <c r="WZP3" i="24"/>
  <c r="WZQ3" i="24"/>
  <c r="WZR3" i="24"/>
  <c r="WZS3" i="24"/>
  <c r="WZT3" i="24"/>
  <c r="WZU3" i="24"/>
  <c r="WZV3" i="24"/>
  <c r="WZW3" i="24"/>
  <c r="WZX3" i="24"/>
  <c r="WZY3" i="24"/>
  <c r="WZZ3" i="24"/>
  <c r="XAA3" i="24"/>
  <c r="XAB3" i="24"/>
  <c r="XAC3" i="24"/>
  <c r="XAD3" i="24"/>
  <c r="XAE3" i="24"/>
  <c r="XAF3" i="24"/>
  <c r="XAG3" i="24"/>
  <c r="XAH3" i="24"/>
  <c r="XAI3" i="24"/>
  <c r="XAJ3" i="24"/>
  <c r="XAK3" i="24"/>
  <c r="XAL3" i="24"/>
  <c r="XAM3" i="24"/>
  <c r="XAN3" i="24"/>
  <c r="XAO3" i="24"/>
  <c r="XAP3" i="24"/>
  <c r="XAQ3" i="24"/>
  <c r="XAR3" i="24"/>
  <c r="XAS3" i="24"/>
  <c r="XAT3" i="24"/>
  <c r="XAU3" i="24"/>
  <c r="XAV3" i="24"/>
  <c r="XAW3" i="24"/>
  <c r="XAX3" i="24"/>
  <c r="XAY3" i="24"/>
  <c r="XAZ3" i="24"/>
  <c r="XBA3" i="24"/>
  <c r="XBB3" i="24"/>
  <c r="XBC3" i="24"/>
  <c r="XBD3" i="24"/>
  <c r="XBE3" i="24"/>
  <c r="XBF3" i="24"/>
  <c r="XBG3" i="24"/>
  <c r="XBH3" i="24"/>
  <c r="XBI3" i="24"/>
  <c r="XBJ3" i="24"/>
  <c r="XBK3" i="24"/>
  <c r="XBL3" i="24"/>
  <c r="XBM3" i="24"/>
  <c r="XBN3" i="24"/>
  <c r="XBO3" i="24"/>
  <c r="XBP3" i="24"/>
  <c r="XBQ3" i="24"/>
  <c r="XBR3" i="24"/>
  <c r="XBS3" i="24"/>
  <c r="XBT3" i="24"/>
  <c r="XBU3" i="24"/>
  <c r="XBV3" i="24"/>
  <c r="XBW3" i="24"/>
  <c r="XBX3" i="24"/>
  <c r="XBY3" i="24"/>
  <c r="XBZ3" i="24"/>
  <c r="XCA3" i="24"/>
  <c r="XCB3" i="24"/>
  <c r="XCC3" i="24"/>
  <c r="XCD3" i="24"/>
  <c r="XCE3" i="24"/>
  <c r="XCF3" i="24"/>
  <c r="XCG3" i="24"/>
  <c r="XCH3" i="24"/>
  <c r="XCI3" i="24"/>
  <c r="XCJ3" i="24"/>
  <c r="XCK3" i="24"/>
  <c r="XCL3" i="24"/>
  <c r="XCM3" i="24"/>
  <c r="XCN3" i="24"/>
  <c r="XCO3" i="24"/>
  <c r="XCP3" i="24"/>
  <c r="XCQ3" i="24"/>
  <c r="XCR3" i="24"/>
  <c r="XCS3" i="24"/>
  <c r="XCT3" i="24"/>
  <c r="XCU3" i="24"/>
  <c r="XCV3" i="24"/>
  <c r="XCW3" i="24"/>
  <c r="XCX3" i="24"/>
  <c r="XCY3" i="24"/>
  <c r="XCZ3" i="24"/>
  <c r="XDA3" i="24"/>
  <c r="XDB3" i="24"/>
  <c r="XDC3" i="24"/>
  <c r="XDD3" i="24"/>
  <c r="XDE3" i="24"/>
  <c r="XDF3" i="24"/>
  <c r="XDG3" i="24"/>
  <c r="XDH3" i="24"/>
  <c r="XDI3" i="24"/>
  <c r="XDJ3" i="24"/>
  <c r="XDK3" i="24"/>
  <c r="XDL3" i="24"/>
  <c r="XDM3" i="24"/>
  <c r="XDN3" i="24"/>
  <c r="XDO3" i="24"/>
  <c r="XDP3" i="24"/>
  <c r="XDQ3" i="24"/>
  <c r="XDR3" i="24"/>
  <c r="XDS3" i="24"/>
  <c r="XDT3" i="24"/>
  <c r="XDU3" i="24"/>
  <c r="XDV3" i="24"/>
  <c r="XDW3" i="24"/>
  <c r="XDX3" i="24"/>
  <c r="XDY3" i="24"/>
  <c r="XDZ3" i="24"/>
  <c r="XEA3" i="24"/>
  <c r="XEB3" i="24"/>
  <c r="XEC3" i="24"/>
  <c r="XED3" i="24"/>
  <c r="XEE3" i="24"/>
  <c r="XEF3" i="24"/>
  <c r="XEG3" i="24"/>
  <c r="XEH3" i="24"/>
  <c r="XEI3" i="24"/>
  <c r="XEJ3" i="24"/>
  <c r="XEK3" i="24"/>
  <c r="XEL3" i="24"/>
  <c r="XEM3" i="24"/>
  <c r="XEN3" i="24"/>
  <c r="XEO3" i="24"/>
  <c r="XEP3" i="24"/>
  <c r="XEQ3" i="24"/>
  <c r="XER3" i="24"/>
  <c r="XES3" i="24"/>
  <c r="XET3" i="24"/>
  <c r="XEU3" i="24"/>
  <c r="XEV3" i="24"/>
  <c r="XEW3" i="24"/>
  <c r="XEX3" i="24"/>
  <c r="XEY3" i="24"/>
  <c r="XEZ3" i="24"/>
  <c r="XFA3" i="24"/>
  <c r="XFB3" i="24"/>
  <c r="XFC3" i="24"/>
  <c r="G2" i="31" l="1"/>
  <c r="A1" i="31"/>
  <c r="A1" i="24"/>
  <c r="A1" i="23"/>
  <c r="A1" i="16"/>
  <c r="F15" i="19"/>
  <c r="G15" i="19"/>
  <c r="E15" i="19"/>
  <c r="D6" i="49"/>
  <c r="G16" i="19"/>
  <c r="F16" i="19"/>
  <c r="E16" i="19"/>
  <c r="B3" i="40"/>
  <c r="D5" i="49"/>
  <c r="E24" i="39"/>
  <c r="E22" i="39"/>
  <c r="E20" i="39"/>
  <c r="C12" i="17"/>
  <c r="E18" i="39"/>
  <c r="E16" i="39"/>
  <c r="D4" i="49"/>
  <c r="C29" i="17" l="1"/>
  <c r="B1" i="19"/>
  <c r="C18" i="17"/>
  <c r="D109" i="19"/>
  <c r="C27" i="17"/>
  <c r="C11" i="39"/>
  <c r="C11" i="17"/>
  <c r="A464" i="24" l="1"/>
  <c r="A464" i="23"/>
  <c r="J8" i="31" l="1"/>
  <c r="J5" i="31"/>
  <c r="J16" i="31"/>
  <c r="J17" i="31"/>
  <c r="J36" i="31"/>
  <c r="J6" i="31"/>
  <c r="J9" i="31"/>
  <c r="J11" i="31"/>
  <c r="J18" i="31"/>
  <c r="J14" i="31"/>
  <c r="J4" i="31"/>
  <c r="J7" i="31"/>
  <c r="J10" i="31"/>
  <c r="J15" i="31"/>
  <c r="J22" i="31" l="1"/>
  <c r="J26" i="31"/>
  <c r="J24" i="31"/>
  <c r="J30" i="31"/>
  <c r="J21" i="31"/>
  <c r="J29" i="31"/>
  <c r="J25" i="31"/>
  <c r="J23" i="31"/>
  <c r="J35" i="31"/>
  <c r="K23" i="31"/>
  <c r="K10" i="31"/>
  <c r="K4" i="31"/>
  <c r="K25" i="31"/>
  <c r="K15" i="31"/>
  <c r="K7" i="31"/>
  <c r="K22" i="31"/>
  <c r="K6" i="31"/>
  <c r="K36" i="31"/>
  <c r="K18" i="31"/>
  <c r="K24" i="31"/>
  <c r="K11" i="31"/>
  <c r="K5" i="31"/>
  <c r="K39" i="31"/>
  <c r="K30" i="31"/>
  <c r="K14" i="31"/>
  <c r="K29" i="31"/>
  <c r="K9" i="31"/>
  <c r="K26" i="31"/>
  <c r="K16" i="31"/>
  <c r="K8" i="31"/>
  <c r="J12" i="31"/>
  <c r="F82" i="19"/>
  <c r="K38" i="31" l="1"/>
  <c r="J37" i="31"/>
  <c r="J39" i="31"/>
  <c r="J38" i="31"/>
  <c r="K35" i="31"/>
  <c r="K12" i="31"/>
  <c r="K17" i="31"/>
  <c r="K21" i="31"/>
  <c r="K37" i="31"/>
  <c r="J19" i="31"/>
  <c r="K19" i="31" l="1"/>
  <c r="F74" i="19" l="1"/>
  <c r="G74" i="19"/>
  <c r="F76" i="19"/>
  <c r="G76" i="19"/>
  <c r="G22" i="19"/>
  <c r="F22" i="19"/>
  <c r="G32" i="19"/>
  <c r="F32" i="19"/>
  <c r="G39" i="19"/>
  <c r="F39" i="19"/>
  <c r="F49" i="19"/>
  <c r="G49" i="19"/>
  <c r="F56" i="19"/>
  <c r="G56" i="19"/>
  <c r="G66" i="19"/>
  <c r="F66" i="19"/>
  <c r="F93" i="19"/>
  <c r="G93" i="19"/>
  <c r="G97" i="19"/>
  <c r="F97" i="19"/>
  <c r="G103" i="19"/>
  <c r="F103" i="19"/>
  <c r="G88" i="19"/>
  <c r="F88" i="19"/>
  <c r="F20" i="19"/>
  <c r="G20" i="19"/>
  <c r="G30" i="19"/>
  <c r="F30" i="19"/>
  <c r="F37" i="19"/>
  <c r="G37" i="19"/>
  <c r="F47" i="19"/>
  <c r="G47" i="19"/>
  <c r="F54" i="19"/>
  <c r="G54" i="19"/>
  <c r="F64" i="19"/>
  <c r="G64" i="19"/>
  <c r="G71" i="19"/>
  <c r="F71" i="19"/>
  <c r="G78" i="19"/>
  <c r="F78" i="19"/>
  <c r="G86" i="19"/>
  <c r="F86" i="19"/>
  <c r="G91" i="19"/>
  <c r="F91" i="19"/>
  <c r="G95" i="19"/>
  <c r="F95" i="19"/>
  <c r="G99" i="19"/>
  <c r="F99" i="19"/>
  <c r="F105" i="19"/>
  <c r="G105" i="19"/>
  <c r="F26" i="19"/>
  <c r="G26" i="19"/>
  <c r="F36" i="19"/>
  <c r="G36" i="19"/>
  <c r="G43" i="19"/>
  <c r="F43" i="19"/>
  <c r="F50" i="19"/>
  <c r="G50" i="19"/>
  <c r="G60" i="19"/>
  <c r="F60" i="19"/>
  <c r="G70" i="19"/>
  <c r="F70" i="19"/>
  <c r="G85" i="19"/>
  <c r="F85" i="19"/>
  <c r="G89" i="19"/>
  <c r="F89" i="19"/>
  <c r="F94" i="19"/>
  <c r="G94" i="19"/>
  <c r="G98" i="19"/>
  <c r="F98" i="19"/>
  <c r="G104" i="19"/>
  <c r="F104" i="19"/>
  <c r="G21" i="19"/>
  <c r="F21" i="19"/>
  <c r="G31" i="19"/>
  <c r="F31" i="19"/>
  <c r="F38" i="19"/>
  <c r="G38" i="19"/>
  <c r="G48" i="19"/>
  <c r="F48" i="19"/>
  <c r="F55" i="19"/>
  <c r="G55" i="19"/>
  <c r="F65" i="19"/>
  <c r="G65" i="19"/>
  <c r="G72" i="19"/>
  <c r="F72" i="19"/>
  <c r="F80" i="19"/>
  <c r="G80" i="19"/>
  <c r="F87" i="19"/>
  <c r="G87" i="19"/>
  <c r="G92" i="19"/>
  <c r="F92" i="19"/>
  <c r="F96" i="19"/>
  <c r="G96" i="19"/>
  <c r="G101" i="19"/>
  <c r="F101" i="19"/>
  <c r="G106" i="19"/>
  <c r="F106" i="19"/>
  <c r="E26" i="19" l="1"/>
  <c r="E21" i="19"/>
  <c r="E22" i="19"/>
  <c r="E20" i="19"/>
  <c r="E30" i="19" l="1"/>
  <c r="E31" i="19" l="1"/>
  <c r="E32" i="19" l="1"/>
  <c r="E36" i="19" l="1"/>
  <c r="E37" i="19" l="1"/>
  <c r="E38" i="19" l="1"/>
  <c r="E39" i="19" l="1"/>
  <c r="E43" i="19" l="1"/>
  <c r="E47" i="19" l="1"/>
  <c r="E48" i="19" l="1"/>
  <c r="E49" i="19" l="1"/>
  <c r="E50" i="19" l="1"/>
  <c r="E54" i="19" l="1"/>
  <c r="E55" i="19" l="1"/>
  <c r="E56" i="19" l="1"/>
  <c r="E60" i="19" l="1"/>
  <c r="E64" i="19" l="1"/>
  <c r="E65" i="19" l="1"/>
  <c r="E66" i="19" l="1"/>
  <c r="E70" i="19" l="1"/>
  <c r="E71" i="19" l="1"/>
  <c r="E72" i="19" l="1"/>
  <c r="E74" i="19" l="1"/>
  <c r="E76" i="19" l="1"/>
  <c r="E78" i="19" l="1"/>
  <c r="E82" i="19" l="1"/>
  <c r="E80" i="19"/>
  <c r="E85" i="19" l="1"/>
  <c r="E86" i="19" l="1"/>
  <c r="E87" i="19" l="1"/>
  <c r="E88" i="19" l="1"/>
  <c r="E89" i="19" l="1"/>
  <c r="E91" i="19" l="1"/>
  <c r="E92" i="19" l="1"/>
  <c r="E93" i="19" l="1"/>
  <c r="E94" i="19" l="1"/>
  <c r="E95" i="19" l="1"/>
  <c r="E96" i="19" l="1"/>
  <c r="E97" i="19" l="1"/>
  <c r="E98" i="19" l="1"/>
  <c r="E99" i="19" l="1"/>
  <c r="E101" i="19" l="1"/>
  <c r="E103" i="19" l="1"/>
  <c r="E104" i="19" l="1"/>
  <c r="E105" i="19" l="1"/>
  <c r="E106" i="19" l="1"/>
</calcChain>
</file>

<file path=xl/connections.xml><?xml version="1.0" encoding="utf-8"?>
<connections xmlns="http://schemas.openxmlformats.org/spreadsheetml/2006/main">
  <connection id="1" sourceFile="G:\LGF3Data\Access\QRO3\Live_database\QRO3.accdb" keepAlive="1" name="QRO_holding" description="Holding table data from the QRO database" type="5" refreshedVersion="4" background="1" saveData="1">
    <dbPr connection="Provider=Microsoft.ACE.OLEDB.12.0;User ID=Admin;Data Source=G:\LGF3Data\Access\QRO3\Live_database\QRO3.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<sst xmlns="http://schemas.openxmlformats.org/spreadsheetml/2006/main" count="7865" uniqueCount="1611">
  <si>
    <t>E-code</t>
  </si>
  <si>
    <t>Adur</t>
  </si>
  <si>
    <t>E3831</t>
  </si>
  <si>
    <t>SD</t>
  </si>
  <si>
    <t>Allerdale</t>
  </si>
  <si>
    <t>E0931</t>
  </si>
  <si>
    <t>Amber Valley</t>
  </si>
  <si>
    <t>E1031</t>
  </si>
  <si>
    <t>Arun</t>
  </si>
  <si>
    <t>E3832</t>
  </si>
  <si>
    <t>Ashfield</t>
  </si>
  <si>
    <t>E3031</t>
  </si>
  <si>
    <t>Ashford</t>
  </si>
  <si>
    <t>E2231</t>
  </si>
  <si>
    <t>E6101</t>
  </si>
  <si>
    <t>E0431</t>
  </si>
  <si>
    <t>Babergh</t>
  </si>
  <si>
    <t>E3531</t>
  </si>
  <si>
    <t>Barking &amp; Dagenham</t>
  </si>
  <si>
    <t>E5030</t>
  </si>
  <si>
    <t>Barnet</t>
  </si>
  <si>
    <t>E5031</t>
  </si>
  <si>
    <t>Barnsley</t>
  </si>
  <si>
    <t>E4401</t>
  </si>
  <si>
    <t>MD</t>
  </si>
  <si>
    <t>E0932</t>
  </si>
  <si>
    <t>Basildon</t>
  </si>
  <si>
    <t>E1531</t>
  </si>
  <si>
    <t>Basingstoke &amp; Deane</t>
  </si>
  <si>
    <t>E1731</t>
  </si>
  <si>
    <t>Bassetlaw</t>
  </si>
  <si>
    <t>E3032</t>
  </si>
  <si>
    <t>Bath &amp; North East Somerset UA</t>
  </si>
  <si>
    <t>E0101</t>
  </si>
  <si>
    <t>UA</t>
  </si>
  <si>
    <t>E0202</t>
  </si>
  <si>
    <t>E6102</t>
  </si>
  <si>
    <t>E6103</t>
  </si>
  <si>
    <t>Bexley</t>
  </si>
  <si>
    <t>E5032</t>
  </si>
  <si>
    <t>Birmingham</t>
  </si>
  <si>
    <t>E4601</t>
  </si>
  <si>
    <t>Blaby</t>
  </si>
  <si>
    <t>E2431</t>
  </si>
  <si>
    <t>Blackburn with Darwen UA</t>
  </si>
  <si>
    <t>E2301</t>
  </si>
  <si>
    <t>Blackpool UA</t>
  </si>
  <si>
    <t>E2302</t>
  </si>
  <si>
    <t>Bolsover</t>
  </si>
  <si>
    <t>E1032</t>
  </si>
  <si>
    <t>Bolton</t>
  </si>
  <si>
    <t>E4201</t>
  </si>
  <si>
    <t>E2531</t>
  </si>
  <si>
    <t>E1202</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</si>
  <si>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</si>
  <si>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</si>
  <si>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</si>
  <si>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</si>
  <si>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</si>
  <si>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</si>
  <si>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</si>
  <si>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</si>
  <si>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</si>
  <si>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</si>
  <si>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</si>
  <si>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</si>
  <si>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</si>
  <si>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</si>
  <si>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</si>
  <si>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</si>
  <si>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</si>
  <si>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</si>
  <si>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E6408</t>
  </si>
  <si>
    <t>Bromley</t>
  </si>
  <si>
    <t>E5034</t>
  </si>
  <si>
    <t>Bromsgrove</t>
  </si>
  <si>
    <t>E1831</t>
  </si>
  <si>
    <t>Broxbourne</t>
  </si>
  <si>
    <t>E1931</t>
  </si>
  <si>
    <t>Broxtowe</t>
  </si>
  <si>
    <t>E3033</t>
  </si>
  <si>
    <t>E0421</t>
  </si>
  <si>
    <t>E6104</t>
  </si>
  <si>
    <t>Burnley</t>
  </si>
  <si>
    <t>E2333</t>
  </si>
  <si>
    <t>E4202</t>
  </si>
  <si>
    <t>Calderdale</t>
  </si>
  <si>
    <t>E4702</t>
  </si>
  <si>
    <t>Cambridge</t>
  </si>
  <si>
    <t>E0531</t>
  </si>
  <si>
    <t>E0521</t>
  </si>
  <si>
    <t>E6105</t>
  </si>
  <si>
    <t>Camden</t>
  </si>
  <si>
    <t>E5011</t>
  </si>
  <si>
    <t>Cannock Chase</t>
  </si>
  <si>
    <t>E3431</t>
  </si>
  <si>
    <t>Canterbury</t>
  </si>
  <si>
    <t>E2232</t>
  </si>
  <si>
    <t>Carlisle</t>
  </si>
  <si>
    <t>E0933</t>
  </si>
  <si>
    <t>Castle Point</t>
  </si>
  <si>
    <t>E1534</t>
  </si>
  <si>
    <t>E0203</t>
  </si>
  <si>
    <t>E2432</t>
  </si>
  <si>
    <t>Chelmsford</t>
  </si>
  <si>
    <t>E1535</t>
  </si>
  <si>
    <t>Cheltenham</t>
  </si>
  <si>
    <t>E1631</t>
  </si>
  <si>
    <t>Cherwell</t>
  </si>
  <si>
    <t>E3131</t>
  </si>
  <si>
    <t>E6106</t>
  </si>
  <si>
    <t>E0603</t>
  </si>
  <si>
    <t>E0604</t>
  </si>
  <si>
    <t>Chesterfield</t>
  </si>
  <si>
    <t>E1033</t>
  </si>
  <si>
    <t>Chichester</t>
  </si>
  <si>
    <t>E3833</t>
  </si>
  <si>
    <t>Chiltern</t>
  </si>
  <si>
    <t>E0432</t>
  </si>
  <si>
    <t>Chorley</t>
  </si>
  <si>
    <t>E2334</t>
  </si>
  <si>
    <t>Christchurch</t>
  </si>
  <si>
    <t>E1232</t>
  </si>
  <si>
    <t>City of London</t>
  </si>
  <si>
    <t>E5010</t>
  </si>
  <si>
    <t>E6107</t>
  </si>
  <si>
    <t>Colchester</t>
  </si>
  <si>
    <t>E1536</t>
  </si>
  <si>
    <t>Copeland</t>
  </si>
  <si>
    <t>E0934</t>
  </si>
  <si>
    <t>Corby</t>
  </si>
  <si>
    <t>E2831</t>
  </si>
  <si>
    <t>E0801</t>
  </si>
  <si>
    <t>Cotswold</t>
  </si>
  <si>
    <t>E1632</t>
  </si>
  <si>
    <t>Coventry</t>
  </si>
  <si>
    <t>E4602</t>
  </si>
  <si>
    <t>Craven</t>
  </si>
  <si>
    <t>E2731</t>
  </si>
  <si>
    <t>Crawley</t>
  </si>
  <si>
    <t>E3834</t>
  </si>
  <si>
    <t>Croydon</t>
  </si>
  <si>
    <t>E5035</t>
  </si>
  <si>
    <t>E0920</t>
  </si>
  <si>
    <t>Dacorum</t>
  </si>
  <si>
    <t>E1932</t>
  </si>
  <si>
    <t>Darlington UA</t>
  </si>
  <si>
    <t>E1301</t>
  </si>
  <si>
    <t>Dartford</t>
  </si>
  <si>
    <t>E2233</t>
  </si>
  <si>
    <t>E6401</t>
  </si>
  <si>
    <t>E2832</t>
  </si>
  <si>
    <t>Derby City UA</t>
  </si>
  <si>
    <t>E1001</t>
  </si>
  <si>
    <t>E1021</t>
  </si>
  <si>
    <t>E6110</t>
  </si>
  <si>
    <t>Derbyshire Dales</t>
  </si>
  <si>
    <t>E1035</t>
  </si>
  <si>
    <t>E6161</t>
  </si>
  <si>
    <t>E1121</t>
  </si>
  <si>
    <t>Doncaster</t>
  </si>
  <si>
    <t>E4402</t>
  </si>
  <si>
    <t>E1221</t>
  </si>
  <si>
    <t>Dover</t>
  </si>
  <si>
    <t>E2234</t>
  </si>
  <si>
    <t>Dudley</t>
  </si>
  <si>
    <t>E4603</t>
  </si>
  <si>
    <t>E1302</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</si>
  <si>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</si>
  <si>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</si>
  <si>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</si>
  <si>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</si>
  <si>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</si>
  <si>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</si>
  <si>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</si>
  <si>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</si>
  <si>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</si>
  <si>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</si>
  <si>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</si>
  <si>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</si>
  <si>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</si>
  <si>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</si>
  <si>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</si>
  <si>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</si>
  <si>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</si>
  <si>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</si>
  <si>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</si>
  <si>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</si>
  <si>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</si>
  <si>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</si>
  <si>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</si>
  <si>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E1421</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</si>
  <si>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</si>
  <si>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</si>
  <si>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</si>
  <si>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</si>
  <si>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</si>
  <si>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</si>
  <si>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</si>
  <si>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</si>
  <si>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</si>
  <si>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</si>
  <si>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</si>
  <si>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</si>
  <si>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</si>
  <si>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</si>
  <si>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</si>
  <si>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</si>
  <si>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</si>
  <si>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E1521</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</si>
  <si>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</si>
  <si>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</si>
  <si>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</si>
  <si>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</si>
  <si>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</si>
  <si>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</si>
  <si>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</si>
  <si>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</si>
  <si>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</si>
  <si>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</si>
  <si>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</si>
  <si>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</si>
  <si>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</si>
  <si>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</si>
  <si>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</si>
  <si>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</si>
  <si>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</si>
  <si>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</si>
  <si>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</si>
  <si>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</si>
  <si>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</si>
  <si>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E1620</t>
  </si>
  <si>
    <t>Gosport</t>
  </si>
  <si>
    <t>E1735</t>
  </si>
  <si>
    <t>Gravesham</t>
  </si>
  <si>
    <t>E2236</t>
  </si>
  <si>
    <t>Great Yarmouth</t>
  </si>
  <si>
    <t>E2633</t>
  </si>
  <si>
    <t>Greater London Authority</t>
  </si>
  <si>
    <t>E5100</t>
  </si>
  <si>
    <t>E6348</t>
  </si>
  <si>
    <t>E6142</t>
  </si>
  <si>
    <t>E6202</t>
  </si>
  <si>
    <t>Greenwich</t>
  </si>
  <si>
    <t>E5012</t>
  </si>
  <si>
    <t>Guildford</t>
  </si>
  <si>
    <t>E3633</t>
  </si>
  <si>
    <t>Hackney</t>
  </si>
  <si>
    <t>E5013</t>
  </si>
  <si>
    <t>Halton UA</t>
  </si>
  <si>
    <t>E0601</t>
  </si>
  <si>
    <t>Hambleton</t>
  </si>
  <si>
    <t>E2732</t>
  </si>
  <si>
    <t>Hammersmith &amp; Fulham</t>
  </si>
  <si>
    <t>E5014</t>
  </si>
  <si>
    <t>E1721</t>
  </si>
  <si>
    <t>E6117</t>
  </si>
  <si>
    <t>Harborough</t>
  </si>
  <si>
    <t>E2433</t>
  </si>
  <si>
    <t>Haringey</t>
  </si>
  <si>
    <t>E5038</t>
  </si>
  <si>
    <t>Harlow</t>
  </si>
  <si>
    <t>E1538</t>
  </si>
  <si>
    <t>Harrogate</t>
  </si>
  <si>
    <t>E2753</t>
  </si>
  <si>
    <t>Harrow</t>
  </si>
  <si>
    <t>E5039</t>
  </si>
  <si>
    <t>E1736</t>
  </si>
  <si>
    <t>Hartlepool UA</t>
  </si>
  <si>
    <t>E0701</t>
  </si>
  <si>
    <t>Hastings</t>
  </si>
  <si>
    <t>E1433</t>
  </si>
  <si>
    <t>Havant</t>
  </si>
  <si>
    <t>E1737</t>
  </si>
  <si>
    <t>Havering</t>
  </si>
  <si>
    <t>E5040</t>
  </si>
  <si>
    <t>E6118</t>
  </si>
  <si>
    <t>Herefordshire UA</t>
  </si>
  <si>
    <t>E1801</t>
  </si>
  <si>
    <t>E1920</t>
  </si>
  <si>
    <t>Hertsmere</t>
  </si>
  <si>
    <t>E1934</t>
  </si>
  <si>
    <t>High Peak</t>
  </si>
  <si>
    <t>E1037</t>
  </si>
  <si>
    <t>Hillingdon</t>
  </si>
  <si>
    <t>E5041</t>
  </si>
  <si>
    <t>Hinckley &amp; Bosworth</t>
  </si>
  <si>
    <t>E2434</t>
  </si>
  <si>
    <t>Horsham</t>
  </si>
  <si>
    <t>E3835</t>
  </si>
  <si>
    <t>Hounslow</t>
  </si>
  <si>
    <t>E5042</t>
  </si>
  <si>
    <t>E6120</t>
  </si>
  <si>
    <t>Huntingdonshire</t>
  </si>
  <si>
    <t>E0551</t>
  </si>
  <si>
    <t>E2336</t>
  </si>
  <si>
    <t>Ipswich</t>
  </si>
  <si>
    <t>E3533</t>
  </si>
  <si>
    <t>Isle of Wight UA</t>
  </si>
  <si>
    <t>E2101</t>
  </si>
  <si>
    <t>Isles of Scilly</t>
  </si>
  <si>
    <t>E4001</t>
  </si>
  <si>
    <t>Islington</t>
  </si>
  <si>
    <t>E5015</t>
  </si>
  <si>
    <t>Kensington &amp; Chelsea</t>
  </si>
  <si>
    <t>E5016</t>
  </si>
  <si>
    <t>E2221</t>
  </si>
  <si>
    <t>E6122</t>
  </si>
  <si>
    <t>Kettering</t>
  </si>
  <si>
    <t>E2834</t>
  </si>
  <si>
    <t>King's Lynn &amp; West Norfolk</t>
  </si>
  <si>
    <t>E2634</t>
  </si>
  <si>
    <t>E5043</t>
  </si>
  <si>
    <t>E2002</t>
  </si>
  <si>
    <t>Kirklees</t>
  </si>
  <si>
    <t>E4703</t>
  </si>
  <si>
    <t>Knowsley</t>
  </si>
  <si>
    <t>E4301</t>
  </si>
  <si>
    <t>Lake District National Park Authority</t>
  </si>
  <si>
    <t>E6403</t>
  </si>
  <si>
    <t>Lambeth</t>
  </si>
  <si>
    <t>E5017</t>
  </si>
  <si>
    <t>E2321</t>
  </si>
  <si>
    <t>E6123</t>
  </si>
  <si>
    <t>Lancaster</t>
  </si>
  <si>
    <t>E2337</t>
  </si>
  <si>
    <t>Lee Valley Regional Park Authority</t>
  </si>
  <si>
    <t>E6803</t>
  </si>
  <si>
    <t>Leeds</t>
  </si>
  <si>
    <t>E4704</t>
  </si>
  <si>
    <t>Leicester City UA</t>
  </si>
  <si>
    <t>E2401</t>
  </si>
  <si>
    <t>E2421</t>
  </si>
  <si>
    <t>E6124</t>
  </si>
  <si>
    <t>Lewes</t>
  </si>
  <si>
    <t>E1435</t>
  </si>
  <si>
    <t>Lewisham</t>
  </si>
  <si>
    <t>E5018</t>
  </si>
  <si>
    <t>Lichfield</t>
  </si>
  <si>
    <t>E3433</t>
  </si>
  <si>
    <t>E2533</t>
  </si>
  <si>
    <t>E2520</t>
  </si>
  <si>
    <t>Liverpool</t>
  </si>
  <si>
    <t>E4302</t>
  </si>
  <si>
    <t>Luton UA</t>
  </si>
  <si>
    <t>E0201</t>
  </si>
  <si>
    <t>E1539</t>
  </si>
  <si>
    <t>Maidstone</t>
  </si>
  <si>
    <t>E2237</t>
  </si>
  <si>
    <t>Malvern Hills</t>
  </si>
  <si>
    <t>E1851</t>
  </si>
  <si>
    <t>Manchester</t>
  </si>
  <si>
    <t>E4203</t>
  </si>
  <si>
    <t>Mansfield</t>
  </si>
  <si>
    <t>E3035</t>
  </si>
  <si>
    <t>E2201</t>
  </si>
  <si>
    <t>Melton</t>
  </si>
  <si>
    <t>E2436</t>
  </si>
  <si>
    <t>Mendip</t>
  </si>
  <si>
    <t>E3331</t>
  </si>
  <si>
    <t>E6143</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</si>
  <si>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</si>
  <si>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</si>
  <si>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</si>
  <si>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</si>
  <si>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</si>
  <si>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</si>
  <si>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</si>
  <si>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</si>
  <si>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</si>
  <si>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</si>
  <si>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</si>
  <si>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</si>
  <si>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</si>
  <si>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</si>
  <si>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</si>
  <si>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</si>
  <si>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</si>
  <si>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 Forest National Park Authority</t>
  </si>
  <si>
    <t>E6409</t>
  </si>
  <si>
    <t>E3036</t>
  </si>
  <si>
    <t>E4502</t>
  </si>
  <si>
    <t>Newcastle-under-Lyme</t>
  </si>
  <si>
    <t>E3434</t>
  </si>
  <si>
    <t>Newham</t>
  </si>
  <si>
    <t>E5045</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</si>
  <si>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</si>
  <si>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</si>
  <si>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</si>
  <si>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</si>
  <si>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</si>
  <si>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</si>
  <si>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</si>
  <si>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</si>
  <si>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</si>
  <si>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</si>
  <si>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</si>
  <si>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</si>
  <si>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</si>
  <si>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</si>
  <si>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</si>
  <si>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</si>
  <si>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</si>
  <si>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</si>
  <si>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</si>
  <si>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</si>
  <si>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</si>
  <si>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</si>
  <si>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</si>
  <si>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</si>
  <si>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</si>
  <si>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</si>
  <si>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</si>
  <si>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</si>
  <si>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</si>
  <si>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E6127</t>
  </si>
  <si>
    <t>E2721</t>
  </si>
  <si>
    <t>Northampton</t>
  </si>
  <si>
    <t>E2835</t>
  </si>
  <si>
    <t>E2820</t>
  </si>
  <si>
    <t>E2901</t>
  </si>
  <si>
    <t>E6405</t>
  </si>
  <si>
    <t>E2636</t>
  </si>
  <si>
    <t>E3001</t>
  </si>
  <si>
    <t>E3021</t>
  </si>
  <si>
    <t>E6130</t>
  </si>
  <si>
    <t>Nuneaton &amp; Bedworth</t>
  </si>
  <si>
    <t>E3732</t>
  </si>
  <si>
    <t>Oadby &amp; Wigston</t>
  </si>
  <si>
    <t>E2438</t>
  </si>
  <si>
    <t>Oldham</t>
  </si>
  <si>
    <t>E4204</t>
  </si>
  <si>
    <t>Oxford</t>
  </si>
  <si>
    <t>E3132</t>
  </si>
  <si>
    <t>E3120</t>
  </si>
  <si>
    <t>Peak District National Park Authority</t>
  </si>
  <si>
    <t>E6406</t>
  </si>
  <si>
    <t>Pendle</t>
  </si>
  <si>
    <t>E2338</t>
  </si>
  <si>
    <t>Peterborough UA</t>
  </si>
  <si>
    <t>E0501</t>
  </si>
  <si>
    <t>Plymouth UA</t>
  </si>
  <si>
    <t>E1101</t>
  </si>
  <si>
    <t>Poole UA</t>
  </si>
  <si>
    <t>E1201</t>
  </si>
  <si>
    <t>Portsmouth UA</t>
  </si>
  <si>
    <t>E1701</t>
  </si>
  <si>
    <t>E2339</t>
  </si>
  <si>
    <t>Purbeck</t>
  </si>
  <si>
    <t>E1236</t>
  </si>
  <si>
    <t>Reading UA</t>
  </si>
  <si>
    <t>E0303</t>
  </si>
  <si>
    <t>Redbridge</t>
  </si>
  <si>
    <t>E5046</t>
  </si>
  <si>
    <t>Redcar &amp; Cleveland UA</t>
  </si>
  <si>
    <t>E0703</t>
  </si>
  <si>
    <t>E1835</t>
  </si>
  <si>
    <t>E3635</t>
  </si>
  <si>
    <t>Ribble Valley</t>
  </si>
  <si>
    <t>E2340</t>
  </si>
  <si>
    <t>E5047</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</si>
  <si>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</si>
  <si>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</si>
  <si>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</si>
  <si>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</si>
  <si>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</si>
  <si>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</si>
  <si>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</si>
  <si>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</si>
  <si>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</si>
  <si>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</si>
  <si>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</si>
  <si>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</si>
  <si>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</si>
  <si>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</si>
  <si>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</si>
  <si>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</si>
  <si>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</si>
  <si>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</si>
  <si>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</si>
  <si>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</si>
  <si>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</si>
  <si>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E2755</t>
  </si>
  <si>
    <t>Salford</t>
  </si>
  <si>
    <t>E4206</t>
  </si>
  <si>
    <t>Sandwell</t>
  </si>
  <si>
    <t>E4604</t>
  </si>
  <si>
    <t>Scarborough</t>
  </si>
  <si>
    <t>E2736</t>
  </si>
  <si>
    <t>Sedgemoor</t>
  </si>
  <si>
    <t>E3332</t>
  </si>
  <si>
    <t>Sefton</t>
  </si>
  <si>
    <t>E4304</t>
  </si>
  <si>
    <t>E2757</t>
  </si>
  <si>
    <t>Sevenoaks</t>
  </si>
  <si>
    <t>E2239</t>
  </si>
  <si>
    <t>Sheffield</t>
  </si>
  <si>
    <t>E4404</t>
  </si>
  <si>
    <t>E2240</t>
  </si>
  <si>
    <t>E3202</t>
  </si>
  <si>
    <t>E6132</t>
  </si>
  <si>
    <t>Slough UA</t>
  </si>
  <si>
    <t>E0304</t>
  </si>
  <si>
    <t>Solihull</t>
  </si>
  <si>
    <t>E4605</t>
  </si>
  <si>
    <t>E3320</t>
  </si>
  <si>
    <t>E0434</t>
  </si>
  <si>
    <t>South Cambridgeshire</t>
  </si>
  <si>
    <t>E0536</t>
  </si>
  <si>
    <t>South Derbyshire</t>
  </si>
  <si>
    <t>E1039</t>
  </si>
  <si>
    <t>E6410</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</si>
  <si>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</si>
  <si>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</si>
  <si>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</si>
  <si>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</si>
  <si>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</si>
  <si>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</si>
  <si>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</si>
  <si>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</si>
  <si>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</si>
  <si>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</si>
  <si>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</si>
  <si>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</si>
  <si>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</si>
  <si>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</si>
  <si>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</si>
  <si>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</si>
  <si>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</si>
  <si>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</si>
  <si>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</si>
  <si>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</si>
  <si>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</si>
  <si>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</si>
  <si>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</si>
  <si>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</si>
  <si>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E6144</t>
  </si>
  <si>
    <t>Southampton UA</t>
  </si>
  <si>
    <t>E1702</t>
  </si>
  <si>
    <t>Southend-on-Sea UA</t>
  </si>
  <si>
    <t>E1501</t>
  </si>
  <si>
    <t>Southwark</t>
  </si>
  <si>
    <t>E5019</t>
  </si>
  <si>
    <t>Spelthorne</t>
  </si>
  <si>
    <t>E3637</t>
  </si>
  <si>
    <t>St Albans</t>
  </si>
  <si>
    <t>E1936</t>
  </si>
  <si>
    <t>St Edmundsbury</t>
  </si>
  <si>
    <t>E3535</t>
  </si>
  <si>
    <t>E4303</t>
  </si>
  <si>
    <t>E3436</t>
  </si>
  <si>
    <t>E3421</t>
  </si>
  <si>
    <t>E6134</t>
  </si>
  <si>
    <t>Staffordshire Moorlands</t>
  </si>
  <si>
    <t>E3437</t>
  </si>
  <si>
    <t>Stevenage</t>
  </si>
  <si>
    <t>E1937</t>
  </si>
  <si>
    <t>E4207</t>
  </si>
  <si>
    <t>E0704</t>
  </si>
  <si>
    <t>Stoke-on-Trent UA</t>
  </si>
  <si>
    <t>E3401</t>
  </si>
  <si>
    <t>Stratford-on-Avon</t>
  </si>
  <si>
    <t>E3734</t>
  </si>
  <si>
    <t>Stroud</t>
  </si>
  <si>
    <t>E1635</t>
  </si>
  <si>
    <t>E3520</t>
  </si>
  <si>
    <t>Suffolk Coastal</t>
  </si>
  <si>
    <t>E3536</t>
  </si>
  <si>
    <t>Sunderland</t>
  </si>
  <si>
    <t>E4505</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</si>
  <si>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</si>
  <si>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</si>
  <si>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</si>
  <si>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</si>
  <si>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</si>
  <si>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</si>
  <si>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</si>
  <si>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</si>
  <si>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</si>
  <si>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</si>
  <si>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</si>
  <si>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</si>
  <si>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</si>
  <si>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</si>
  <si>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</si>
  <si>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</si>
  <si>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</si>
  <si>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</si>
  <si>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</si>
  <si>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E3201</t>
  </si>
  <si>
    <t>E1542</t>
  </si>
  <si>
    <t>Test Valley</t>
  </si>
  <si>
    <t>E1742</t>
  </si>
  <si>
    <t>Tewkesbury</t>
  </si>
  <si>
    <t>E1636</t>
  </si>
  <si>
    <t>Thanet</t>
  </si>
  <si>
    <t>E2242</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</si>
  <si>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</si>
  <si>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</si>
  <si>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</si>
  <si>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</si>
  <si>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</si>
  <si>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</si>
  <si>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</si>
  <si>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</si>
  <si>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</si>
  <si>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</si>
  <si>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</si>
  <si>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</si>
  <si>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</si>
  <si>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</si>
  <si>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</si>
  <si>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</si>
  <si>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E6145</t>
  </si>
  <si>
    <t>Uttlesford</t>
  </si>
  <si>
    <t>E1544</t>
  </si>
  <si>
    <t>E3134</t>
  </si>
  <si>
    <t>Wakefield</t>
  </si>
  <si>
    <t>E4705</t>
  </si>
  <si>
    <t>Walsall</t>
  </si>
  <si>
    <t>E4606</t>
  </si>
  <si>
    <t>Waltham Forest</t>
  </si>
  <si>
    <t>E5049</t>
  </si>
  <si>
    <t>Wandsworth</t>
  </si>
  <si>
    <t>E5021</t>
  </si>
  <si>
    <t>Warrington UA</t>
  </si>
  <si>
    <t>E0602</t>
  </si>
  <si>
    <t>Warwick</t>
  </si>
  <si>
    <t>E3735</t>
  </si>
  <si>
    <t>E3720</t>
  </si>
  <si>
    <t>Watford</t>
  </si>
  <si>
    <t>E1939</t>
  </si>
  <si>
    <t>Waveney</t>
  </si>
  <si>
    <t>E3537</t>
  </si>
  <si>
    <t>Waverley</t>
  </si>
  <si>
    <t>E3640</t>
  </si>
  <si>
    <t>Wealden</t>
  </si>
  <si>
    <t>E1437</t>
  </si>
  <si>
    <t>Wellingborough</t>
  </si>
  <si>
    <t>E2837</t>
  </si>
  <si>
    <t>Welwyn Hatfield</t>
  </si>
  <si>
    <t>E1940</t>
  </si>
  <si>
    <t>E0302</t>
  </si>
  <si>
    <t>West Devon</t>
  </si>
  <si>
    <t>E1140</t>
  </si>
  <si>
    <t>E1237</t>
  </si>
  <si>
    <t>West Lancashire</t>
  </si>
  <si>
    <t>E2343</t>
  </si>
  <si>
    <t>West Lindsey</t>
  </si>
  <si>
    <t>E2537</t>
  </si>
  <si>
    <t>West London Waste Authority</t>
  </si>
  <si>
    <t>E6207</t>
  </si>
  <si>
    <t>E6146</t>
  </si>
  <si>
    <t>E6346</t>
  </si>
  <si>
    <t>West Oxfordshire</t>
  </si>
  <si>
    <t>E3135</t>
  </si>
  <si>
    <t>E3335</t>
  </si>
  <si>
    <t>E3820</t>
  </si>
  <si>
    <t>E6147</t>
  </si>
  <si>
    <t>Western Riverside Waste Authority</t>
  </si>
  <si>
    <t>E6206</t>
  </si>
  <si>
    <t>Westminster</t>
  </si>
  <si>
    <t>E5022</t>
  </si>
  <si>
    <t>Weymouth &amp; Portland</t>
  </si>
  <si>
    <t>E1238</t>
  </si>
  <si>
    <t>E4210</t>
  </si>
  <si>
    <t>E3902</t>
  </si>
  <si>
    <t>Winchester</t>
  </si>
  <si>
    <t>E1743</t>
  </si>
  <si>
    <t>Windsor &amp; Maidenhead UA</t>
  </si>
  <si>
    <t>E0305</t>
  </si>
  <si>
    <t>Wirral</t>
  </si>
  <si>
    <t>E4305</t>
  </si>
  <si>
    <t>E3641</t>
  </si>
  <si>
    <t>Wokingham UA</t>
  </si>
  <si>
    <t>E0306</t>
  </si>
  <si>
    <t>Wolverhampton</t>
  </si>
  <si>
    <t>E4607</t>
  </si>
  <si>
    <t>Worcester</t>
  </si>
  <si>
    <t>E1837</t>
  </si>
  <si>
    <t>E1821</t>
  </si>
  <si>
    <t>Worthing</t>
  </si>
  <si>
    <t>E3837</t>
  </si>
  <si>
    <t>Wychavon</t>
  </si>
  <si>
    <t>E1838</t>
  </si>
  <si>
    <t>Wycombe</t>
  </si>
  <si>
    <t>E0435</t>
  </si>
  <si>
    <t>Wyre</t>
  </si>
  <si>
    <t>E2344</t>
  </si>
  <si>
    <t>Wyre Forest</t>
  </si>
  <si>
    <t>E1839</t>
  </si>
  <si>
    <t>York UA</t>
  </si>
  <si>
    <t>E2701</t>
  </si>
  <si>
    <t>Yorkshire Dales National Park Authority</t>
  </si>
  <si>
    <t>E6407</t>
  </si>
  <si>
    <t>General Public Services</t>
  </si>
  <si>
    <t xml:space="preserve">Total </t>
  </si>
  <si>
    <t>Defence</t>
  </si>
  <si>
    <t>RO6 - Line 450</t>
  </si>
  <si>
    <t>Public order and Safety</t>
  </si>
  <si>
    <t>RO5 - Sum of Lines 231, 232 and 233</t>
  </si>
  <si>
    <t>RO6 - Sum of Lines 100, 290, 475 and 476</t>
  </si>
  <si>
    <t>Economic Affairs</t>
  </si>
  <si>
    <t>RO2 - Lines 90 Less Lines 49 and 51</t>
  </si>
  <si>
    <t>RO2 - Line 51</t>
  </si>
  <si>
    <t>Environmental Protection</t>
  </si>
  <si>
    <t>Housing and Community Amenities</t>
  </si>
  <si>
    <t>RO2 - Line 49</t>
  </si>
  <si>
    <t>RO4 - Sum of Lines 10, 20, 31, 38 &amp; 60</t>
  </si>
  <si>
    <t>RO5 - Sum of Lines 223, 310, 320, 335, 338 &amp; 360</t>
  </si>
  <si>
    <t>Recreation, Culture and Religion</t>
  </si>
  <si>
    <t>RO5 - Line 190 less Lines 111 and Line 140</t>
  </si>
  <si>
    <t>Social Protection</t>
  </si>
  <si>
    <t>RO4 - Line 90 less 10, 20, 31, 38 and 60</t>
  </si>
  <si>
    <t>Contribution to the HRA re items shared by the whole community</t>
  </si>
  <si>
    <t xml:space="preserve">Parish precepts </t>
  </si>
  <si>
    <t xml:space="preserve">Waste Disposal Authority levy </t>
  </si>
  <si>
    <t xml:space="preserve">London Pensions Fund Authority levy </t>
  </si>
  <si>
    <t>Other levies</t>
  </si>
  <si>
    <t>External Trading Accounts net surplus(-)/ deficit(+)</t>
  </si>
  <si>
    <t>Internal Trading Accounts net surplus(-)/ deficit(+)</t>
  </si>
  <si>
    <t>Adjustments to net current expenditure</t>
  </si>
  <si>
    <t>Interest payable and similar charges</t>
  </si>
  <si>
    <t>Total</t>
  </si>
  <si>
    <t>Local authority</t>
  </si>
  <si>
    <t>Class</t>
  </si>
  <si>
    <t>Bedford UA</t>
  </si>
  <si>
    <t>Central Bedfordshire UA</t>
  </si>
  <si>
    <t>West Berkshire UA</t>
  </si>
  <si>
    <t>SC</t>
  </si>
  <si>
    <t>Cheshire East UA</t>
  </si>
  <si>
    <t>Cheshire West and Chester UA</t>
  </si>
  <si>
    <t>Stockton-on-Tees UA</t>
  </si>
  <si>
    <t>Cornwall UA</t>
  </si>
  <si>
    <t>Barrow-in-Furness</t>
  </si>
  <si>
    <t>Bournemouth UA</t>
  </si>
  <si>
    <t>Preston</t>
  </si>
  <si>
    <t>Northumberland UA</t>
  </si>
  <si>
    <t>Shropshire UA</t>
  </si>
  <si>
    <t>Wiltshire UA</t>
  </si>
  <si>
    <t>L</t>
  </si>
  <si>
    <t>Kingston upon Thames</t>
  </si>
  <si>
    <t>Richmond upon Thames</t>
  </si>
  <si>
    <t>O</t>
  </si>
  <si>
    <t>Greater Manchester Combined Authority</t>
  </si>
  <si>
    <t>Dartmoor National Park Authority</t>
  </si>
  <si>
    <t>Northumberland National Park Authority</t>
  </si>
  <si>
    <t>Education</t>
  </si>
  <si>
    <t>Interest receivable</t>
  </si>
  <si>
    <t>Revenue expenditure on surplus assets</t>
  </si>
  <si>
    <t>Non-distributed costs</t>
  </si>
  <si>
    <t>Retirement benefits</t>
  </si>
  <si>
    <t>Costs of unused shares of IT facilities and other assets</t>
  </si>
  <si>
    <t xml:space="preserve">Integrated Transport Authority levy </t>
  </si>
  <si>
    <t>Avon &amp; Somerset Police and Crime Commissioner and Chief Constable</t>
  </si>
  <si>
    <t>E7050</t>
  </si>
  <si>
    <t>Avon Combined Fire and Rescue Authority</t>
  </si>
  <si>
    <t>Bedfordshire Combined Fire and Rescue Authority</t>
  </si>
  <si>
    <t>Bedfordshire Police and Crime Commissioner and Chief Constable</t>
  </si>
  <si>
    <t>E7002</t>
  </si>
  <si>
    <t>Berkshire Combined Fire and Rescue Authority</t>
  </si>
  <si>
    <t>Buckinghamshire Combined Fire and Rescue Authority</t>
  </si>
  <si>
    <t>Cambridgeshire Combined Fire and Rescue Authority</t>
  </si>
  <si>
    <t>Cambridgeshire Police and Crime Commissioner and Chief Constable</t>
  </si>
  <si>
    <t>E7005</t>
  </si>
  <si>
    <t>Cheshire Combined Fire and Rescue Authority</t>
  </si>
  <si>
    <t>Cheshire Police and Crime Commissioner and Chief Constable</t>
  </si>
  <si>
    <t>E7006</t>
  </si>
  <si>
    <t>Cleveland Combined Fire and Rescue Authority</t>
  </si>
  <si>
    <t>Cleveland Police and Crime Commissioner and Chief Constable</t>
  </si>
  <si>
    <t>E7007</t>
  </si>
  <si>
    <t>Cumbria Police and Crime Commissioner and Chief Constable</t>
  </si>
  <si>
    <t>E7009</t>
  </si>
  <si>
    <t>Derbyshire Combined Fire and Rescue Authority</t>
  </si>
  <si>
    <t>Derbyshire Police and Crime Commissioner and Chief Constable</t>
  </si>
  <si>
    <t>E7010</t>
  </si>
  <si>
    <t>Devon &amp; Cornwall Police and Crime Commissioner and Chief Constable</t>
  </si>
  <si>
    <t>E7051</t>
  </si>
  <si>
    <t>Devon and Somerset Combined Fire and Rescue Authority</t>
  </si>
  <si>
    <t>Dorset Police and Crime Commissioner and Chief Constable</t>
  </si>
  <si>
    <t>E7012</t>
  </si>
  <si>
    <t>Durham Combined Fire and Rescue Authority</t>
  </si>
  <si>
    <t>Durham Police and Crime Commissioner and Chief Constable</t>
  </si>
  <si>
    <t>E7013</t>
  </si>
  <si>
    <t>Durham UA</t>
  </si>
  <si>
    <t>East Sussex Combined Fire and Rescue Authority</t>
  </si>
  <si>
    <t>Essex Combined Fire and Rescue Authority</t>
  </si>
  <si>
    <t>Essex Police and Crime Commissioner and Chief Constable</t>
  </si>
  <si>
    <t>E7015</t>
  </si>
  <si>
    <t>Gloucestershire Police and Crime Commissioner and Chief Constable</t>
  </si>
  <si>
    <t>E7016</t>
  </si>
  <si>
    <t>Greater Manchester Fire and Rescue Authority</t>
  </si>
  <si>
    <t>Greater Manchester Police and Crime Commissioner and Chief Constable</t>
  </si>
  <si>
    <t>Hampshire Combined Fire and Rescue Authority</t>
  </si>
  <si>
    <t>Hampshire Police and Crime Commissioner and Chief Constable</t>
  </si>
  <si>
    <t>E7052</t>
  </si>
  <si>
    <t>Hereford &amp; Worcester Combined Fire and Rescue Authority</t>
  </si>
  <si>
    <t>Hertfordshire Police and Crime Commissioner and Chief Constable</t>
  </si>
  <si>
    <t>E7019</t>
  </si>
  <si>
    <t>Humberside Combined Fire and Rescue Authority</t>
  </si>
  <si>
    <t>Humberside Police and Crime Commissioner and Chief Constable</t>
  </si>
  <si>
    <t>E7020</t>
  </si>
  <si>
    <t>Kent Combined Fire and Rescue Authority</t>
  </si>
  <si>
    <t>Kent Police and Crime Commissioner and Chief Constable</t>
  </si>
  <si>
    <t>E7022</t>
  </si>
  <si>
    <t>Lancashire Combined Fire and Rescue Authority</t>
  </si>
  <si>
    <t>Lancashire Police and Crime Commissioner and Chief Constable</t>
  </si>
  <si>
    <t>E7023</t>
  </si>
  <si>
    <t>Leicestershire Combined Fire and Rescue Authority</t>
  </si>
  <si>
    <t>Leicestershire Police and Crime Commissioner and Chief Constable</t>
  </si>
  <si>
    <t>E7024</t>
  </si>
  <si>
    <t>Lincolnshire Police and Crime Commissioner and Chief Constable</t>
  </si>
  <si>
    <t>E7025</t>
  </si>
  <si>
    <t>Merseyside Fire and Rescue Authority</t>
  </si>
  <si>
    <t>Merseyside Police and Crime Commissioner and Chief Constable</t>
  </si>
  <si>
    <t>E7043</t>
  </si>
  <si>
    <t>Norfolk Police and Crime Commissioner and Chief Constable</t>
  </si>
  <si>
    <t>E7026</t>
  </si>
  <si>
    <t>North Yorkshire Combined Fire and Rescue Authority</t>
  </si>
  <si>
    <t>North Yorkshire Police and Crime Commissioner and Chief Constable</t>
  </si>
  <si>
    <t>E7027</t>
  </si>
  <si>
    <t>Northamptonshire Police and Crime Commissioner and Chief Constable</t>
  </si>
  <si>
    <t>E7028</t>
  </si>
  <si>
    <t>Northumbria Police and Crime Commissioner and Chief Constable</t>
  </si>
  <si>
    <t>E7045</t>
  </si>
  <si>
    <t>Nottinghamshire Combined Fire and Rescue Authority</t>
  </si>
  <si>
    <t>Nottinghamshire Police and Crime Commissioner and Chief Constable</t>
  </si>
  <si>
    <t>E7030</t>
  </si>
  <si>
    <t>Shropshire Combined Fire and Rescue Authority</t>
  </si>
  <si>
    <t>South Downs National Park Authority</t>
  </si>
  <si>
    <t>South Yorkshire Fire and Rescue Authority</t>
  </si>
  <si>
    <t>South Yorkshire Police and Crime Commissioner and Chief Constable</t>
  </si>
  <si>
    <t>E7044</t>
  </si>
  <si>
    <t>Staffordshire Combined Fire and Rescue Authority</t>
  </si>
  <si>
    <t>Staffordshire Police and Crime Commissioner and Chief Constable</t>
  </si>
  <si>
    <t>E7034</t>
  </si>
  <si>
    <t>Suffolk Police and Crime Commissioner and Chief Constable</t>
  </si>
  <si>
    <t>E7035</t>
  </si>
  <si>
    <t>Surrey Police and Crime Commissioner and Chief Constable</t>
  </si>
  <si>
    <t>E7036</t>
  </si>
  <si>
    <t>Sussex Police and Crime Commissioner and Chief Constable</t>
  </si>
  <si>
    <t>E7053</t>
  </si>
  <si>
    <t>Thames Valley Police and Crime Commissioner and Chief Constable</t>
  </si>
  <si>
    <t>E7054</t>
  </si>
  <si>
    <t>Tyne and Wear Fire and Rescue Authority</t>
  </si>
  <si>
    <t>Warwickshire Police and Crime Commissioner and Chief Constable</t>
  </si>
  <si>
    <t>E7037</t>
  </si>
  <si>
    <t>West Mercia Police and Crime Commissioner and Chief Constable</t>
  </si>
  <si>
    <t>E7055</t>
  </si>
  <si>
    <t>West Midlands Fire and Rescue Authority</t>
  </si>
  <si>
    <t>West Midlands Police and Crime Commissioner and Chief Constable</t>
  </si>
  <si>
    <t>E7046</t>
  </si>
  <si>
    <t>West Yorkshire Fire and Rescue Authority</t>
  </si>
  <si>
    <t>West Yorkshire Police and Crime Commissioner and Chief Constable</t>
  </si>
  <si>
    <t>E7047</t>
  </si>
  <si>
    <t>Wiltshire Police and Crime Commissioner and Chief Constable</t>
  </si>
  <si>
    <t>E7039</t>
  </si>
  <si>
    <t>Appropriations to(+) / from(-) Accumulated Absences Account</t>
  </si>
  <si>
    <t>Capital charges included in External Trading Accounts (Line 34)</t>
  </si>
  <si>
    <t>Capital charges included in Internal Trading Accounts (Line 35)</t>
  </si>
  <si>
    <t>Other Services (exclude Public health)</t>
  </si>
  <si>
    <t xml:space="preserve">Public health: mandatory services </t>
  </si>
  <si>
    <t>Public health: non-mandatory services</t>
  </si>
  <si>
    <t>Public health: mandatory services</t>
  </si>
  <si>
    <t>Health</t>
  </si>
  <si>
    <t>RO5 - Lines 111, 210 and 227</t>
  </si>
  <si>
    <t>RO5 - Sum of Lines 140, 219, 220, 221, 224, 225,226, 230, 241, 243, 244, 247, 250 , 350 , 351 , 352</t>
  </si>
  <si>
    <t>RO5 - Sum of Lines 222, 228, 229, 270, 281, 282, 283, 284, 285, 286 and 340</t>
  </si>
  <si>
    <t>E6350</t>
  </si>
  <si>
    <t>The Barnsley, Doncaster, Rotherham and Sheffield Combined Authority</t>
  </si>
  <si>
    <t>E6349</t>
  </si>
  <si>
    <t>The Halton, Knowsley, Liverpool, St Helens, Sefton and Wirral Combined Authority</t>
  </si>
  <si>
    <t>E6353</t>
  </si>
  <si>
    <t>The West Yorkshire Combined Authority</t>
  </si>
  <si>
    <t>E6351</t>
  </si>
  <si>
    <t>The Durham, Gateshead, Newcastle, North Tyneside, Northumberland, South Tyneside and Sunderland Combined Authority</t>
  </si>
  <si>
    <t>Total Other Services</t>
  </si>
  <si>
    <t>RO6 - Line 490 less Lines 450, 475, 476, 481, 482, 483 &amp; 484</t>
  </si>
  <si>
    <t>RO3 - Sum of lines 30 and 60</t>
  </si>
  <si>
    <t>Dorset and Wiltshire Fire and Rescue Authority</t>
  </si>
  <si>
    <t>E6162</t>
  </si>
  <si>
    <t>Greater Manchester Waste Disposal Authority</t>
  </si>
  <si>
    <t>Merseyside Waste Disposal Authority</t>
  </si>
  <si>
    <t>Newark &amp; Sherwood</t>
  </si>
  <si>
    <t>Net current expenditure (£ thousand)</t>
  </si>
  <si>
    <t>Net Current Expenditure</t>
  </si>
  <si>
    <t>Housing benefits: rent allowances - mandatory payments</t>
  </si>
  <si>
    <t>Housing benefits: non-HRA rent rebates - mandatory payments</t>
  </si>
  <si>
    <t>Housing benefits: rent rebates to HRA tenants - mandatory payments</t>
  </si>
  <si>
    <t>Housing benefits: subsidy limitation transfers from HRA</t>
  </si>
  <si>
    <t>Buckinghamshire</t>
  </si>
  <si>
    <t>Aylesbury Vale</t>
  </si>
  <si>
    <t>South Bucks</t>
  </si>
  <si>
    <t>Cambridgeshire</t>
  </si>
  <si>
    <t>Cumbria</t>
  </si>
  <si>
    <t>Derbyshire</t>
  </si>
  <si>
    <t>Devon</t>
  </si>
  <si>
    <t>Dorset</t>
  </si>
  <si>
    <t>West Dorset</t>
  </si>
  <si>
    <t>East Sussex</t>
  </si>
  <si>
    <t>Essex</t>
  </si>
  <si>
    <t>Maldon</t>
  </si>
  <si>
    <t>Tendring</t>
  </si>
  <si>
    <t>Gloucestershire</t>
  </si>
  <si>
    <t>Hampshire</t>
  </si>
  <si>
    <t>Hart</t>
  </si>
  <si>
    <t>Worcestershire</t>
  </si>
  <si>
    <t>Redditch</t>
  </si>
  <si>
    <t>Hertfordshire</t>
  </si>
  <si>
    <t>Kingston upon Hull UA</t>
  </si>
  <si>
    <t>The Medway Towns UA</t>
  </si>
  <si>
    <t>Kent</t>
  </si>
  <si>
    <t>Shepway</t>
  </si>
  <si>
    <t>Lancashire</t>
  </si>
  <si>
    <t>Hyndburn</t>
  </si>
  <si>
    <t>Leicestershire</t>
  </si>
  <si>
    <t>Charnwood</t>
  </si>
  <si>
    <t>Lincolnshire</t>
  </si>
  <si>
    <t>Boston</t>
  </si>
  <si>
    <t>Lincoln</t>
  </si>
  <si>
    <t>Norfolk</t>
  </si>
  <si>
    <t>Norwich</t>
  </si>
  <si>
    <t>North Yorkshire</t>
  </si>
  <si>
    <t>Richmondshire</t>
  </si>
  <si>
    <t>Ryedale</t>
  </si>
  <si>
    <t>Selby</t>
  </si>
  <si>
    <t>Northamptonshire</t>
  </si>
  <si>
    <t>Daventry</t>
  </si>
  <si>
    <t>City of Nottingham UA</t>
  </si>
  <si>
    <t>Nottinghamshire</t>
  </si>
  <si>
    <t>Oxfordshire</t>
  </si>
  <si>
    <t>Vale of White Horse</t>
  </si>
  <si>
    <t>Telford and the Wrekin UA</t>
  </si>
  <si>
    <t>Somerset</t>
  </si>
  <si>
    <t>West Somerset</t>
  </si>
  <si>
    <t>Staffordshire</t>
  </si>
  <si>
    <t>Stafford</t>
  </si>
  <si>
    <t>Suffolk</t>
  </si>
  <si>
    <t>Surrey</t>
  </si>
  <si>
    <t>Reigate &amp; Banstead</t>
  </si>
  <si>
    <t>Woking</t>
  </si>
  <si>
    <t>Warwickshire</t>
  </si>
  <si>
    <t>West Sussex</t>
  </si>
  <si>
    <t>Bury</t>
  </si>
  <si>
    <t>Stockport</t>
  </si>
  <si>
    <t>Wigan</t>
  </si>
  <si>
    <t>St Helens</t>
  </si>
  <si>
    <t>Newcastle upon Tyne</t>
  </si>
  <si>
    <t>West Midlands Combined Authority</t>
  </si>
  <si>
    <t>The Broads Authority</t>
  </si>
  <si>
    <t>ENGLAND</t>
  </si>
  <si>
    <t>CLASS BREAKDOWN</t>
  </si>
  <si>
    <t>LONDON BOROUGHS</t>
  </si>
  <si>
    <t>METROPOLITAN DISTRICTS</t>
  </si>
  <si>
    <t>UNITARY AUTHORITIES</t>
  </si>
  <si>
    <t>SHIRE COUNTIES</t>
  </si>
  <si>
    <t>SHIRE DISTRICTS</t>
  </si>
  <si>
    <t>OTHER AUTHORITIES</t>
  </si>
  <si>
    <t>Housing Benefits</t>
  </si>
  <si>
    <t>Precepts, Levies and Adjustments</t>
  </si>
  <si>
    <t>Capital Charges and Interest</t>
  </si>
  <si>
    <t>Recreation, Culture &amp; Religion</t>
  </si>
  <si>
    <t>Education, excluding non-pay element of schools' expenditure (see guidance for full details)</t>
  </si>
  <si>
    <t>Interest 
receivable (-)</t>
  </si>
  <si>
    <t>Interest payable 
and similar charges</t>
  </si>
  <si>
    <t>QRO@communities.gsi.gov.uk</t>
  </si>
  <si>
    <t>Select local authority by clicking on the box below and using the drop-down button:</t>
  </si>
  <si>
    <t>CHECKS</t>
  </si>
  <si>
    <t>=======================================</t>
  </si>
  <si>
    <t>Dorset Combined Fire and Rescue Authority</t>
  </si>
  <si>
    <t>Wiltshire Combined Fire and Rescue Authority</t>
  </si>
  <si>
    <t>RO6 - Line 490 less Lines 450, 475, 476, 481, 482 , 483 &amp; 484</t>
  </si>
  <si>
    <t>RO5 - Sum of Lines 140, 219, 220, 221, 224, 225, 226, 230, 241, 243, 244, 247, 250 , 350 , 351 and 352</t>
  </si>
  <si>
    <t>RO1 - Line 90 (Excluding non-pay element of schools expenditure)</t>
  </si>
  <si>
    <t>Non-pay element of schools expenditure</t>
  </si>
  <si>
    <r>
      <rPr>
        <b/>
        <sz val="14"/>
        <rFont val="Arial"/>
        <family val="2"/>
      </rPr>
      <t xml:space="preserve">Total </t>
    </r>
    <r>
      <rPr>
        <sz val="12"/>
        <rFont val="Arial"/>
        <family val="2"/>
      </rPr>
      <t>(RO6 - Line 450)</t>
    </r>
  </si>
  <si>
    <r>
      <rPr>
        <b/>
        <sz val="14"/>
        <rFont val="Arial"/>
        <family val="2"/>
      </rPr>
      <t xml:space="preserve">Total </t>
    </r>
    <r>
      <rPr>
        <sz val="12"/>
        <rFont val="Arial"/>
        <family val="2"/>
      </rPr>
      <t>(RO5 - Sum of Lines 222, 228, 229, 270, 281, 282, 283, 284, 285, 286 and 340)</t>
    </r>
  </si>
  <si>
    <r>
      <rPr>
        <b/>
        <sz val="14"/>
        <rFont val="Arial"/>
        <family val="2"/>
      </rPr>
      <t xml:space="preserve">Total </t>
    </r>
    <r>
      <rPr>
        <sz val="12"/>
        <rFont val="Arial"/>
        <family val="2"/>
      </rPr>
      <t>(RO5 - Line 190 less Lines 111 and Line 140)</t>
    </r>
  </si>
  <si>
    <r>
      <t xml:space="preserve">Capital charges included in External Trading Accounts </t>
    </r>
    <r>
      <rPr>
        <sz val="10"/>
        <rFont val="Arial"/>
        <family val="2"/>
      </rPr>
      <t>(Line 34)</t>
    </r>
  </si>
  <si>
    <r>
      <t xml:space="preserve">Capital charges included in Internal Trading Accounts </t>
    </r>
    <r>
      <rPr>
        <sz val="10"/>
        <rFont val="Arial"/>
        <family val="2"/>
      </rPr>
      <t>(Line 35)</t>
    </r>
  </si>
  <si>
    <t>Q1
Outturn</t>
  </si>
  <si>
    <t>Q2
Outturn</t>
  </si>
  <si>
    <t>Q3
Outturn</t>
  </si>
  <si>
    <t>References</t>
  </si>
  <si>
    <t>==========================================================================</t>
  </si>
  <si>
    <t>Total *</t>
  </si>
  <si>
    <r>
      <t>Non-pay element of schools' expenditure (</t>
    </r>
    <r>
      <rPr>
        <b/>
        <sz val="8"/>
        <color theme="5"/>
        <rFont val="Arial"/>
        <family val="2"/>
      </rPr>
      <t>optional field</t>
    </r>
    <r>
      <rPr>
        <b/>
        <sz val="8"/>
        <color theme="1"/>
        <rFont val="Arial"/>
        <family val="2"/>
      </rPr>
      <t>) *</t>
    </r>
  </si>
  <si>
    <t>Total Service Expenditure</t>
  </si>
  <si>
    <t>Forecast</t>
  </si>
  <si>
    <t>Background</t>
  </si>
  <si>
    <t>Definitions</t>
  </si>
  <si>
    <t>Data Quality</t>
  </si>
  <si>
    <t>Uses of the Data</t>
  </si>
  <si>
    <t>Public Enquiries</t>
  </si>
  <si>
    <t>Responsible Statistician:</t>
  </si>
  <si>
    <t>Telephone:</t>
  </si>
  <si>
    <t>E-mail:</t>
  </si>
  <si>
    <t>Data Collection</t>
  </si>
  <si>
    <t>Revisions</t>
  </si>
  <si>
    <t>Expenditure (£m)</t>
  </si>
  <si>
    <t>QRO line</t>
  </si>
  <si>
    <t>1, 2</t>
  </si>
  <si>
    <t xml:space="preserve">4,5 </t>
  </si>
  <si>
    <t>6, 7, 8</t>
  </si>
  <si>
    <t>10, 11, 12</t>
  </si>
  <si>
    <t>13, 14</t>
  </si>
  <si>
    <t>Imputed</t>
  </si>
  <si>
    <t>…</t>
  </si>
  <si>
    <t>17, 18</t>
  </si>
  <si>
    <t>Non-distributed costs: retirement benefits</t>
  </si>
  <si>
    <t>Non-distributed costs: Costs of unused shares of IT facilities and other assets</t>
  </si>
  <si>
    <t>Non-distributed costs: Revenue expenditure on surplus assets</t>
  </si>
  <si>
    <r>
      <t>TOTAL SERVICE EXPENDITURE</t>
    </r>
    <r>
      <rPr>
        <sz val="10"/>
        <rFont val="Arial"/>
        <family val="2"/>
      </rPr>
      <t xml:space="preserve"> </t>
    </r>
    <r>
      <rPr>
        <b/>
        <sz val="10"/>
        <rFont val="Arial"/>
        <family val="2"/>
      </rPr>
      <t>(TOTAL OF LINES 1 TO 22)</t>
    </r>
    <r>
      <rPr>
        <b/>
        <vertAlign val="superscript"/>
        <sz val="10"/>
        <rFont val="Arial"/>
        <family val="2"/>
      </rPr>
      <t>(a)</t>
    </r>
  </si>
  <si>
    <r>
      <t>Integrated Transport Authority levy</t>
    </r>
    <r>
      <rPr>
        <vertAlign val="superscript"/>
        <sz val="10"/>
        <rFont val="Arial"/>
        <family val="2"/>
      </rPr>
      <t>(b)</t>
    </r>
  </si>
  <si>
    <r>
      <t>Waste Disposal Authority levy</t>
    </r>
    <r>
      <rPr>
        <vertAlign val="superscript"/>
        <sz val="10"/>
        <rFont val="Arial"/>
        <family val="2"/>
      </rPr>
      <t>(b)</t>
    </r>
  </si>
  <si>
    <r>
      <t>NET CURRENT EXPENDITURE</t>
    </r>
    <r>
      <rPr>
        <sz val="10"/>
        <rFont val="Arial"/>
        <family val="2"/>
      </rPr>
      <t xml:space="preserve"> </t>
    </r>
    <r>
      <rPr>
        <b/>
        <sz val="10"/>
        <rFont val="Arial"/>
        <family val="2"/>
      </rPr>
      <t>(TOTAL OF LINES 23 TO 37)</t>
    </r>
    <r>
      <rPr>
        <b/>
        <vertAlign val="superscript"/>
        <sz val="10"/>
        <rFont val="Arial"/>
        <family val="2"/>
      </rPr>
      <t>(a)</t>
    </r>
  </si>
  <si>
    <r>
      <t>Interest receivable</t>
    </r>
    <r>
      <rPr>
        <vertAlign val="superscript"/>
        <sz val="10"/>
        <rFont val="Arial"/>
        <family val="2"/>
      </rPr>
      <t>(c)</t>
    </r>
  </si>
  <si>
    <t>(a)</t>
  </si>
  <si>
    <t>(b)</t>
  </si>
  <si>
    <t>This levy should net out to zero across the year. The fact that it does not do so for the outturn figure(s) is likely to be due to timing differences and estimation on the part of authorities.</t>
  </si>
  <si>
    <t>(c)</t>
  </si>
  <si>
    <t>The negative figure denotes income.</t>
  </si>
  <si>
    <t xml:space="preserve">Q1 
Outturn </t>
  </si>
  <si>
    <t>Revised</t>
  </si>
  <si>
    <r>
      <t>Non-distributed costs</t>
    </r>
    <r>
      <rPr>
        <sz val="11"/>
        <rFont val="Arial"/>
        <family val="2"/>
      </rPr>
      <t xml:space="preserve"> - Costs of unused shares of IT facilities and other assets</t>
    </r>
  </si>
  <si>
    <r>
      <t>Non-distributed costs</t>
    </r>
    <r>
      <rPr>
        <sz val="11"/>
        <rFont val="Arial"/>
        <family val="2"/>
      </rPr>
      <t xml:space="preserve"> - Retirement benefits</t>
    </r>
  </si>
  <si>
    <r>
      <t>Non-distributed costs</t>
    </r>
    <r>
      <rPr>
        <sz val="11"/>
        <rFont val="Arial"/>
        <family val="2"/>
      </rPr>
      <t xml:space="preserve"> - Revenue expenditure on surplus assets</t>
    </r>
  </si>
  <si>
    <r>
      <t>Total Service Expenditure</t>
    </r>
    <r>
      <rPr>
        <b/>
        <vertAlign val="superscript"/>
        <sz val="18"/>
        <rFont val="Arial"/>
        <family val="2"/>
      </rPr>
      <t>(a)</t>
    </r>
  </si>
  <si>
    <r>
      <t>Net Current Expenditure</t>
    </r>
    <r>
      <rPr>
        <b/>
        <vertAlign val="superscript"/>
        <sz val="18"/>
        <rFont val="Arial"/>
        <family val="2"/>
      </rPr>
      <t>(a)</t>
    </r>
  </si>
  <si>
    <t xml:space="preserve"> (a) </t>
  </si>
  <si>
    <t>Includes non-pay element of schools expenditure imputed from RA</t>
  </si>
  <si>
    <t>Metadata</t>
  </si>
  <si>
    <t>Live Table</t>
  </si>
  <si>
    <t>LA Drop Down</t>
  </si>
  <si>
    <t>Background information about how these statistics are derived and key points from this release</t>
  </si>
  <si>
    <t>Coverage: England</t>
  </si>
  <si>
    <t>By quarter</t>
  </si>
  <si>
    <t>Q1</t>
  </si>
  <si>
    <t>Q2</t>
  </si>
  <si>
    <t>Q3</t>
  </si>
  <si>
    <t>2011–12</t>
  </si>
  <si>
    <t>2012–13</t>
  </si>
  <si>
    <t>2013–14</t>
  </si>
  <si>
    <t>2014–15</t>
  </si>
  <si>
    <t>2015–16</t>
  </si>
  <si>
    <t>2016–17</t>
  </si>
  <si>
    <t>Contact</t>
  </si>
  <si>
    <t>-</t>
  </si>
  <si>
    <t>(R)</t>
  </si>
  <si>
    <t>Live Table: Quarterly Revenue Outturn by financial quarter</t>
  </si>
  <si>
    <t>Email:</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</si>
  <si>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</si>
  <si>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</si>
  <si>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</si>
  <si>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</si>
  <si>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</si>
  <si>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</si>
  <si>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</si>
  <si>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</si>
  <si>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</si>
  <si>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</si>
  <si>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</si>
  <si>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</si>
  <si>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</si>
  <si>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</si>
  <si>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</si>
  <si>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</si>
  <si>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</si>
  <si>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</si>
  <si>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</si>
  <si>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</si>
  <si>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</si>
  <si>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</si>
  <si>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</si>
  <si>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</si>
  <si>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</si>
  <si>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</si>
  <si>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</si>
  <si>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</si>
  <si>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</si>
  <si>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</si>
  <si>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</si>
  <si>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</si>
  <si>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</si>
  <si>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</si>
  <si>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</si>
  <si>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</si>
  <si>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</si>
  <si>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</si>
  <si>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</si>
  <si>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</si>
  <si>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</si>
  <si>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</si>
  <si>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</si>
  <si>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</si>
  <si>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</si>
  <si>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</si>
  <si>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</si>
  <si>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</si>
  <si>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</si>
  <si>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</si>
  <si>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</si>
  <si>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</si>
  <si>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</si>
  <si>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</si>
  <si>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</si>
  <si>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</si>
  <si>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</si>
  <si>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</si>
  <si>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</si>
  <si>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</si>
  <si>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</si>
  <si>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</si>
  <si>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</si>
  <si>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</si>
  <si>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</si>
  <si>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</si>
  <si>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</si>
  <si>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</si>
  <si>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</si>
  <si>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</si>
  <si>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</si>
  <si>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</si>
  <si>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</si>
  <si>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</si>
  <si>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</si>
  <si>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</si>
  <si>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</si>
  <si>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</si>
  <si>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</si>
  <si>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</si>
  <si>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</si>
  <si>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</si>
  <si>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</si>
  <si>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</si>
  <si>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</si>
  <si>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</si>
  <si>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</si>
  <si>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</si>
  <si>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</si>
  <si>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</si>
  <si>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</si>
  <si>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</si>
  <si>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</si>
  <si>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</si>
  <si>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</si>
  <si>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</si>
  <si>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</si>
  <si>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</si>
  <si>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</si>
  <si>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</si>
  <si>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</si>
  <si>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</si>
  <si>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</si>
  <si>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</si>
  <si>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</si>
  <si>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</si>
  <si>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</si>
  <si>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</si>
  <si>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</si>
  <si>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</si>
  <si>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</si>
  <si>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</si>
  <si>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</si>
  <si>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</si>
  <si>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</si>
  <si>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</si>
  <si>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</si>
  <si>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</si>
  <si>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</si>
  <si>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</si>
  <si>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</si>
  <si>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</si>
  <si>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</si>
  <si>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</si>
  <si>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</si>
  <si>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</si>
  <si>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</si>
  <si>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</si>
  <si>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</si>
  <si>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</si>
  <si>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</si>
  <si>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</si>
  <si>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</si>
  <si>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</si>
  <si>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</si>
  <si>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</si>
  <si>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</si>
  <si>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</si>
  <si>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</si>
  <si>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</si>
  <si>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</si>
  <si>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</si>
  <si>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</si>
  <si>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</si>
  <si>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</si>
  <si>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</si>
  <si>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</si>
  <si>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</si>
  <si>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</si>
  <si>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</si>
  <si>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</si>
  <si>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</si>
  <si>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</si>
  <si>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</si>
  <si>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</si>
  <si>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</si>
  <si>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</si>
  <si>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</si>
  <si>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</si>
  <si>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</si>
  <si>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</si>
  <si>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</si>
  <si>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</si>
  <si>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</si>
  <si>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</si>
  <si>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</si>
  <si>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</si>
  <si>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</si>
  <si>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</si>
  <si>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</si>
  <si>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</si>
  <si>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</si>
  <si>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</si>
  <si>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</si>
  <si>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</si>
  <si>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</si>
  <si>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</si>
  <si>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</si>
  <si>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</si>
  <si>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</si>
  <si>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</si>
  <si>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</si>
  <si>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</si>
  <si>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</si>
  <si>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</si>
  <si>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</si>
  <si>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</si>
  <si>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</si>
  <si>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</si>
  <si>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</si>
  <si>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</si>
  <si>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</si>
  <si>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</si>
  <si>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</si>
  <si>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</si>
  <si>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</si>
  <si>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</si>
  <si>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</si>
  <si>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</si>
  <si>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</si>
  <si>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</si>
  <si>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</si>
  <si>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</si>
  <si>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</si>
  <si>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</si>
  <si>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</si>
  <si>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</si>
  <si>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</si>
  <si>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</si>
  <si>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</si>
  <si>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</si>
  <si>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</si>
  <si>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</si>
  <si>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</si>
  <si>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</si>
  <si>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</si>
  <si>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</si>
  <si>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</si>
  <si>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</si>
  <si>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</si>
  <si>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</si>
  <si>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</si>
  <si>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</si>
  <si>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</si>
  <si>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</si>
  <si>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</si>
  <si>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</si>
  <si>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</si>
  <si>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</si>
  <si>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</si>
  <si>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</si>
  <si>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</si>
  <si>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</si>
  <si>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</si>
  <si>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</si>
  <si>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</si>
  <si>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</si>
  <si>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</si>
  <si>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</si>
  <si>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</si>
  <si>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</si>
  <si>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</si>
  <si>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</si>
  <si>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</si>
  <si>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</si>
  <si>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</si>
  <si>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</si>
  <si>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</si>
  <si>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</si>
  <si>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</si>
  <si>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</si>
  <si>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</si>
  <si>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</si>
  <si>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</si>
  <si>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</si>
  <si>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</si>
  <si>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</si>
  <si>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</si>
  <si>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</si>
  <si>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</si>
  <si>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</si>
  <si>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</si>
  <si>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</si>
  <si>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</si>
  <si>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</si>
  <si>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</si>
  <si>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</si>
  <si>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</si>
  <si>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</si>
  <si>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</si>
  <si>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</si>
  <si>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</si>
  <si>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</si>
  <si>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</si>
  <si>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</si>
  <si>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</si>
  <si>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</si>
  <si>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</si>
  <si>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</si>
  <si>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</si>
  <si>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</si>
  <si>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</si>
  <si>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</si>
  <si>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</si>
  <si>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</si>
  <si>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</si>
  <si>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</si>
  <si>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</si>
  <si>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</si>
  <si>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</si>
  <si>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</si>
  <si>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</si>
  <si>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</si>
  <si>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</si>
  <si>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</si>
  <si>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</si>
  <si>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</si>
  <si>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</si>
  <si>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</si>
  <si>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</si>
  <si>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</si>
  <si>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</si>
  <si>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</si>
  <si>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</si>
  <si>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</si>
  <si>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</si>
  <si>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</si>
  <si>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</si>
  <si>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</si>
  <si>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</si>
  <si>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</si>
  <si>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</si>
  <si>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</si>
  <si>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</si>
  <si>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</si>
  <si>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</si>
  <si>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</si>
  <si>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</si>
  <si>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</si>
  <si>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</si>
  <si>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</si>
  <si>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</si>
  <si>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</si>
  <si>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</si>
  <si>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</si>
  <si>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</si>
  <si>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</si>
  <si>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</si>
  <si>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</si>
  <si>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</si>
  <si>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</si>
  <si>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</si>
  <si>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</si>
  <si>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</si>
  <si>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</si>
  <si>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</si>
  <si>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</si>
  <si>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</si>
  <si>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</si>
  <si>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</si>
  <si>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</si>
  <si>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</si>
  <si>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</si>
  <si>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</si>
  <si>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</si>
  <si>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</si>
  <si>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</si>
  <si>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</si>
  <si>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</si>
  <si>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</si>
  <si>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</si>
  <si>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</si>
  <si>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</si>
  <si>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</si>
  <si>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</si>
  <si>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</si>
  <si>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</si>
  <si>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</si>
  <si>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</si>
  <si>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</si>
  <si>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</si>
  <si>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</si>
  <si>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</si>
  <si>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</si>
  <si>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</si>
  <si>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</si>
  <si>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</si>
  <si>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</si>
  <si>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</si>
  <si>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</si>
  <si>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</si>
  <si>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</si>
  <si>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</si>
  <si>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</si>
  <si>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</si>
  <si>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</si>
  <si>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</si>
  <si>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</si>
  <si>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</si>
  <si>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</si>
  <si>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</si>
  <si>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</si>
  <si>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</si>
  <si>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</si>
  <si>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</si>
  <si>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</si>
  <si>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</si>
  <si>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</si>
  <si>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</si>
  <si>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</si>
  <si>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</si>
  <si>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</si>
  <si>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</si>
  <si>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</si>
  <si>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</si>
  <si>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</si>
  <si>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</si>
  <si>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</si>
  <si>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</si>
  <si>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</si>
  <si>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</si>
  <si>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</si>
  <si>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</si>
  <si>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</si>
  <si>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</si>
  <si>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</si>
  <si>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</si>
  <si>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</si>
  <si>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</si>
  <si>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</si>
  <si>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</si>
  <si>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</si>
  <si>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</si>
  <si>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</si>
  <si>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</si>
  <si>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</si>
  <si>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</si>
  <si>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</si>
  <si>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</si>
  <si>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</si>
  <si>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</si>
  <si>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</si>
  <si>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</si>
  <si>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</si>
  <si>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</si>
  <si>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</si>
  <si>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</si>
  <si>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</si>
  <si>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</si>
  <si>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</si>
  <si>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</si>
  <si>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</si>
  <si>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</si>
  <si>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</si>
  <si>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</si>
  <si>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</si>
  <si>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</si>
  <si>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</si>
  <si>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</si>
  <si>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ONS Code</t>
  </si>
  <si>
    <t>The main purpose of the QRO collection is to provide in-year expenditure data which is used for fiscal monitoring and forecasting by HM Treasury, the Office for Budget Responsibility and the Office for National Statistics.</t>
  </si>
  <si>
    <t>Comments and feedback from the users are welcomed. Please send all views to:</t>
  </si>
  <si>
    <t>QRO@communties.gsi.gov.uk</t>
  </si>
  <si>
    <t>Methodology</t>
  </si>
  <si>
    <r>
      <t>Data collected in the Quarterly Revenue Outturn form are collected on a ‘</t>
    </r>
    <r>
      <rPr>
        <b/>
        <sz val="11.5"/>
        <color rgb="FF000000"/>
        <rFont val="Arial"/>
        <family val="2"/>
      </rPr>
      <t>Classification of the Functions of Government (COFOG)</t>
    </r>
    <r>
      <rPr>
        <sz val="11.5"/>
        <color rgb="FF000000"/>
        <rFont val="Arial"/>
        <family val="2"/>
      </rPr>
      <t xml:space="preserve">’ code basis. These provide a standard means of referring to services provided by government. Further detail can be found here: </t>
    </r>
  </si>
  <si>
    <t>http://unstats.un.org/unsd/cr/registry/regcst.asp?Cl=4</t>
  </si>
  <si>
    <t>https://www.gov.uk/government/publications/quarterly-revenue-outturn</t>
  </si>
  <si>
    <r>
      <t xml:space="preserve">The QRO return is completed on an </t>
    </r>
    <r>
      <rPr>
        <b/>
        <sz val="11.5"/>
        <color rgb="FF000000"/>
        <rFont val="Arial"/>
        <family val="2"/>
      </rPr>
      <t>accruals</t>
    </r>
    <r>
      <rPr>
        <sz val="11.5"/>
        <color rgb="FF000000"/>
        <rFont val="Arial"/>
        <family val="2"/>
      </rPr>
      <t xml:space="preserve"> basis. However, not all local authorities close-down accounts on a monthly basis. These authorities manually adjust their cash data to provide an accrued return and this may not represent the true accrued position at the time of publication and has the potential for error in calculation.</t>
    </r>
  </si>
  <si>
    <t>Education Non-Pay</t>
  </si>
  <si>
    <t>Local authorities are reliant on schools to return education expenditure data and therefore the quality and accuracy of the information is not directly controlled by them.</t>
  </si>
  <si>
    <t>This can be shown in the following formula:</t>
  </si>
  <si>
    <r>
      <t>·</t>
    </r>
    <r>
      <rPr>
        <sz val="11.5"/>
        <color rgb="FF000000"/>
        <rFont val="Arial"/>
        <family val="2"/>
      </rPr>
      <t/>
    </r>
  </si>
  <si>
    <r>
      <t>·</t>
    </r>
    <r>
      <rPr>
        <sz val="7"/>
        <color rgb="FF000000"/>
        <rFont val="Times New Roman"/>
        <family val="1"/>
      </rPr>
      <t/>
    </r>
  </si>
  <si>
    <t>·</t>
  </si>
  <si>
    <t>For enquiries about this statistical release please contact:</t>
  </si>
  <si>
    <t>Not available</t>
  </si>
  <si>
    <t>n/a</t>
  </si>
  <si>
    <t>Not applicable</t>
  </si>
  <si>
    <t xml:space="preserve">(R) </t>
  </si>
  <si>
    <t>Revised since the last statistical release</t>
  </si>
  <si>
    <t>Zero or less than one</t>
  </si>
  <si>
    <t>Symbols and Conventions</t>
  </si>
  <si>
    <t>Net Current Expenditure 
(a)</t>
  </si>
  <si>
    <t>Total Service Expenditure 
(a)</t>
  </si>
  <si>
    <t>As the release uses a different basis to the RA figures, in order to make the comparison, a mapping document, which is provided to authorities, shows the relationship between lines on the RA, RO and QRO forms. This as well as copies of the form and guidance can be found here:</t>
  </si>
  <si>
    <t>Applying this percentage to the comparable RA figures for the missing authorities RA data</t>
  </si>
  <si>
    <t>Index</t>
  </si>
  <si>
    <t>Symbols and conventions</t>
  </si>
  <si>
    <t>Queried</t>
  </si>
  <si>
    <t xml:space="preserve">Q2
Outturn </t>
  </si>
  <si>
    <t xml:space="preserve"> Q2 as % of Budget</t>
  </si>
  <si>
    <t>ǁ</t>
  </si>
  <si>
    <t>Break / discontinuity in time series</t>
  </si>
  <si>
    <t>Data for this authority still had outstanding validation queries at closedown</t>
  </si>
  <si>
    <t>Total Service Expenditure and Net Current Expenditure figures includes non-pay element of schools expenditure imputed from RA.</t>
  </si>
  <si>
    <t>The methodology for how missing non-pay education expenditure was calculated was reviewed for 2015-16.</t>
  </si>
  <si>
    <t>Since October 2015, authorities have had additional responsibilities to provide Public Health services for children aged 0-5.</t>
  </si>
  <si>
    <t>Current expenditure</t>
  </si>
  <si>
    <t xml:space="preserve">Levy </t>
  </si>
  <si>
    <t>Total service expenditure</t>
  </si>
  <si>
    <t>Expenditure on distinct service areas. This is added to figures for housing benefits, parish precepts, levies, trading accounts and adjustments to expenditure to reach the net current expenditure figure. The majority of the difference between total service expenditure and net current expenditure is made up of housing benefits.</t>
  </si>
  <si>
    <t>The release includes comparisons to budget Revenue Account (RA) figures submitted by authorities and previous QRO figures. This is to give a clearer picture of what authorities are spending over the year and when these occur. Any differences between budget and outturn figures do not necessarily represent an over- or under-spend.</t>
  </si>
  <si>
    <r>
      <t xml:space="preserve">Revenue Account (RA) figures are collected on a Service Reporting Code of Practice (SeRCOP) basis and this is mapped to the Classification of the Functions of Government (COFOG) basis (see </t>
    </r>
    <r>
      <rPr>
        <b/>
        <sz val="11.5"/>
        <rFont val="Arial"/>
        <family val="2"/>
      </rPr>
      <t>Methodology</t>
    </r>
    <r>
      <rPr>
        <sz val="11.5"/>
        <rFont val="Arial"/>
        <family val="2"/>
      </rPr>
      <t xml:space="preserve"> for details) used in the QRO in order to make comparisons.</t>
    </r>
  </si>
  <si>
    <r>
      <t xml:space="preserve">Local authorities are invited to resubmit data where errors in previous returns have occurred. Where data have been revised these have been flagged with an </t>
    </r>
    <r>
      <rPr>
        <b/>
        <sz val="12"/>
        <rFont val="Arial"/>
        <family val="2"/>
      </rPr>
      <t>(R)</t>
    </r>
    <r>
      <rPr>
        <sz val="12"/>
        <rFont val="Arial"/>
        <family val="2"/>
      </rPr>
      <t>.</t>
    </r>
  </si>
  <si>
    <t>Grossing</t>
  </si>
  <si>
    <t xml:space="preserve">We use valid returns to gross for missing or invalid figures by: </t>
  </si>
  <si>
    <t>Taking the proportion of the Net Current Expenditure (NCE) from data received from local authorities this quarter against the full years NCE for these authorities at budget stage in the Revenue Account (RA) collection.</t>
  </si>
  <si>
    <t>Grossed</t>
  </si>
  <si>
    <t>Data for this authority was not returned and figures were grossed to the England total</t>
  </si>
  <si>
    <t>RO3 - Lines 30 and 60</t>
  </si>
  <si>
    <t>The cost of running local authority services during the financial year. This includes the costs of staffing, heating, lighting and cleaning, together with expenditure on other goods and services consumed within a given time period (either a quarter or the full year). This expenditure is offset by income from sales, fees and charges and other (non-grant) income, which gives total net current expenditure. Total net current expenditure also includes payments made by local authorities on behalf of central government, under statutory schemes and the payment of rent allowances and rebates. Such payments are fully funded by central government through specific grants.</t>
  </si>
  <si>
    <t>A payment that a local authority is required to make to a particular body (a levying body). Levying bodies include national parks authorities, waste authorities and passenger transport authorities.</t>
  </si>
  <si>
    <t xml:space="preserve">When we have missing data from local authorities or for forms received but with significant data quality issues unable to resolve in time for publication, we create an estimate of the national figures for England by creating a grossed figure for these authorities.  </t>
  </si>
  <si>
    <t>Where figures for an authority have been grossed to produce aggregate figures, no data are published for that authority in the LA-level table.</t>
  </si>
  <si>
    <t>Total Service Expenditure and Net Current Expenditure figures include the non-pay element of schools expenditure imputed from RA.</t>
  </si>
  <si>
    <t>Non-pay element of schools expenditure (b)</t>
  </si>
  <si>
    <r>
      <t>Total</t>
    </r>
    <r>
      <rPr>
        <sz val="10"/>
        <rFont val="Arial"/>
        <family val="2"/>
      </rPr>
      <t xml:space="preserve">  (c)</t>
    </r>
  </si>
  <si>
    <t>Public health: mandatory services (c)</t>
  </si>
  <si>
    <t>Public health: non-mandatory services (c)</t>
  </si>
  <si>
    <t>E10000023</t>
  </si>
  <si>
    <t xml:space="preserve">Q3
Outturn </t>
  </si>
  <si>
    <t xml:space="preserve"> Q3 as % of Budget</t>
  </si>
  <si>
    <t>The Quarterly Revenue Outturn (QRO) release collects information for current expenditure by local authorities for quarters 1 to 3 of each financial year. Quarter 4 is not collected as authorities provide Revenue Outturn information for the full financial year at this time.</t>
  </si>
  <si>
    <t>E6354</t>
  </si>
  <si>
    <t>2017–18</t>
  </si>
  <si>
    <t>These data validation tests include comparisons between year-on-year expenditure (comparing Q1 2017-18 and the most recent figures for Q1 2016-17) and comparisons against equivalent 2017-18 RA Data.</t>
  </si>
  <si>
    <t>2017-18</t>
  </si>
  <si>
    <t>Current financial year</t>
  </si>
  <si>
    <t>Current quarter</t>
  </si>
  <si>
    <t>QRO LA 
Data Q3 2017-18</t>
  </si>
  <si>
    <t>QRO LA 
Data Q1 2017-18</t>
  </si>
  <si>
    <t>QRO LA 
Data Q2 2017-18</t>
  </si>
  <si>
    <t>E6356</t>
  </si>
  <si>
    <t>Cambridgeshire and Peterborough Combined Authority</t>
  </si>
  <si>
    <t>Tees Valley Combined Authority</t>
  </si>
  <si>
    <t>West of England Combined Authority</t>
  </si>
  <si>
    <t>E47000009</t>
  </si>
  <si>
    <t>E47000006</t>
  </si>
  <si>
    <t>E47000008</t>
  </si>
  <si>
    <t>E31000047</t>
  </si>
  <si>
    <t>Additionally, at Q2 and Q3 stages validation queries will test differences between the current and previous quarter and authorities have the opportunity to revise Q1 and Q2 figures at both these stages.</t>
  </si>
  <si>
    <t>Gavin Sayer</t>
  </si>
  <si>
    <t>This spreadsheet has been compiled by the Local Government Finance - Analysis and Data division of the Ministry of Housing,Communities and Local Government</t>
  </si>
  <si>
    <t>Source: Ministry for Housing,Communities and Local Government</t>
  </si>
  <si>
    <t>These figures are reported by local authorities and subjected to pre-defined validation tests both within the forms themselves and within the database at MHCLG.</t>
  </si>
  <si>
    <t>Due to this, education non-pay is a voluntary memorandum item completed by local authorities. As not all authorities complete this item, MHCLG estimate figures for the missing data. The current method was implemented after a review highlighted fundamental differences in the proportion on education non-pay in the total expenditure on education between the annual and quarterly datasets.</t>
  </si>
  <si>
    <t>updated 22 March 2018</t>
  </si>
  <si>
    <t>Local authorities have always had considerable difficulty in estimating the quarterly elements of schools non-pay expenditure. The education figures are based on more estimation than the other categories of service, and should be treated as at best indicative.</t>
  </si>
  <si>
    <t>a)</t>
  </si>
  <si>
    <t>b)</t>
  </si>
  <si>
    <t>c)</t>
  </si>
  <si>
    <t>d)</t>
  </si>
  <si>
    <t>e)</t>
  </si>
  <si>
    <r>
      <t>Education</t>
    </r>
    <r>
      <rPr>
        <b/>
        <vertAlign val="superscript"/>
        <sz val="10"/>
        <rFont val="Arial"/>
        <family val="2"/>
      </rPr>
      <t>d)</t>
    </r>
  </si>
  <si>
    <t>A number of police and crime commissioners noted that some of the aggregate increase in net expenditure may be the result of shared services arrangements where one authority has spent on behalf of another organisation but that the income transfer has not reflected. If the respective sides of the transfer (expenditure by one authority and income to the other) are not recorded within the same quarter, then there is scope for the figures to be misleading. We were unable to get definitive clarification on amounts outstanding in the time available, and thus this net expenditure figure may be slightly overstated.</t>
  </si>
  <si>
    <t>REGION</t>
  </si>
  <si>
    <t>SW</t>
  </si>
  <si>
    <t>EE</t>
  </si>
  <si>
    <t>SE</t>
  </si>
  <si>
    <t>NW</t>
  </si>
  <si>
    <t>NE</t>
  </si>
  <si>
    <t>EM</t>
  </si>
  <si>
    <t>WM</t>
  </si>
  <si>
    <t>YH</t>
  </si>
  <si>
    <t>Includes non-pay element of schools expenditure imputed for 27 authorities (18% of authorities with a mandated Education spend) using RA returns.</t>
  </si>
  <si>
    <t>0303 44 42818</t>
  </si>
  <si>
    <t>The estimation uses only quarterly revenue data, by incorporating the average of an authority when known for any one quarter and the England average when the authority has never supplied education non-pay data, and with an uplift from the denominator.  While this estimation makes for a credible figure, it can be considered to be indicative only.</t>
  </si>
  <si>
    <t>0303 444 2818</t>
  </si>
  <si>
    <t>Source: Local authority Quarterly Revenue Outturn returns</t>
  </si>
  <si>
    <r>
      <t xml:space="preserve">Public order and Safety </t>
    </r>
    <r>
      <rPr>
        <b/>
        <vertAlign val="superscript"/>
        <sz val="10"/>
        <rFont val="Arial"/>
        <family val="2"/>
      </rPr>
      <t>e)</t>
    </r>
  </si>
  <si>
    <t>na</t>
  </si>
  <si>
    <r>
      <t xml:space="preserve">Net current expenditure in Quarter 3 2017-18 is reported to be </t>
    </r>
    <r>
      <rPr>
        <b/>
        <sz val="11.5"/>
        <color theme="1"/>
        <rFont val="Arial"/>
        <family val="2"/>
      </rPr>
      <t>£27.6 bn,</t>
    </r>
    <r>
      <rPr>
        <sz val="11.5"/>
        <color theme="1"/>
        <rFont val="Arial"/>
        <family val="2"/>
      </rPr>
      <t xml:space="preserve"> is one quarter of a per cent higher than reported in the same period last year. Quarter 3 net current expenditure was e</t>
    </r>
    <r>
      <rPr>
        <sz val="11.5"/>
        <rFont val="Arial"/>
        <family val="2"/>
      </rPr>
      <t xml:space="preserve">quivalent to </t>
    </r>
    <r>
      <rPr>
        <b/>
        <sz val="11.5"/>
        <rFont val="Arial"/>
        <family val="2"/>
      </rPr>
      <t xml:space="preserve">24.8 </t>
    </r>
    <r>
      <rPr>
        <b/>
        <sz val="11.5"/>
        <color theme="1"/>
        <rFont val="Arial"/>
        <family val="2"/>
      </rPr>
      <t xml:space="preserve">per cent </t>
    </r>
    <r>
      <rPr>
        <sz val="11.5"/>
        <color theme="1"/>
        <rFont val="Arial"/>
        <family val="2"/>
      </rPr>
      <t>of the initial reported budget estimate for 2017-18 of £111.4bn.</t>
    </r>
  </si>
  <si>
    <r>
      <rPr>
        <b/>
        <sz val="11.5"/>
        <color theme="1"/>
        <rFont val="Arial"/>
        <family val="2"/>
      </rPr>
      <t xml:space="preserve">Expenditure on Social Protection, </t>
    </r>
    <r>
      <rPr>
        <sz val="11.5"/>
        <color theme="1"/>
        <rFont val="Arial"/>
        <family val="2"/>
      </rPr>
      <t>which comprises Adult Social Care and Children's Social Care, stood at</t>
    </r>
    <r>
      <rPr>
        <b/>
        <sz val="11.5"/>
        <color theme="1"/>
        <rFont val="Arial"/>
        <family val="2"/>
      </rPr>
      <t xml:space="preserve"> £6.36bn</t>
    </r>
    <r>
      <rPr>
        <sz val="11.5"/>
        <color theme="1"/>
        <rFont val="Arial"/>
        <family val="2"/>
      </rPr>
      <t>, £237 million (4%)</t>
    </r>
    <r>
      <rPr>
        <b/>
        <sz val="11.5"/>
        <color theme="1"/>
        <rFont val="Arial"/>
        <family val="2"/>
      </rPr>
      <t xml:space="preserve"> </t>
    </r>
    <r>
      <rPr>
        <sz val="11.5"/>
        <color theme="1"/>
        <rFont val="Arial"/>
        <family val="2"/>
      </rPr>
      <t>higher than in quarter 3 2016-17.</t>
    </r>
  </si>
  <si>
    <r>
      <t xml:space="preserve">Total Service Expenditure for Quarter 3 2017-18 was reported to be </t>
    </r>
    <r>
      <rPr>
        <b/>
        <sz val="11.5"/>
        <color theme="1"/>
        <rFont val="Arial"/>
        <family val="2"/>
      </rPr>
      <t xml:space="preserve">£22.8bn. This was £396 million (1.8 per cent) higher than in </t>
    </r>
    <r>
      <rPr>
        <sz val="11.5"/>
        <color theme="1"/>
        <rFont val="Arial"/>
        <family val="2"/>
      </rPr>
      <t>Quarter 3 of 2016-17.</t>
    </r>
  </si>
  <si>
    <t>Total Service Expenditure (including Education Non-Pay Element)</t>
  </si>
  <si>
    <t>Net Current Expenditure (including Education Non-Pay Element)</t>
  </si>
  <si>
    <t>The quarterly revenue outturn retur includes a small number of budget forecast items. These are in effect in-year updates to the comprehensive set of figure provided in the Revenue Account budget figures provided by local authorities each Spring. Local authorities have difficulty in providing in-year updates on net expenditure, particularly in relation to schools’ non-pay expenditure. Previously it was possible to make adjustments, where necessary, to produce credible in-year forecast. In the latest data collection, it has not been possible to produce credible updates. The learning from across this latest set of data returns will inform the quality checking and querying of data with local authorities in future data collections</t>
  </si>
  <si>
    <t xml:space="preserve">This return is net current expenditure. The income which is netted off from total expenditure can hinder interpretation of these figures. Our quality assurance has highlighted that the timing of the transfer of council tax from billing authorities to other local authorities can vary. Further when challenged about the apparent uplift in the latest quarter of expenditure by Police and Crime Commissioner bodies, some of this was attributed to be simple in differences in timing of recording payments and receipts of those in shared service arrangements. </t>
  </si>
  <si>
    <t>England year to date table</t>
  </si>
  <si>
    <t>Estimated Quarterly Revenue Outturn data for England up to "&amp;date_q_short&amp;" "&amp;date_fy_year&amp;" compared to Budget figures provided in the Revenue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</si>
</sst>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_)"/>
    <numFmt numFmtId="166" formatCode="0.0"/>
    <numFmt numFmtId="167" formatCode="0.0%"/>
    <numFmt numFmtId="168" formatCode="_-* #,##0_-;\-* #,##0_-;_-* &quot;-&quot;??_-;_-@_-"/>
  </numFmts>
  <fonts count="103"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4"/>
      <name val="Arial"/>
      <family val="2"/>
    </font>
    <font>
      <sz val="10"/>
      <name val="Arial"/>
      <family val="2"/>
    </font>
    <font>
      <sz val="10"/>
      <color indexed="10"/>
      <name val="Arial"/>
      <family val="2"/>
    </font>
    <font>
      <b/>
      <sz val="12"/>
      <name val="Arial"/>
      <family val="2"/>
    </font>
    <font>
      <sz val="10"/>
      <color indexed="9"/>
      <name val="Arial"/>
      <family val="2"/>
    </font>
    <font>
      <b/>
      <sz val="16"/>
      <name val="Arial"/>
      <family val="2"/>
    </font>
    <font>
      <b/>
      <sz val="10"/>
      <color indexed="9"/>
      <name val="Arial"/>
      <family val="2"/>
    </font>
    <font>
      <sz val="12"/>
      <name val="Arial"/>
      <family val="2"/>
    </font>
    <font>
      <b/>
      <sz val="10"/>
      <name val="Arial"/>
      <family val="2"/>
    </font>
    <font>
      <sz val="10"/>
      <name val="Arial"/>
      <family val="2"/>
    </font>
    <font>
      <b/>
      <sz val="11"/>
      <color theme="3"/>
      <name val="Arial"/>
      <family val="2"/>
    </font>
    <font>
      <b/>
      <sz val="12"/>
      <color theme="1"/>
      <name val="Arial"/>
      <family val="2"/>
    </font>
    <font>
      <sz val="10"/>
      <color theme="5"/>
      <name val="Arial"/>
      <family val="2"/>
    </font>
    <font>
      <sz val="12"/>
      <color theme="3"/>
      <name val="Arial"/>
      <family val="2"/>
    </font>
    <font>
      <b/>
      <sz val="10"/>
      <color theme="5"/>
      <name val="Arial"/>
      <family val="2"/>
    </font>
    <font>
      <b/>
      <sz val="10"/>
      <color theme="0"/>
      <name val="Arial"/>
      <family val="2"/>
    </font>
    <font>
      <sz val="10"/>
      <color rgb="FFFF0000"/>
      <name val="Arial"/>
      <family val="2"/>
    </font>
    <font>
      <sz val="10"/>
      <color theme="0"/>
      <name val="Arial"/>
      <family val="2"/>
    </font>
    <font>
      <b/>
      <sz val="18"/>
      <color theme="3"/>
      <name val="Cambria"/>
      <family val="2"/>
      <scheme val="major"/>
    </font>
    <font>
      <b/>
      <sz val="15"/>
      <color theme="3"/>
      <name val="Arial"/>
      <family val="2"/>
    </font>
    <font>
      <b/>
      <sz val="13"/>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b/>
      <sz val="18"/>
      <color indexed="9"/>
      <name val="Arial"/>
      <family val="2"/>
    </font>
    <font>
      <b/>
      <sz val="12"/>
      <color indexed="9"/>
      <name val="Arial"/>
      <family val="2"/>
    </font>
    <font>
      <b/>
      <sz val="11"/>
      <name val="Arial"/>
      <family val="2"/>
    </font>
    <font>
      <b/>
      <sz val="16"/>
      <color theme="1"/>
      <name val="Arial"/>
      <family val="2"/>
    </font>
    <font>
      <b/>
      <sz val="10"/>
      <color theme="1"/>
      <name val="Arial"/>
      <family val="2"/>
    </font>
    <font>
      <b/>
      <sz val="10"/>
      <color rgb="FF000066"/>
      <name val="Arial"/>
      <family val="2"/>
    </font>
    <font>
      <b/>
      <sz val="8"/>
      <color theme="1"/>
      <name val="Arial"/>
      <family val="2"/>
    </font>
    <font>
      <b/>
      <sz val="7"/>
      <color theme="1"/>
      <name val="Arial"/>
      <family val="2"/>
    </font>
    <font>
      <sz val="10"/>
      <color rgb="FF000066"/>
      <name val="Arial"/>
      <family val="2"/>
    </font>
    <font>
      <u/>
      <sz val="10"/>
      <color indexed="12"/>
      <name val="Arial"/>
      <family val="2"/>
    </font>
    <font>
      <u/>
      <sz val="10"/>
      <color theme="4"/>
      <name val="Arial"/>
      <family val="2"/>
    </font>
    <font>
      <b/>
      <sz val="11"/>
      <color theme="1"/>
      <name val="Arial"/>
      <family val="2"/>
    </font>
    <font>
      <u/>
      <sz val="12"/>
      <color theme="4"/>
      <name val="Arial"/>
      <family val="2"/>
    </font>
    <font>
      <sz val="12"/>
      <color theme="4"/>
      <name val="Arial"/>
      <family val="2"/>
    </font>
    <font>
      <sz val="10"/>
      <name val="Courier"/>
      <family val="3"/>
    </font>
    <font>
      <sz val="14"/>
      <color indexed="9"/>
      <name val="Arial"/>
      <family val="2"/>
    </font>
    <font>
      <b/>
      <sz val="12"/>
      <color indexed="10"/>
      <name val="Arial"/>
      <family val="2"/>
    </font>
    <font>
      <b/>
      <sz val="10"/>
      <color theme="4"/>
      <name val="Arial"/>
      <family val="2"/>
    </font>
    <font>
      <b/>
      <sz val="11"/>
      <color theme="5"/>
      <name val="Arial"/>
      <family val="2"/>
    </font>
    <font>
      <b/>
      <sz val="14"/>
      <color rgb="FFFF0000"/>
      <name val="Arial"/>
      <family val="2"/>
    </font>
    <font>
      <b/>
      <sz val="14"/>
      <color theme="1"/>
      <name val="Arial"/>
      <family val="2"/>
    </font>
    <font>
      <b/>
      <sz val="10"/>
      <color indexed="12"/>
      <name val="Arial"/>
      <family val="2"/>
    </font>
    <font>
      <b/>
      <sz val="12"/>
      <color indexed="12"/>
      <name val="Arial"/>
      <family val="2"/>
    </font>
    <font>
      <i/>
      <sz val="12"/>
      <name val="Arial"/>
      <family val="2"/>
    </font>
    <font>
      <i/>
      <sz val="12"/>
      <color indexed="10"/>
      <name val="Arial"/>
      <family val="2"/>
    </font>
    <font>
      <b/>
      <sz val="18"/>
      <name val="Arial"/>
      <family val="2"/>
    </font>
    <font>
      <sz val="12"/>
      <color rgb="FF000000"/>
      <name val="Arial"/>
      <family val="2"/>
    </font>
    <font>
      <b/>
      <sz val="8"/>
      <color theme="5"/>
      <name val="Arial"/>
      <family val="2"/>
    </font>
    <font>
      <i/>
      <sz val="10"/>
      <name val="Arial"/>
      <family val="2"/>
    </font>
    <font>
      <b/>
      <i/>
      <sz val="12"/>
      <color theme="3"/>
      <name val="Arial"/>
      <family val="2"/>
    </font>
    <font>
      <b/>
      <sz val="12"/>
      <color rgb="FFFF0000"/>
      <name val="Arial"/>
      <family val="2"/>
    </font>
    <font>
      <u/>
      <sz val="10"/>
      <color theme="10"/>
      <name val="Arial"/>
      <family val="2"/>
    </font>
    <font>
      <sz val="12"/>
      <color indexed="56"/>
      <name val="Arial"/>
      <family val="2"/>
    </font>
    <font>
      <b/>
      <sz val="12"/>
      <color indexed="56"/>
      <name val="Arial"/>
      <family val="2"/>
    </font>
    <font>
      <sz val="8"/>
      <name val="Arial"/>
      <family val="2"/>
    </font>
    <font>
      <sz val="12"/>
      <color indexed="10"/>
      <name val="Arial"/>
      <family val="2"/>
    </font>
    <font>
      <sz val="6"/>
      <name val="Arial"/>
      <family val="2"/>
    </font>
    <font>
      <b/>
      <vertAlign val="superscript"/>
      <sz val="10"/>
      <name val="Arial"/>
      <family val="2"/>
    </font>
    <font>
      <vertAlign val="superscript"/>
      <sz val="10"/>
      <name val="Arial"/>
      <family val="2"/>
    </font>
    <font>
      <sz val="9"/>
      <name val="Arial"/>
      <family val="2"/>
    </font>
    <font>
      <b/>
      <sz val="9"/>
      <name val="Arial"/>
      <family val="2"/>
    </font>
    <font>
      <b/>
      <sz val="10"/>
      <color rgb="FFFF0000"/>
      <name val="Arial"/>
      <family val="2"/>
    </font>
    <font>
      <sz val="11"/>
      <name val="Arial"/>
      <family val="2"/>
    </font>
    <font>
      <b/>
      <vertAlign val="superscript"/>
      <sz val="18"/>
      <name val="Arial"/>
      <family val="2"/>
    </font>
    <font>
      <i/>
      <sz val="9"/>
      <name val="Arial"/>
      <family val="2"/>
    </font>
    <font>
      <u/>
      <sz val="9"/>
      <name val="Arial"/>
      <family val="2"/>
    </font>
    <font>
      <sz val="10"/>
      <color theme="4"/>
      <name val="Arial"/>
      <family val="2"/>
    </font>
    <font>
      <sz val="7"/>
      <color rgb="FF000000"/>
      <name val="Times New Roman"/>
      <family val="1"/>
    </font>
    <font>
      <sz val="11.5"/>
      <color rgb="FF000000"/>
      <name val="Arial"/>
      <family val="2"/>
    </font>
    <font>
      <b/>
      <sz val="11.5"/>
      <color rgb="FF000000"/>
      <name val="Arial"/>
      <family val="2"/>
    </font>
    <font>
      <sz val="12"/>
      <color rgb="FF000000"/>
      <name val="Symbol"/>
      <family val="1"/>
      <charset val="2"/>
    </font>
    <font>
      <sz val="11.5"/>
      <name val="Arial"/>
      <family val="2"/>
    </font>
    <font>
      <sz val="11.5"/>
      <color theme="1"/>
      <name val="Arial"/>
      <family val="2"/>
    </font>
    <font>
      <u/>
      <sz val="11.5"/>
      <color theme="4"/>
      <name val="Arial"/>
      <family val="2"/>
    </font>
    <font>
      <b/>
      <sz val="11.5"/>
      <color theme="1"/>
      <name val="Arial"/>
      <family val="2"/>
    </font>
    <font>
      <b/>
      <sz val="11.5"/>
      <name val="Arial"/>
      <family val="2"/>
    </font>
    <font>
      <sz val="16"/>
      <name val="Arial"/>
      <family val="2"/>
    </font>
    <font>
      <b/>
      <sz val="8"/>
      <name val="Arial"/>
      <family val="2"/>
    </font>
    <font>
      <sz val="11"/>
      <color theme="4"/>
      <name val="Arial"/>
      <family val="2"/>
    </font>
    <font>
      <b/>
      <i/>
      <sz val="10"/>
      <name val="Arial"/>
      <family val="2"/>
    </font>
    <font>
      <sz val="10"/>
      <color theme="1" tint="0.499984740745262"/>
      <name val="Arial"/>
      <family val="2"/>
    </font>
    <font>
      <sz val="10"/>
      <name val="Arial"/>
      <family val="2"/>
    </font>
    <font>
      <sz val="10"/>
      <name val="Tahoma"/>
      <family val="2"/>
    </font>
    <font>
      <sz val="10"/>
      <name val="Arial"/>
      <family val="2"/>
    </font>
    <font>
      <b/>
      <sz val="9"/>
      <color theme="0"/>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auto="1"/>
      </patternFill>
    </fill>
    <fill>
      <patternFill patternType="solid">
        <fgColor theme="0"/>
        <bgColor theme="4" tint="0.39973143711661124"/>
      </patternFill>
    </fill>
    <fill>
      <patternFill patternType="solid">
        <fgColor indexed="22"/>
        <bgColor indexed="64"/>
      </patternFill>
    </fill>
    <fill>
      <patternFill patternType="solid">
        <fgColor theme="0" tint="-0.249977111117893"/>
        <bgColor indexed="64"/>
      </patternFill>
    </fill>
  </fills>
  <borders count="28">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08">
    <xf numFmtId="0" fontId="0" fillId="0" borderId="0"/>
    <xf numFmtId="0" fontId="15" fillId="0" borderId="0"/>
    <xf numFmtId="0" fontId="7" fillId="0" borderId="0"/>
    <xf numFmtId="0" fontId="2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10" applyNumberFormat="0" applyAlignment="0" applyProtection="0"/>
    <xf numFmtId="0" fontId="31" fillId="9" borderId="11" applyNumberFormat="0" applyAlignment="0" applyProtection="0"/>
    <xf numFmtId="0" fontId="32" fillId="9" borderId="10" applyNumberFormat="0" applyAlignment="0" applyProtection="0"/>
    <xf numFmtId="0" fontId="33" fillId="0" borderId="12" applyNumberFormat="0" applyFill="0" applyAlignment="0" applyProtection="0"/>
    <xf numFmtId="0" fontId="34" fillId="10" borderId="1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7" fillId="0" borderId="15" applyNumberFormat="0" applyFill="0" applyAlignment="0" applyProtection="0"/>
    <xf numFmtId="0" fontId="3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7" fillId="35" borderId="0" applyNumberFormat="0" applyBorder="0" applyAlignment="0" applyProtection="0"/>
    <xf numFmtId="0" fontId="4" fillId="0" borderId="0"/>
    <xf numFmtId="0" fontId="4" fillId="11" borderId="14" applyNumberFormat="0" applyFont="0" applyAlignment="0" applyProtection="0"/>
    <xf numFmtId="0" fontId="5" fillId="0" borderId="0"/>
    <xf numFmtId="0" fontId="47" fillId="0" borderId="0" applyNumberFormat="0" applyFill="0" applyBorder="0" applyAlignment="0" applyProtection="0">
      <alignment vertical="top"/>
      <protection locked="0"/>
    </xf>
    <xf numFmtId="0" fontId="5" fillId="0" borderId="0"/>
    <xf numFmtId="165" fontId="52" fillId="0" borderId="0"/>
    <xf numFmtId="0" fontId="69" fillId="0" borderId="0" applyNumberForma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1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4" applyNumberFormat="0" applyFont="0" applyAlignment="0" applyProtection="0"/>
    <xf numFmtId="0" fontId="2" fillId="0" borderId="0"/>
    <xf numFmtId="0" fontId="2" fillId="11" borderId="14" applyNumberFormat="0" applyFont="0" applyAlignment="0" applyProtection="0"/>
    <xf numFmtId="9" fontId="99" fillId="0" borderId="0" applyFont="0" applyFill="0" applyBorder="0" applyAlignment="0" applyProtection="0"/>
    <xf numFmtId="0" fontId="14" fillId="0" borderId="0"/>
    <xf numFmtId="0" fontId="14" fillId="0" borderId="0"/>
    <xf numFmtId="0" fontId="5" fillId="0" borderId="0">
      <alignment textRotation="90"/>
    </xf>
    <xf numFmtId="0" fontId="5" fillId="0" borderId="0"/>
    <xf numFmtId="0" fontId="100" fillId="2" borderId="0"/>
    <xf numFmtId="0" fontId="9" fillId="0" borderId="0"/>
    <xf numFmtId="0" fontId="14" fillId="0" borderId="0"/>
    <xf numFmtId="164" fontId="101" fillId="0" borderId="0" applyFont="0" applyFill="0" applyBorder="0" applyAlignment="0" applyProtection="0"/>
  </cellStyleXfs>
  <cellXfs count="508">
    <xf numFmtId="0" fontId="0" fillId="0" borderId="0" xfId="0"/>
    <xf numFmtId="0" fontId="38" fillId="36" borderId="16" xfId="45" applyFont="1" applyFill="1" applyBorder="1" applyAlignment="1">
      <alignment horizontal="left" vertical="center"/>
    </xf>
    <xf numFmtId="0" fontId="39" fillId="36" borderId="17" xfId="45" applyFont="1" applyFill="1" applyBorder="1"/>
    <xf numFmtId="0" fontId="10" fillId="36" borderId="17" xfId="45" applyFont="1" applyFill="1" applyBorder="1"/>
    <xf numFmtId="0" fontId="12" fillId="36" borderId="17" xfId="45" applyFont="1" applyFill="1" applyBorder="1"/>
    <xf numFmtId="0" fontId="10" fillId="36" borderId="18" xfId="45" applyFont="1" applyFill="1" applyBorder="1"/>
    <xf numFmtId="0" fontId="40" fillId="3" borderId="0" xfId="45" applyFont="1" applyFill="1" applyBorder="1"/>
    <xf numFmtId="0" fontId="39" fillId="3" borderId="0" xfId="45" applyFont="1" applyFill="1" applyBorder="1"/>
    <xf numFmtId="0" fontId="10" fillId="3" borderId="0" xfId="45" applyFont="1" applyFill="1" applyBorder="1"/>
    <xf numFmtId="0" fontId="8" fillId="3" borderId="0" xfId="45" applyFont="1" applyFill="1" applyBorder="1"/>
    <xf numFmtId="0" fontId="40" fillId="2" borderId="0" xfId="45" applyFont="1" applyFill="1" applyBorder="1"/>
    <xf numFmtId="0" fontId="39" fillId="2" borderId="0" xfId="45" applyFont="1" applyFill="1" applyBorder="1"/>
    <xf numFmtId="0" fontId="10" fillId="2" borderId="0" xfId="45" applyFont="1" applyFill="1" applyBorder="1"/>
    <xf numFmtId="0" fontId="18" fillId="2" borderId="0" xfId="45" applyFont="1" applyFill="1" applyBorder="1"/>
    <xf numFmtId="0" fontId="5" fillId="2" borderId="0" xfId="45" applyFont="1" applyFill="1" applyBorder="1"/>
    <xf numFmtId="0" fontId="5" fillId="3" borderId="0" xfId="45" applyFont="1" applyFill="1" applyBorder="1"/>
    <xf numFmtId="0" fontId="41" fillId="37" borderId="0" xfId="45" applyFont="1" applyFill="1" applyBorder="1" applyAlignment="1">
      <alignment horizontal="left" vertical="center"/>
    </xf>
    <xf numFmtId="0" fontId="18" fillId="37" borderId="0" xfId="45" applyFont="1" applyFill="1" applyBorder="1"/>
    <xf numFmtId="0" fontId="41" fillId="38" borderId="0" xfId="45" applyFont="1" applyFill="1" applyBorder="1" applyAlignment="1">
      <alignment horizontal="left" vertical="center"/>
    </xf>
    <xf numFmtId="0" fontId="18" fillId="38" borderId="0" xfId="45" applyFont="1" applyFill="1" applyBorder="1"/>
    <xf numFmtId="0" fontId="20" fillId="37" borderId="0" xfId="45" applyFont="1" applyFill="1" applyBorder="1"/>
    <xf numFmtId="0" fontId="17" fillId="39" borderId="0" xfId="45" applyFont="1" applyFill="1" applyBorder="1" applyAlignment="1">
      <alignment horizontal="left" vertical="center" wrapText="1"/>
    </xf>
    <xf numFmtId="0" fontId="22" fillId="37" borderId="0" xfId="45" applyFont="1" applyFill="1" applyBorder="1"/>
    <xf numFmtId="0" fontId="20" fillId="2" borderId="0" xfId="45" applyFont="1" applyFill="1" applyBorder="1" applyAlignment="1">
      <alignment horizontal="left" vertical="center"/>
    </xf>
    <xf numFmtId="0" fontId="20" fillId="2" borderId="0" xfId="45" applyFont="1" applyFill="1" applyBorder="1" applyAlignment="1">
      <alignment vertical="center"/>
    </xf>
    <xf numFmtId="0" fontId="14" fillId="2" borderId="0" xfId="45" applyFont="1" applyFill="1" applyBorder="1"/>
    <xf numFmtId="0" fontId="14" fillId="2" borderId="0" xfId="45" applyFont="1" applyFill="1" applyBorder="1" applyAlignment="1">
      <alignment horizontal="left"/>
    </xf>
    <xf numFmtId="0" fontId="42" fillId="3" borderId="0" xfId="45" applyFont="1" applyFill="1" applyBorder="1" applyAlignment="1">
      <alignment horizontal="right" vertical="center"/>
    </xf>
    <xf numFmtId="0" fontId="42" fillId="2" borderId="0" xfId="45" applyFont="1" applyFill="1" applyBorder="1" applyAlignment="1">
      <alignment horizontal="right" vertical="center"/>
    </xf>
    <xf numFmtId="0" fontId="43" fillId="2" borderId="0" xfId="45" applyFont="1" applyFill="1" applyBorder="1" applyAlignment="1">
      <alignment horizontal="left"/>
    </xf>
    <xf numFmtId="0" fontId="43" fillId="0" borderId="0" xfId="0" applyFont="1" applyFill="1" applyBorder="1" applyAlignment="1">
      <alignment horizontal="left"/>
    </xf>
    <xf numFmtId="0" fontId="44" fillId="3" borderId="0" xfId="45" quotePrefix="1" applyFont="1" applyFill="1" applyBorder="1" applyAlignment="1">
      <alignment horizontal="right" vertical="top" wrapText="1"/>
    </xf>
    <xf numFmtId="0" fontId="44" fillId="3" borderId="0" xfId="45" applyFont="1" applyFill="1" applyBorder="1" applyAlignment="1">
      <alignment horizontal="right" vertical="top" wrapText="1"/>
    </xf>
    <xf numFmtId="0" fontId="45" fillId="3" borderId="0" xfId="45" applyFont="1" applyFill="1" applyBorder="1" applyAlignment="1">
      <alignment horizontal="right" vertical="top" wrapText="1"/>
    </xf>
    <xf numFmtId="0" fontId="44" fillId="2" borderId="0" xfId="45" applyFont="1" applyFill="1" applyBorder="1" applyAlignment="1">
      <alignment horizontal="right" vertical="top" wrapText="1"/>
    </xf>
    <xf numFmtId="0" fontId="46" fillId="2" borderId="0" xfId="45" applyFont="1" applyFill="1" applyBorder="1" applyAlignment="1">
      <alignment vertical="center"/>
    </xf>
    <xf numFmtId="3" fontId="46" fillId="37" borderId="0" xfId="45" applyNumberFormat="1" applyFont="1" applyFill="1" applyAlignment="1">
      <alignment horizontal="right" vertical="center"/>
    </xf>
    <xf numFmtId="3" fontId="43" fillId="37" borderId="0" xfId="45" applyNumberFormat="1" applyFont="1" applyFill="1" applyAlignment="1">
      <alignment horizontal="right" vertical="center"/>
    </xf>
    <xf numFmtId="3" fontId="46" fillId="38" borderId="0" xfId="45" applyNumberFormat="1" applyFont="1" applyFill="1" applyAlignment="1">
      <alignment horizontal="right" vertical="center"/>
    </xf>
    <xf numFmtId="3" fontId="43" fillId="38" borderId="0" xfId="45" applyNumberFormat="1" applyFont="1" applyFill="1" applyAlignment="1">
      <alignment horizontal="right" vertical="center"/>
    </xf>
    <xf numFmtId="3" fontId="43" fillId="39" borderId="0" xfId="45" applyNumberFormat="1" applyFont="1" applyFill="1" applyAlignment="1">
      <alignment horizontal="right" vertical="center"/>
    </xf>
    <xf numFmtId="0" fontId="46" fillId="2" borderId="0" xfId="45" applyFont="1" applyFill="1" applyBorder="1"/>
    <xf numFmtId="3" fontId="46" fillId="0" borderId="0" xfId="45" applyNumberFormat="1" applyFont="1" applyFill="1" applyBorder="1" applyAlignment="1">
      <alignment horizontal="right"/>
    </xf>
    <xf numFmtId="0" fontId="43" fillId="2" borderId="0" xfId="45" applyFont="1" applyFill="1" applyBorder="1"/>
    <xf numFmtId="0" fontId="14" fillId="40" borderId="0" xfId="45" quotePrefix="1" applyFont="1" applyFill="1" applyBorder="1" applyAlignment="1">
      <alignment horizontal="left"/>
    </xf>
    <xf numFmtId="0" fontId="14" fillId="40" borderId="0" xfId="45" applyFont="1" applyFill="1" applyBorder="1"/>
    <xf numFmtId="3" fontId="14" fillId="40" borderId="0" xfId="45" applyNumberFormat="1" applyFont="1" applyFill="1" applyAlignment="1">
      <alignment horizontal="right"/>
    </xf>
    <xf numFmtId="0" fontId="5" fillId="40" borderId="0" xfId="45" applyFont="1" applyFill="1" applyBorder="1"/>
    <xf numFmtId="3" fontId="5" fillId="40" borderId="0" xfId="45" applyNumberFormat="1" applyFont="1" applyFill="1" applyAlignment="1">
      <alignment horizontal="right"/>
    </xf>
    <xf numFmtId="3" fontId="5" fillId="40" borderId="0" xfId="45" applyNumberFormat="1" applyFont="1" applyFill="1" applyBorder="1" applyAlignment="1">
      <alignment horizontal="right"/>
    </xf>
    <xf numFmtId="3" fontId="14" fillId="40" borderId="0" xfId="45" applyNumberFormat="1" applyFont="1" applyFill="1" applyBorder="1" applyAlignment="1">
      <alignment horizontal="right"/>
    </xf>
    <xf numFmtId="0" fontId="46" fillId="0" borderId="0" xfId="45" applyFont="1" applyFill="1" applyBorder="1"/>
    <xf numFmtId="0" fontId="5" fillId="0" borderId="0" xfId="45" applyFont="1"/>
    <xf numFmtId="0" fontId="14" fillId="0" borderId="0" xfId="45" applyFont="1"/>
    <xf numFmtId="0" fontId="48" fillId="0" borderId="0" xfId="46" applyFont="1" applyFill="1" applyAlignment="1" applyProtection="1"/>
    <xf numFmtId="0" fontId="0" fillId="0" borderId="0" xfId="45" applyFont="1" applyFill="1"/>
    <xf numFmtId="0" fontId="17" fillId="38" borderId="0" xfId="45" applyFont="1" applyFill="1" applyBorder="1" applyAlignment="1">
      <alignment horizontal="left" vertical="center" wrapText="1"/>
    </xf>
    <xf numFmtId="0" fontId="49" fillId="37" borderId="0" xfId="45" applyFont="1" applyFill="1" applyBorder="1" applyAlignment="1">
      <alignment horizontal="left" vertical="center" wrapText="1"/>
    </xf>
    <xf numFmtId="0" fontId="13" fillId="37" borderId="0" xfId="45" applyFont="1" applyFill="1" applyProtection="1">
      <protection hidden="1"/>
    </xf>
    <xf numFmtId="0" fontId="13" fillId="3" borderId="19" xfId="45" applyFont="1" applyFill="1" applyBorder="1" applyProtection="1">
      <protection hidden="1"/>
    </xf>
    <xf numFmtId="0" fontId="13" fillId="3" borderId="3" xfId="45" applyFont="1" applyFill="1" applyBorder="1" applyProtection="1">
      <protection hidden="1"/>
    </xf>
    <xf numFmtId="0" fontId="13" fillId="3" borderId="20" xfId="45" applyFont="1" applyFill="1" applyBorder="1" applyProtection="1">
      <protection hidden="1"/>
    </xf>
    <xf numFmtId="0" fontId="13" fillId="3" borderId="1" xfId="45" applyFont="1" applyFill="1" applyBorder="1" applyProtection="1">
      <protection hidden="1"/>
    </xf>
    <xf numFmtId="0" fontId="13" fillId="3" borderId="0" xfId="45" applyFont="1" applyFill="1" applyBorder="1" applyProtection="1">
      <protection hidden="1"/>
    </xf>
    <xf numFmtId="0" fontId="13" fillId="3" borderId="2" xfId="45" applyFont="1" applyFill="1" applyBorder="1" applyProtection="1">
      <protection hidden="1"/>
    </xf>
    <xf numFmtId="0" fontId="13" fillId="41" borderId="0" xfId="45" applyFont="1" applyFill="1" applyBorder="1" applyAlignment="1" applyProtection="1">
      <alignment vertical="center"/>
      <protection hidden="1"/>
    </xf>
    <xf numFmtId="0" fontId="13" fillId="3" borderId="4" xfId="45" applyFont="1" applyFill="1" applyBorder="1" applyProtection="1">
      <protection hidden="1"/>
    </xf>
    <xf numFmtId="0" fontId="13" fillId="3" borderId="5" xfId="45" applyFont="1" applyFill="1" applyBorder="1" applyProtection="1">
      <protection hidden="1"/>
    </xf>
    <xf numFmtId="0" fontId="13" fillId="3" borderId="6" xfId="45" applyFont="1" applyFill="1" applyBorder="1" applyProtection="1">
      <protection hidden="1"/>
    </xf>
    <xf numFmtId="0" fontId="13" fillId="0" borderId="0" xfId="45" applyFont="1" applyProtection="1">
      <protection hidden="1"/>
    </xf>
    <xf numFmtId="0" fontId="10" fillId="2" borderId="0" xfId="45" applyFont="1" applyFill="1" applyBorder="1" applyAlignment="1">
      <alignment wrapText="1"/>
    </xf>
    <xf numFmtId="165" fontId="5" fillId="0" borderId="0" xfId="48" applyFont="1"/>
    <xf numFmtId="165" fontId="12" fillId="2" borderId="0" xfId="48" applyFont="1" applyFill="1" applyBorder="1" applyAlignment="1" applyProtection="1">
      <alignment horizontal="left"/>
    </xf>
    <xf numFmtId="165" fontId="14" fillId="2" borderId="3" xfId="48" applyFont="1" applyFill="1" applyBorder="1" applyAlignment="1" applyProtection="1">
      <alignment horizontal="left"/>
    </xf>
    <xf numFmtId="165" fontId="14" fillId="2" borderId="0" xfId="48" applyFont="1" applyFill="1" applyBorder="1" applyAlignment="1" applyProtection="1">
      <alignment horizontal="left"/>
    </xf>
    <xf numFmtId="165" fontId="5" fillId="2" borderId="0" xfId="48" applyFont="1" applyFill="1" applyBorder="1" applyAlignment="1" applyProtection="1">
      <alignment horizontal="left"/>
    </xf>
    <xf numFmtId="165" fontId="9" fillId="2" borderId="0" xfId="48" applyFont="1" applyFill="1" applyBorder="1" applyAlignment="1" applyProtection="1">
      <alignment horizontal="right"/>
    </xf>
    <xf numFmtId="165" fontId="39" fillId="2" borderId="0" xfId="48" applyFont="1" applyFill="1" applyBorder="1" applyAlignment="1" applyProtection="1">
      <alignment horizontal="right"/>
    </xf>
    <xf numFmtId="165" fontId="5" fillId="2" borderId="0" xfId="48" applyFont="1" applyFill="1"/>
    <xf numFmtId="165" fontId="10" fillId="2" borderId="0" xfId="48" applyFont="1" applyFill="1" applyBorder="1" applyAlignment="1" applyProtection="1">
      <alignment horizontal="left"/>
    </xf>
    <xf numFmtId="0" fontId="53" fillId="2" borderId="0" xfId="45" applyFont="1" applyFill="1" applyBorder="1" applyAlignment="1">
      <alignment horizontal="center"/>
    </xf>
    <xf numFmtId="0" fontId="0" fillId="0" borderId="0" xfId="45" applyFont="1" applyBorder="1" applyAlignment="1">
      <alignment horizontal="center"/>
    </xf>
    <xf numFmtId="0" fontId="10" fillId="2" borderId="0" xfId="45" applyFont="1" applyFill="1" applyBorder="1" applyAlignment="1"/>
    <xf numFmtId="0" fontId="0" fillId="0" borderId="0" xfId="45" applyFont="1" applyBorder="1" applyAlignment="1"/>
    <xf numFmtId="165" fontId="18" fillId="0" borderId="0" xfId="48" applyFont="1" applyAlignment="1">
      <alignment horizontal="right" vertical="center"/>
    </xf>
    <xf numFmtId="0" fontId="55" fillId="2" borderId="0" xfId="45" applyFont="1" applyFill="1" applyBorder="1"/>
    <xf numFmtId="165" fontId="20" fillId="0" borderId="0" xfId="48" applyFont="1" applyAlignment="1">
      <alignment horizontal="right" vertical="center"/>
    </xf>
    <xf numFmtId="0" fontId="23" fillId="2" borderId="0" xfId="45" applyFont="1" applyFill="1" applyBorder="1"/>
    <xf numFmtId="0" fontId="34" fillId="2" borderId="0" xfId="45" applyFont="1" applyFill="1" applyBorder="1" applyAlignment="1" applyProtection="1">
      <alignment horizontal="right"/>
    </xf>
    <xf numFmtId="165" fontId="14" fillId="0" borderId="0" xfId="48" applyFont="1"/>
    <xf numFmtId="0" fontId="10" fillId="2" borderId="0" xfId="45" applyFont="1" applyFill="1"/>
    <xf numFmtId="0" fontId="13" fillId="2" borderId="0" xfId="45" applyFont="1" applyFill="1" applyBorder="1"/>
    <xf numFmtId="165" fontId="5" fillId="0" borderId="0" xfId="48" applyFont="1" applyBorder="1"/>
    <xf numFmtId="0" fontId="21" fillId="2" borderId="0" xfId="45" quotePrefix="1" applyFont="1" applyFill="1" applyBorder="1" applyAlignment="1">
      <alignment horizontal="left"/>
    </xf>
    <xf numFmtId="0" fontId="21" fillId="2" borderId="0" xfId="45" applyFont="1" applyFill="1" applyBorder="1"/>
    <xf numFmtId="0" fontId="21" fillId="2" borderId="0" xfId="47" applyFont="1" applyFill="1" applyBorder="1"/>
    <xf numFmtId="0" fontId="21" fillId="2" borderId="0" xfId="47" applyFont="1" applyFill="1" applyBorder="1" applyAlignment="1">
      <alignment horizontal="left"/>
    </xf>
    <xf numFmtId="165" fontId="23" fillId="0" borderId="0" xfId="48" applyFont="1"/>
    <xf numFmtId="0" fontId="23" fillId="2" borderId="0" xfId="45" applyFont="1" applyFill="1" applyBorder="1" applyAlignment="1">
      <alignment vertical="center"/>
    </xf>
    <xf numFmtId="165" fontId="5" fillId="0" borderId="0" xfId="48" applyFont="1" applyAlignment="1">
      <alignment vertical="center"/>
    </xf>
    <xf numFmtId="3" fontId="60" fillId="0" borderId="2" xfId="45" applyNumberFormat="1" applyFont="1" applyBorder="1" applyAlignment="1" applyProtection="1">
      <alignment horizontal="right" vertical="center"/>
      <protection hidden="1"/>
    </xf>
    <xf numFmtId="3" fontId="19" fillId="3" borderId="0" xfId="45" applyNumberFormat="1" applyFont="1" applyFill="1" applyBorder="1" applyAlignment="1" applyProtection="1">
      <alignment horizontal="right" vertical="center"/>
      <protection hidden="1"/>
    </xf>
    <xf numFmtId="165" fontId="5" fillId="4" borderId="0" xfId="48" applyFont="1" applyFill="1"/>
    <xf numFmtId="165" fontId="5" fillId="4" borderId="0" xfId="48" quotePrefix="1" applyFont="1" applyFill="1"/>
    <xf numFmtId="0" fontId="64" fillId="0" borderId="0" xfId="0" applyFont="1"/>
    <xf numFmtId="0" fontId="68" fillId="2" borderId="0" xfId="45" applyFont="1" applyFill="1" applyBorder="1" applyAlignment="1">
      <alignment horizontal="right"/>
    </xf>
    <xf numFmtId="0" fontId="68" fillId="2" borderId="0" xfId="45" applyFont="1" applyFill="1" applyBorder="1" applyAlignment="1">
      <alignment horizontal="left"/>
    </xf>
    <xf numFmtId="0" fontId="50" fillId="41" borderId="0" xfId="46" applyFont="1" applyFill="1" applyBorder="1" applyAlignment="1" applyProtection="1">
      <alignment horizontal="left" vertical="center"/>
      <protection hidden="1"/>
    </xf>
    <xf numFmtId="0" fontId="51" fillId="41" borderId="0" xfId="45" applyFont="1" applyFill="1" applyAlignment="1" applyProtection="1">
      <alignment horizontal="left" vertical="center"/>
      <protection hidden="1"/>
    </xf>
    <xf numFmtId="0" fontId="6" fillId="41" borderId="0" xfId="45" applyFont="1" applyFill="1" applyBorder="1" applyAlignment="1" applyProtection="1">
      <alignment vertical="center"/>
      <protection hidden="1"/>
    </xf>
    <xf numFmtId="0" fontId="70" fillId="2" borderId="0" xfId="45" applyFont="1" applyFill="1" applyAlignment="1">
      <alignment horizontal="right"/>
    </xf>
    <xf numFmtId="0" fontId="70" fillId="2" borderId="0" xfId="45" applyFont="1" applyFill="1"/>
    <xf numFmtId="0" fontId="13" fillId="2" borderId="0" xfId="45" applyFont="1" applyFill="1"/>
    <xf numFmtId="0" fontId="14" fillId="2" borderId="0" xfId="45" applyFont="1" applyFill="1" applyBorder="1" applyAlignment="1">
      <alignment horizontal="right" vertical="center" wrapText="1"/>
    </xf>
    <xf numFmtId="0" fontId="14" fillId="2" borderId="0" xfId="45" applyFont="1" applyFill="1" applyBorder="1" applyAlignment="1">
      <alignment horizontal="center" vertical="center" wrapText="1"/>
    </xf>
    <xf numFmtId="0" fontId="71" fillId="2" borderId="0" xfId="45" applyFont="1" applyFill="1" applyBorder="1" applyAlignment="1">
      <alignment horizontal="right" vertical="center" wrapText="1"/>
    </xf>
    <xf numFmtId="0" fontId="9" fillId="2" borderId="0" xfId="45" applyFont="1" applyFill="1" applyBorder="1" applyAlignment="1">
      <alignment horizontal="right" vertical="center" wrapText="1"/>
    </xf>
    <xf numFmtId="0" fontId="72" fillId="2" borderId="1" xfId="45" applyFont="1" applyFill="1" applyBorder="1" applyAlignment="1">
      <alignment horizontal="center" vertical="center" wrapText="1"/>
    </xf>
    <xf numFmtId="0" fontId="14" fillId="2" borderId="0" xfId="45" applyFont="1" applyFill="1" applyBorder="1" applyAlignment="1">
      <alignment horizontal="left" vertical="center"/>
    </xf>
    <xf numFmtId="0" fontId="14" fillId="2" borderId="2" xfId="45" applyFont="1" applyFill="1" applyBorder="1" applyAlignment="1">
      <alignment horizontal="center" vertical="center" wrapText="1"/>
    </xf>
    <xf numFmtId="0" fontId="5" fillId="2" borderId="0" xfId="45" applyFont="1" applyFill="1" applyBorder="1" applyAlignment="1">
      <alignment vertical="center" wrapText="1"/>
    </xf>
    <xf numFmtId="3" fontId="14" fillId="2" borderId="0" xfId="45" applyNumberFormat="1" applyFont="1" applyFill="1" applyBorder="1" applyAlignment="1">
      <alignment horizontal="right" vertical="center" wrapText="1"/>
    </xf>
    <xf numFmtId="0" fontId="73" fillId="2" borderId="0" xfId="45" applyFont="1" applyFill="1" applyBorder="1" applyAlignment="1">
      <alignment horizontal="center" vertical="center" wrapText="1"/>
    </xf>
    <xf numFmtId="0" fontId="5" fillId="2" borderId="0" xfId="45" applyFont="1" applyFill="1" applyBorder="1" applyAlignment="1">
      <alignment vertical="top"/>
    </xf>
    <xf numFmtId="0" fontId="54" fillId="2" borderId="0" xfId="45" applyFont="1" applyFill="1" applyBorder="1" applyAlignment="1">
      <alignment horizontal="center" vertical="center" wrapText="1"/>
    </xf>
    <xf numFmtId="0" fontId="74" fillId="2" borderId="1" xfId="45" applyFont="1" applyFill="1" applyBorder="1" applyAlignment="1">
      <alignment horizontal="center" vertical="center" wrapText="1"/>
    </xf>
    <xf numFmtId="0" fontId="5" fillId="2" borderId="0" xfId="45" applyFont="1" applyFill="1" applyBorder="1" applyAlignment="1">
      <alignment horizontal="left" vertical="center" wrapText="1"/>
    </xf>
    <xf numFmtId="0" fontId="13" fillId="2" borderId="0" xfId="45" applyFont="1" applyFill="1" applyBorder="1" applyAlignment="1">
      <alignment vertical="center" wrapText="1"/>
    </xf>
    <xf numFmtId="0" fontId="14" fillId="2" borderId="0" xfId="45" applyFont="1" applyFill="1" applyBorder="1" applyAlignment="1">
      <alignment horizontal="left" vertical="center" wrapText="1"/>
    </xf>
    <xf numFmtId="165" fontId="5" fillId="2" borderId="0" xfId="45" quotePrefix="1" applyNumberFormat="1" applyFont="1" applyFill="1" applyBorder="1" applyAlignment="1" applyProtection="1">
      <alignment horizontal="left" wrapText="1"/>
    </xf>
    <xf numFmtId="165" fontId="5" fillId="2" borderId="0" xfId="45" quotePrefix="1" applyNumberFormat="1" applyFont="1" applyFill="1" applyBorder="1" applyAlignment="1" applyProtection="1">
      <alignment horizontal="left"/>
    </xf>
    <xf numFmtId="165" fontId="5" fillId="2" borderId="0" xfId="45" applyNumberFormat="1" applyFont="1" applyFill="1" applyBorder="1" applyAlignment="1" applyProtection="1">
      <alignment horizontal="left"/>
    </xf>
    <xf numFmtId="0" fontId="5" fillId="2" borderId="0" xfId="45" quotePrefix="1" applyFont="1" applyFill="1" applyBorder="1" applyAlignment="1" applyProtection="1">
      <alignment horizontal="left"/>
    </xf>
    <xf numFmtId="0" fontId="72" fillId="2" borderId="23" xfId="45" applyFont="1" applyFill="1" applyBorder="1" applyAlignment="1">
      <alignment horizontal="center" vertical="center" wrapText="1"/>
    </xf>
    <xf numFmtId="0" fontId="72" fillId="2" borderId="1" xfId="45" applyFont="1" applyFill="1" applyBorder="1" applyAlignment="1">
      <alignment horizontal="center" vertical="center"/>
    </xf>
    <xf numFmtId="0" fontId="77" fillId="2" borderId="0" xfId="45" applyFont="1" applyFill="1" applyBorder="1" applyAlignment="1">
      <alignment horizontal="left" wrapText="1"/>
    </xf>
    <xf numFmtId="0" fontId="72" fillId="2" borderId="0" xfId="45" applyFont="1" applyFill="1"/>
    <xf numFmtId="0" fontId="5" fillId="2" borderId="0" xfId="45" applyFont="1" applyFill="1" applyBorder="1" applyAlignment="1">
      <alignment horizontal="left"/>
    </xf>
    <xf numFmtId="0" fontId="5" fillId="2" borderId="0" xfId="45" applyFont="1" applyFill="1" applyAlignment="1">
      <alignment horizontal="left"/>
    </xf>
    <xf numFmtId="0" fontId="70" fillId="2" borderId="0" xfId="45" applyFont="1" applyFill="1" applyBorder="1" applyAlignment="1">
      <alignment horizontal="right"/>
    </xf>
    <xf numFmtId="0" fontId="70" fillId="2" borderId="0" xfId="45" applyFont="1" applyFill="1" applyBorder="1"/>
    <xf numFmtId="0" fontId="72" fillId="2" borderId="0" xfId="45" quotePrefix="1" applyFont="1" applyFill="1"/>
    <xf numFmtId="0" fontId="0" fillId="2" borderId="0" xfId="45" applyFont="1" applyFill="1"/>
    <xf numFmtId="0" fontId="5" fillId="2" borderId="0" xfId="45" applyFont="1" applyFill="1"/>
    <xf numFmtId="0" fontId="37" fillId="2" borderId="0" xfId="45" applyFont="1" applyFill="1"/>
    <xf numFmtId="0" fontId="5" fillId="0" borderId="0" xfId="54"/>
    <xf numFmtId="0" fontId="37" fillId="2" borderId="0" xfId="45" applyFont="1" applyFill="1" applyBorder="1" applyAlignment="1">
      <alignment horizontal="right" vertical="center" wrapText="1"/>
    </xf>
    <xf numFmtId="3" fontId="5" fillId="2" borderId="3" xfId="45" applyNumberFormat="1" applyFont="1" applyFill="1" applyBorder="1" applyAlignment="1">
      <alignment horizontal="right" vertical="center" wrapText="1"/>
    </xf>
    <xf numFmtId="3" fontId="5" fillId="2" borderId="3" xfId="45" applyNumberFormat="1" applyFont="1" applyFill="1" applyBorder="1"/>
    <xf numFmtId="166" fontId="5" fillId="2" borderId="20" xfId="51" applyNumberFormat="1" applyFont="1" applyFill="1" applyBorder="1" applyAlignment="1">
      <alignment horizontal="right" vertical="center" wrapText="1"/>
    </xf>
    <xf numFmtId="0" fontId="79" fillId="2" borderId="0" xfId="45" applyFont="1" applyFill="1" applyBorder="1" applyAlignment="1">
      <alignment horizontal="center" vertical="center" wrapText="1"/>
    </xf>
    <xf numFmtId="0" fontId="77" fillId="2" borderId="0" xfId="45" applyFont="1" applyFill="1" applyBorder="1" applyAlignment="1">
      <alignment horizontal="left" wrapText="1"/>
    </xf>
    <xf numFmtId="3" fontId="13" fillId="2" borderId="24" xfId="45" applyNumberFormat="1" applyFont="1" applyFill="1" applyBorder="1" applyAlignment="1">
      <alignment horizontal="right" vertical="center"/>
    </xf>
    <xf numFmtId="3" fontId="13" fillId="2" borderId="25" xfId="45" applyNumberFormat="1" applyFont="1" applyFill="1" applyBorder="1" applyAlignment="1">
      <alignment horizontal="right" vertical="center"/>
    </xf>
    <xf numFmtId="3" fontId="9" fillId="42" borderId="26" xfId="45" applyNumberFormat="1" applyFont="1" applyFill="1" applyBorder="1" applyAlignment="1">
      <alignment horizontal="right" vertical="center"/>
    </xf>
    <xf numFmtId="3" fontId="13" fillId="3" borderId="24" xfId="45" applyNumberFormat="1" applyFont="1" applyFill="1" applyBorder="1" applyAlignment="1">
      <alignment horizontal="right" vertical="center"/>
    </xf>
    <xf numFmtId="3" fontId="13" fillId="3" borderId="25" xfId="45" applyNumberFormat="1" applyFont="1" applyFill="1" applyBorder="1" applyAlignment="1">
      <alignment horizontal="right" vertical="center"/>
    </xf>
    <xf numFmtId="3" fontId="6" fillId="42" borderId="26" xfId="45" applyNumberFormat="1" applyFont="1" applyFill="1" applyBorder="1" applyAlignment="1">
      <alignment horizontal="right" vertical="center"/>
    </xf>
    <xf numFmtId="0" fontId="0" fillId="2" borderId="0" xfId="0" applyFill="1"/>
    <xf numFmtId="0" fontId="0" fillId="2" borderId="19" xfId="0" applyFill="1" applyBorder="1"/>
    <xf numFmtId="0" fontId="0" fillId="2" borderId="3" xfId="0" applyFill="1" applyBorder="1"/>
    <xf numFmtId="0" fontId="0" fillId="2" borderId="20" xfId="0" applyFill="1" applyBorder="1"/>
    <xf numFmtId="0" fontId="0" fillId="2" borderId="1" xfId="0" applyFill="1" applyBorder="1"/>
    <xf numFmtId="0" fontId="0" fillId="2" borderId="0" xfId="0" applyFill="1" applyBorder="1"/>
    <xf numFmtId="0" fontId="0" fillId="2" borderId="2" xfId="0" applyFill="1" applyBorder="1"/>
    <xf numFmtId="0" fontId="0" fillId="2" borderId="4" xfId="0" applyFill="1" applyBorder="1"/>
    <xf numFmtId="0" fontId="0" fillId="2" borderId="5" xfId="0" applyFill="1" applyBorder="1"/>
    <xf numFmtId="0" fontId="0" fillId="2" borderId="6" xfId="0" applyFill="1" applyBorder="1"/>
    <xf numFmtId="0" fontId="0" fillId="0" borderId="2" xfId="0" applyBorder="1" applyAlignment="1"/>
    <xf numFmtId="0" fontId="9" fillId="2" borderId="0" xfId="0" applyFont="1" applyFill="1"/>
    <xf numFmtId="0" fontId="22" fillId="2" borderId="0" xfId="0" applyFont="1" applyFill="1" applyBorder="1"/>
    <xf numFmtId="0" fontId="22" fillId="2" borderId="0" xfId="0" applyFont="1" applyFill="1"/>
    <xf numFmtId="0" fontId="14" fillId="2" borderId="0" xfId="0" applyFont="1" applyFill="1"/>
    <xf numFmtId="0" fontId="0" fillId="2" borderId="27" xfId="0" applyFill="1" applyBorder="1"/>
    <xf numFmtId="3" fontId="0" fillId="2" borderId="0" xfId="0" applyNumberFormat="1" applyFill="1"/>
    <xf numFmtId="9" fontId="5" fillId="2" borderId="0" xfId="51" applyFill="1" applyBorder="1"/>
    <xf numFmtId="1" fontId="22" fillId="2" borderId="0" xfId="0" applyNumberFormat="1" applyFont="1" applyFill="1" applyBorder="1"/>
    <xf numFmtId="1" fontId="22" fillId="2" borderId="0" xfId="0" applyNumberFormat="1" applyFont="1" applyFill="1"/>
    <xf numFmtId="2" fontId="22" fillId="2" borderId="0" xfId="0" applyNumberFormat="1" applyFont="1" applyFill="1" applyBorder="1"/>
    <xf numFmtId="0" fontId="76" fillId="2" borderId="0" xfId="0" applyFont="1" applyFill="1" applyAlignment="1">
      <alignment horizontal="left"/>
    </xf>
    <xf numFmtId="0" fontId="0" fillId="2" borderId="0" xfId="0" applyFill="1" applyAlignment="1">
      <alignment horizontal="right"/>
    </xf>
    <xf numFmtId="0" fontId="5" fillId="2" borderId="0" xfId="0" applyFont="1" applyFill="1" applyAlignment="1">
      <alignment horizontal="right"/>
    </xf>
    <xf numFmtId="9" fontId="22" fillId="2" borderId="0" xfId="51" applyFont="1" applyFill="1" applyBorder="1"/>
    <xf numFmtId="0" fontId="0" fillId="2" borderId="0" xfId="0" applyFill="1" applyAlignment="1">
      <alignment horizontal="left"/>
    </xf>
    <xf numFmtId="1" fontId="0" fillId="2" borderId="0" xfId="0" applyNumberFormat="1" applyFill="1" applyBorder="1"/>
    <xf numFmtId="3" fontId="0" fillId="2" borderId="0" xfId="0" applyNumberFormat="1" applyFill="1" applyAlignment="1">
      <alignment horizontal="right"/>
    </xf>
    <xf numFmtId="3" fontId="79" fillId="2" borderId="0" xfId="0" applyNumberFormat="1" applyFont="1" applyFill="1"/>
    <xf numFmtId="0" fontId="0" fillId="2" borderId="5" xfId="0" applyFill="1" applyBorder="1" applyAlignment="1">
      <alignment horizontal="center"/>
    </xf>
    <xf numFmtId="0" fontId="77" fillId="2" borderId="0" xfId="0" applyFont="1" applyFill="1" applyAlignment="1">
      <alignment horizontal="right" vertical="top" wrapText="1"/>
    </xf>
    <xf numFmtId="0" fontId="0" fillId="2" borderId="0" xfId="0" applyFill="1" applyBorder="1" applyAlignment="1">
      <alignment horizontal="left" vertical="top"/>
    </xf>
    <xf numFmtId="0" fontId="22" fillId="2" borderId="0" xfId="0" applyFont="1" applyFill="1" applyBorder="1" applyAlignment="1">
      <alignment horizontal="left" vertical="top"/>
    </xf>
    <xf numFmtId="17" fontId="5" fillId="2" borderId="0" xfId="0" applyNumberFormat="1" applyFont="1" applyFill="1" applyBorder="1" applyAlignment="1">
      <alignment horizontal="right"/>
    </xf>
    <xf numFmtId="0" fontId="82" fillId="2" borderId="0" xfId="0" applyFont="1" applyFill="1" applyAlignment="1">
      <alignment horizontal="right"/>
    </xf>
    <xf numFmtId="0" fontId="77" fillId="2" borderId="0" xfId="0" applyFont="1" applyFill="1"/>
    <xf numFmtId="0" fontId="83" fillId="2" borderId="0" xfId="0" applyFont="1" applyFill="1"/>
    <xf numFmtId="0" fontId="5" fillId="2" borderId="0" xfId="0" applyFont="1" applyFill="1" applyBorder="1" applyAlignment="1">
      <alignment horizontal="right"/>
    </xf>
    <xf numFmtId="0" fontId="77" fillId="2" borderId="0" xfId="0" applyFont="1" applyFill="1" applyBorder="1" applyAlignment="1">
      <alignment horizontal="right"/>
    </xf>
    <xf numFmtId="17" fontId="77" fillId="2" borderId="0" xfId="0" applyNumberFormat="1" applyFont="1" applyFill="1" applyBorder="1" applyAlignment="1">
      <alignment horizontal="right"/>
    </xf>
    <xf numFmtId="3" fontId="5" fillId="2" borderId="0" xfId="0" quotePrefix="1" applyNumberFormat="1" applyFont="1" applyFill="1" applyAlignment="1">
      <alignment horizontal="right"/>
    </xf>
    <xf numFmtId="3" fontId="14" fillId="2" borderId="0" xfId="0" applyNumberFormat="1" applyFont="1" applyFill="1" applyAlignment="1">
      <alignment horizontal="right"/>
    </xf>
    <xf numFmtId="0" fontId="0" fillId="2" borderId="27" xfId="0" applyFill="1" applyBorder="1" applyAlignment="1">
      <alignment horizontal="right" vertical="center" wrapText="1"/>
    </xf>
    <xf numFmtId="0" fontId="0" fillId="2" borderId="0" xfId="0" applyFill="1" applyBorder="1" applyAlignment="1">
      <alignment horizontal="right" vertical="center"/>
    </xf>
    <xf numFmtId="0" fontId="14" fillId="2" borderId="27" xfId="0" applyFont="1" applyFill="1" applyBorder="1" applyAlignment="1">
      <alignment horizontal="right" vertical="center" wrapText="1"/>
    </xf>
    <xf numFmtId="0" fontId="14" fillId="2" borderId="0" xfId="0" applyFont="1" applyFill="1" applyBorder="1" applyAlignment="1">
      <alignment horizontal="right" vertical="center"/>
    </xf>
    <xf numFmtId="3" fontId="14" fillId="2" borderId="0" xfId="0" applyNumberFormat="1" applyFont="1" applyFill="1"/>
    <xf numFmtId="1" fontId="79" fillId="2" borderId="0" xfId="0" applyNumberFormat="1" applyFont="1" applyFill="1" applyBorder="1"/>
    <xf numFmtId="3" fontId="14" fillId="2" borderId="0" xfId="0" quotePrefix="1" applyNumberFormat="1" applyFont="1" applyFill="1" applyAlignment="1">
      <alignment horizontal="right"/>
    </xf>
    <xf numFmtId="0" fontId="9" fillId="2" borderId="2" xfId="0" applyFont="1" applyFill="1" applyBorder="1" applyAlignment="1">
      <alignment horizontal="center"/>
    </xf>
    <xf numFmtId="0" fontId="84" fillId="2" borderId="0" xfId="0" applyFont="1" applyFill="1" applyBorder="1"/>
    <xf numFmtId="0" fontId="48" fillId="2" borderId="0" xfId="49" applyFont="1" applyFill="1" applyBorder="1" applyAlignment="1" applyProtection="1">
      <alignment vertical="top"/>
    </xf>
    <xf numFmtId="0" fontId="48" fillId="2" borderId="0" xfId="46" applyFont="1" applyFill="1" applyBorder="1" applyAlignment="1" applyProtection="1">
      <alignment vertical="top"/>
    </xf>
    <xf numFmtId="3" fontId="5" fillId="3" borderId="0" xfId="45" applyNumberFormat="1" applyFont="1" applyFill="1" applyBorder="1" applyAlignment="1">
      <alignment vertical="center" wrapText="1"/>
    </xf>
    <xf numFmtId="3" fontId="5" fillId="3" borderId="0" xfId="45" applyNumberFormat="1" applyFont="1" applyFill="1" applyBorder="1" applyAlignment="1">
      <alignment vertical="top"/>
    </xf>
    <xf numFmtId="3" fontId="14" fillId="3" borderId="0" xfId="45" applyNumberFormat="1" applyFont="1" applyFill="1" applyBorder="1" applyAlignment="1">
      <alignment horizontal="right" vertical="center" wrapText="1"/>
    </xf>
    <xf numFmtId="3" fontId="5" fillId="3" borderId="0" xfId="45" quotePrefix="1" applyNumberFormat="1" applyFont="1" applyFill="1" applyBorder="1" applyAlignment="1" applyProtection="1">
      <alignment horizontal="right" vertical="center"/>
    </xf>
    <xf numFmtId="3" fontId="5" fillId="3" borderId="0" xfId="45" applyNumberFormat="1" applyFont="1" applyFill="1" applyBorder="1" applyAlignment="1" applyProtection="1">
      <alignment horizontal="right" vertical="center"/>
    </xf>
    <xf numFmtId="3" fontId="14" fillId="3" borderId="0" xfId="45" quotePrefix="1" applyNumberFormat="1" applyFont="1" applyFill="1" applyBorder="1" applyAlignment="1" applyProtection="1">
      <alignment horizontal="right" vertical="center"/>
    </xf>
    <xf numFmtId="3" fontId="5" fillId="3" borderId="0" xfId="45" quotePrefix="1" applyNumberFormat="1" applyFont="1" applyFill="1" applyBorder="1" applyAlignment="1" applyProtection="1">
      <alignment horizontal="right"/>
    </xf>
    <xf numFmtId="3" fontId="5" fillId="3" borderId="0" xfId="45" applyNumberFormat="1" applyFont="1" applyFill="1" applyBorder="1"/>
    <xf numFmtId="0" fontId="14" fillId="3" borderId="0" xfId="45" applyFont="1" applyFill="1" applyBorder="1" applyAlignment="1">
      <alignment horizontal="left" vertical="center"/>
    </xf>
    <xf numFmtId="0" fontId="21" fillId="36" borderId="19" xfId="45" applyFont="1" applyFill="1" applyBorder="1" applyAlignment="1">
      <alignment vertical="center"/>
    </xf>
    <xf numFmtId="0" fontId="21" fillId="36" borderId="3" xfId="45" applyFont="1" applyFill="1" applyBorder="1" applyAlignment="1">
      <alignment vertical="center"/>
    </xf>
    <xf numFmtId="0" fontId="21" fillId="36" borderId="3" xfId="45" applyFont="1" applyFill="1" applyBorder="1" applyAlignment="1">
      <alignment horizontal="left" vertical="center"/>
    </xf>
    <xf numFmtId="0" fontId="21" fillId="36" borderId="20" xfId="45" applyFont="1" applyFill="1" applyBorder="1" applyAlignment="1">
      <alignment horizontal="center" vertical="center"/>
    </xf>
    <xf numFmtId="0" fontId="72" fillId="2" borderId="1" xfId="45" applyFont="1" applyFill="1" applyBorder="1" applyAlignment="1">
      <alignment horizontal="center" vertical="top"/>
    </xf>
    <xf numFmtId="0" fontId="77" fillId="2" borderId="3" xfId="45" applyFont="1" applyFill="1" applyBorder="1" applyAlignment="1">
      <alignment vertical="top"/>
    </xf>
    <xf numFmtId="0" fontId="5" fillId="2" borderId="19" xfId="45" applyFont="1" applyFill="1" applyBorder="1" applyAlignment="1">
      <alignment horizontal="center" vertical="top"/>
    </xf>
    <xf numFmtId="0" fontId="5" fillId="0" borderId="0" xfId="54" applyAlignment="1">
      <alignment vertical="center"/>
    </xf>
    <xf numFmtId="0" fontId="13" fillId="2" borderId="0" xfId="45" applyFont="1" applyFill="1" applyAlignment="1">
      <alignment vertical="center"/>
    </xf>
    <xf numFmtId="165" fontId="5" fillId="2" borderId="0" xfId="45" applyNumberFormat="1" applyFont="1" applyFill="1" applyBorder="1" applyAlignment="1" applyProtection="1">
      <alignment horizontal="left" vertical="center" wrapText="1"/>
    </xf>
    <xf numFmtId="165" fontId="66" fillId="2" borderId="0" xfId="45" applyNumberFormat="1" applyFont="1" applyFill="1" applyBorder="1" applyAlignment="1" applyProtection="1">
      <alignment horizontal="left" vertical="center" wrapText="1" indent="1"/>
    </xf>
    <xf numFmtId="3" fontId="5" fillId="3" borderId="0" xfId="45" applyNumberFormat="1" applyFont="1" applyFill="1" applyBorder="1" applyAlignment="1" applyProtection="1">
      <alignment horizontal="right" vertical="center" wrapText="1"/>
    </xf>
    <xf numFmtId="3" fontId="5" fillId="3" borderId="0" xfId="45" applyNumberFormat="1" applyFont="1" applyFill="1" applyBorder="1" applyAlignment="1" applyProtection="1">
      <alignment horizontal="right"/>
    </xf>
    <xf numFmtId="3" fontId="66" fillId="3" borderId="0" xfId="45" applyNumberFormat="1" applyFont="1" applyFill="1" applyBorder="1" applyAlignment="1" applyProtection="1">
      <alignment horizontal="right" vertical="center"/>
    </xf>
    <xf numFmtId="3" fontId="66" fillId="3" borderId="0" xfId="45" applyNumberFormat="1" applyFont="1" applyFill="1" applyBorder="1" applyAlignment="1" applyProtection="1">
      <alignment horizontal="right" vertical="center" wrapText="1"/>
    </xf>
    <xf numFmtId="165" fontId="14" fillId="2" borderId="0" xfId="45" quotePrefix="1" applyNumberFormat="1" applyFont="1" applyFill="1" applyBorder="1" applyAlignment="1" applyProtection="1">
      <alignment horizontal="left" vertical="center" wrapText="1"/>
    </xf>
    <xf numFmtId="0" fontId="0" fillId="3" borderId="0" xfId="0" applyFill="1" applyBorder="1" applyAlignment="1">
      <alignment horizontal="left" vertical="top"/>
    </xf>
    <xf numFmtId="0" fontId="22" fillId="3" borderId="0" xfId="0" applyFont="1" applyFill="1" applyBorder="1" applyAlignment="1">
      <alignment horizontal="left" vertical="top"/>
    </xf>
    <xf numFmtId="0" fontId="77" fillId="3" borderId="0" xfId="0" applyFont="1" applyFill="1" applyAlignment="1">
      <alignment horizontal="right" vertical="top" wrapText="1"/>
    </xf>
    <xf numFmtId="0" fontId="38" fillId="36" borderId="17" xfId="45" applyFont="1" applyFill="1" applyBorder="1" applyAlignment="1">
      <alignment horizontal="left" vertical="center"/>
    </xf>
    <xf numFmtId="0" fontId="13" fillId="41" borderId="0" xfId="45" applyFont="1" applyFill="1" applyBorder="1" applyAlignment="1" applyProtection="1">
      <alignment vertical="center"/>
      <protection hidden="1"/>
    </xf>
    <xf numFmtId="0" fontId="86" fillId="0" borderId="0" xfId="0" applyFont="1"/>
    <xf numFmtId="0" fontId="0" fillId="0" borderId="0" xfId="0" applyAlignment="1">
      <alignment vertical="center"/>
    </xf>
    <xf numFmtId="0" fontId="86" fillId="0" borderId="0" xfId="0" applyFont="1" applyAlignment="1">
      <alignment vertical="center"/>
    </xf>
    <xf numFmtId="0" fontId="87" fillId="0" borderId="0" xfId="0" applyFont="1" applyAlignment="1">
      <alignment vertical="center"/>
    </xf>
    <xf numFmtId="0" fontId="13" fillId="0" borderId="0" xfId="0" applyFont="1" applyAlignment="1">
      <alignment horizontal="right" vertical="center"/>
    </xf>
    <xf numFmtId="0" fontId="88" fillId="0" borderId="0" xfId="0" applyFont="1" applyAlignment="1">
      <alignment horizontal="right" vertical="center" indent="1"/>
    </xf>
    <xf numFmtId="0" fontId="86" fillId="0" borderId="0" xfId="0" applyFont="1" applyAlignment="1">
      <alignment vertical="center" wrapText="1"/>
    </xf>
    <xf numFmtId="0" fontId="89" fillId="0" borderId="0" xfId="0" applyFont="1" applyAlignment="1">
      <alignment vertical="center" wrapText="1"/>
    </xf>
    <xf numFmtId="0" fontId="89" fillId="0" borderId="0" xfId="0" applyFont="1" applyAlignment="1">
      <alignment vertical="center"/>
    </xf>
    <xf numFmtId="0" fontId="88" fillId="0" borderId="0" xfId="0" applyFont="1" applyAlignment="1">
      <alignment horizontal="right" indent="1"/>
    </xf>
    <xf numFmtId="0" fontId="89" fillId="41" borderId="0" xfId="45" applyFont="1" applyFill="1" applyBorder="1" applyAlignment="1" applyProtection="1">
      <alignment horizontal="left" vertical="center" indent="1"/>
      <protection hidden="1"/>
    </xf>
    <xf numFmtId="0" fontId="77" fillId="2" borderId="27" xfId="0" applyFont="1" applyFill="1" applyBorder="1" applyAlignment="1">
      <alignment horizontal="right" vertical="center" wrapText="1"/>
    </xf>
    <xf numFmtId="0" fontId="78" fillId="2" borderId="27" xfId="0" applyFont="1" applyFill="1" applyBorder="1" applyAlignment="1">
      <alignment horizontal="right" vertical="center" wrapText="1"/>
    </xf>
    <xf numFmtId="0" fontId="23" fillId="2" borderId="0" xfId="0" applyFont="1" applyFill="1" applyBorder="1" applyAlignment="1">
      <alignment horizontal="right" vertical="center"/>
    </xf>
    <xf numFmtId="0" fontId="23" fillId="2" borderId="0" xfId="0" applyFont="1" applyFill="1"/>
    <xf numFmtId="0" fontId="5" fillId="2" borderId="0" xfId="0" applyFont="1" applyFill="1"/>
    <xf numFmtId="0" fontId="48" fillId="2" borderId="0" xfId="49" applyFont="1" applyFill="1" applyBorder="1" applyAlignment="1">
      <alignment vertical="center"/>
    </xf>
    <xf numFmtId="0" fontId="77" fillId="2" borderId="6" xfId="45" applyFont="1" applyFill="1" applyBorder="1" applyAlignment="1">
      <alignment horizontal="left" vertical="top" wrapText="1"/>
    </xf>
    <xf numFmtId="0" fontId="77" fillId="2" borderId="2" xfId="45" applyFont="1" applyFill="1" applyBorder="1" applyAlignment="1">
      <alignment horizontal="left" vertical="top" wrapText="1"/>
    </xf>
    <xf numFmtId="0" fontId="0" fillId="0" borderId="2" xfId="0" applyBorder="1" applyAlignment="1">
      <alignment horizontal="left" vertical="top" wrapText="1"/>
    </xf>
    <xf numFmtId="0" fontId="43" fillId="2" borderId="0" xfId="45" applyFont="1" applyFill="1" applyBorder="1" applyAlignment="1">
      <alignment horizontal="center" vertical="center"/>
    </xf>
    <xf numFmtId="0" fontId="21" fillId="36" borderId="3" xfId="45" applyFont="1" applyFill="1" applyBorder="1" applyAlignment="1">
      <alignment horizontal="center" vertical="center"/>
    </xf>
    <xf numFmtId="166" fontId="5" fillId="2" borderId="3" xfId="51" applyNumberFormat="1" applyFont="1" applyFill="1" applyBorder="1" applyAlignment="1">
      <alignment horizontal="right" vertical="center" wrapText="1"/>
    </xf>
    <xf numFmtId="0" fontId="13" fillId="41" borderId="0" xfId="45" applyFont="1" applyFill="1" applyBorder="1" applyAlignment="1" applyProtection="1">
      <alignment vertical="center"/>
      <protection hidden="1"/>
    </xf>
    <xf numFmtId="3" fontId="0" fillId="2" borderId="5" xfId="0" applyNumberFormat="1" applyFill="1" applyBorder="1"/>
    <xf numFmtId="0" fontId="94" fillId="41" borderId="0" xfId="45" applyFont="1" applyFill="1" applyBorder="1" applyAlignment="1" applyProtection="1">
      <alignment horizontal="left" vertical="center" indent="1"/>
      <protection hidden="1"/>
    </xf>
    <xf numFmtId="0" fontId="14" fillId="41" borderId="0" xfId="45" applyFont="1" applyFill="1" applyBorder="1" applyAlignment="1" applyProtection="1">
      <alignment horizontal="left" vertical="center" indent="1"/>
      <protection hidden="1"/>
    </xf>
    <xf numFmtId="0" fontId="48" fillId="2" borderId="0" xfId="49" applyFont="1" applyFill="1"/>
    <xf numFmtId="0" fontId="14" fillId="2" borderId="17" xfId="0" applyFont="1" applyFill="1" applyBorder="1" applyAlignment="1">
      <alignment horizontal="center" vertical="center"/>
    </xf>
    <xf numFmtId="0" fontId="95" fillId="2" borderId="17" xfId="0" applyFont="1" applyFill="1" applyBorder="1" applyAlignment="1">
      <alignment vertical="center" wrapText="1"/>
    </xf>
    <xf numFmtId="0" fontId="95" fillId="2" borderId="17" xfId="0" applyFont="1" applyFill="1" applyBorder="1" applyAlignment="1">
      <alignment wrapText="1"/>
    </xf>
    <xf numFmtId="0" fontId="72" fillId="2" borderId="27"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40" fillId="0" borderId="0" xfId="45" applyFont="1" applyAlignment="1" applyProtection="1">
      <alignment vertical="center"/>
      <protection hidden="1"/>
    </xf>
    <xf numFmtId="0" fontId="80" fillId="0" borderId="0" xfId="45" applyFont="1" applyAlignment="1" applyProtection="1">
      <alignment vertical="center"/>
      <protection hidden="1"/>
    </xf>
    <xf numFmtId="0" fontId="96" fillId="41" borderId="0" xfId="45" applyFont="1" applyFill="1" applyAlignment="1" applyProtection="1">
      <alignment horizontal="left" vertical="center"/>
      <protection hidden="1"/>
    </xf>
    <xf numFmtId="0" fontId="13" fillId="0" borderId="0" xfId="45" applyFont="1" applyAlignment="1" applyProtection="1">
      <alignment vertical="center"/>
      <protection hidden="1"/>
    </xf>
    <xf numFmtId="0" fontId="13" fillId="0" borderId="0" xfId="45" applyFont="1" applyAlignment="1" applyProtection="1">
      <alignment horizontal="left" vertical="center" wrapText="1"/>
      <protection hidden="1"/>
    </xf>
    <xf numFmtId="3" fontId="66" fillId="2" borderId="0" xfId="45" applyNumberFormat="1" applyFont="1" applyFill="1" applyBorder="1" applyAlignment="1" applyProtection="1">
      <alignment horizontal="right" vertical="center"/>
    </xf>
    <xf numFmtId="166" fontId="97" fillId="2" borderId="2" xfId="51" applyNumberFormat="1" applyFont="1" applyFill="1" applyBorder="1" applyAlignment="1">
      <alignment horizontal="right" vertical="center" wrapText="1"/>
    </xf>
    <xf numFmtId="166" fontId="97" fillId="2" borderId="0" xfId="51" applyNumberFormat="1" applyFont="1" applyFill="1" applyBorder="1" applyAlignment="1">
      <alignment horizontal="right" vertical="center" wrapText="1"/>
    </xf>
    <xf numFmtId="0" fontId="97" fillId="2" borderId="2" xfId="45" applyFont="1" applyFill="1" applyBorder="1" applyAlignment="1">
      <alignment horizontal="right" vertical="center" wrapText="1"/>
    </xf>
    <xf numFmtId="3" fontId="66" fillId="2" borderId="2" xfId="45" applyNumberFormat="1" applyFont="1" applyFill="1" applyBorder="1" applyAlignment="1" applyProtection="1">
      <alignment horizontal="right" vertical="center"/>
    </xf>
    <xf numFmtId="0" fontId="97" fillId="2" borderId="0" xfId="45" applyFont="1" applyFill="1" applyBorder="1" applyAlignment="1">
      <alignment horizontal="right" vertical="center" wrapText="1"/>
    </xf>
    <xf numFmtId="0" fontId="13" fillId="37" borderId="0" xfId="45" applyFont="1" applyFill="1" applyProtection="1">
      <protection hidden="1"/>
    </xf>
    <xf numFmtId="0" fontId="13" fillId="3" borderId="1" xfId="45" applyFont="1" applyFill="1" applyBorder="1" applyProtection="1">
      <protection hidden="1"/>
    </xf>
    <xf numFmtId="0" fontId="13" fillId="3" borderId="2" xfId="45" applyFont="1" applyFill="1" applyBorder="1" applyProtection="1">
      <protection hidden="1"/>
    </xf>
    <xf numFmtId="0" fontId="13" fillId="37" borderId="0" xfId="45" applyFont="1" applyFill="1" applyProtection="1">
      <protection hidden="1"/>
    </xf>
    <xf numFmtId="0" fontId="13" fillId="3" borderId="1" xfId="45" applyFont="1" applyFill="1" applyBorder="1" applyProtection="1">
      <protection hidden="1"/>
    </xf>
    <xf numFmtId="0" fontId="13" fillId="3" borderId="2" xfId="45" applyFont="1" applyFill="1" applyBorder="1" applyProtection="1">
      <protection hidden="1"/>
    </xf>
    <xf numFmtId="3" fontId="19" fillId="3" borderId="0" xfId="45" applyNumberFormat="1" applyFont="1" applyFill="1" applyBorder="1" applyAlignment="1" applyProtection="1">
      <alignment horizontal="right" vertical="center"/>
      <protection hidden="1"/>
    </xf>
    <xf numFmtId="0" fontId="14" fillId="2" borderId="0" xfId="45" applyFont="1" applyFill="1" applyBorder="1" applyAlignment="1">
      <alignment horizontal="right" vertical="center" wrapText="1"/>
    </xf>
    <xf numFmtId="0" fontId="14" fillId="2" borderId="0" xfId="45" applyFont="1" applyFill="1" applyBorder="1" applyAlignment="1">
      <alignment horizontal="center" vertical="center" wrapText="1"/>
    </xf>
    <xf numFmtId="3" fontId="5" fillId="2" borderId="0" xfId="45" applyNumberFormat="1" applyFont="1" applyFill="1" applyBorder="1" applyAlignment="1">
      <alignment horizontal="right" vertical="center" wrapText="1"/>
    </xf>
    <xf numFmtId="3" fontId="14" fillId="2" borderId="0" xfId="45" applyNumberFormat="1" applyFont="1" applyFill="1" applyBorder="1" applyAlignment="1">
      <alignment horizontal="right" vertical="center" wrapText="1"/>
    </xf>
    <xf numFmtId="0" fontId="5" fillId="2" borderId="0" xfId="45" applyFont="1" applyFill="1" applyBorder="1" applyAlignment="1">
      <alignment horizontal="left"/>
    </xf>
    <xf numFmtId="0" fontId="5" fillId="2" borderId="0" xfId="45" applyFont="1" applyFill="1" applyAlignment="1">
      <alignment horizontal="left"/>
    </xf>
    <xf numFmtId="3" fontId="5" fillId="2" borderId="3" xfId="45" applyNumberFormat="1" applyFont="1" applyFill="1" applyBorder="1" applyAlignment="1">
      <alignment horizontal="right" vertical="center" wrapText="1"/>
    </xf>
    <xf numFmtId="3" fontId="13" fillId="3" borderId="24" xfId="45" applyNumberFormat="1" applyFont="1" applyFill="1" applyBorder="1" applyAlignment="1">
      <alignment horizontal="right" vertical="center"/>
    </xf>
    <xf numFmtId="3" fontId="13" fillId="3" borderId="25" xfId="45" applyNumberFormat="1" applyFont="1" applyFill="1" applyBorder="1" applyAlignment="1">
      <alignment horizontal="right" vertical="center"/>
    </xf>
    <xf numFmtId="3" fontId="67" fillId="3" borderId="0" xfId="45" applyNumberFormat="1" applyFont="1" applyFill="1" applyBorder="1" applyAlignment="1" applyProtection="1">
      <alignment horizontal="right" vertical="center"/>
      <protection hidden="1"/>
    </xf>
    <xf numFmtId="0" fontId="21" fillId="36" borderId="3" xfId="45" applyFont="1" applyFill="1" applyBorder="1" applyAlignment="1">
      <alignment vertical="center"/>
    </xf>
    <xf numFmtId="3" fontId="66" fillId="2" borderId="0" xfId="45" applyNumberFormat="1" applyFont="1" applyFill="1" applyBorder="1" applyAlignment="1">
      <alignment horizontal="right" vertical="center" wrapText="1"/>
    </xf>
    <xf numFmtId="0" fontId="90" fillId="41" borderId="0" xfId="46" applyFont="1" applyFill="1" applyBorder="1" applyAlignment="1" applyProtection="1">
      <alignment horizontal="right" wrapText="1" indent="1"/>
      <protection hidden="1"/>
    </xf>
    <xf numFmtId="0" fontId="23" fillId="3" borderId="0" xfId="45" applyFont="1" applyFill="1" applyBorder="1" applyAlignment="1">
      <alignment vertical="center"/>
    </xf>
    <xf numFmtId="165" fontId="35" fillId="3" borderId="1" xfId="45" applyNumberFormat="1" applyFont="1" applyFill="1" applyBorder="1" applyAlignment="1" applyProtection="1">
      <alignment horizontal="left" vertical="center"/>
    </xf>
    <xf numFmtId="1" fontId="13" fillId="3" borderId="0" xfId="45" applyNumberFormat="1" applyFont="1" applyFill="1" applyBorder="1" applyAlignment="1" applyProtection="1">
      <alignment horizontal="right" vertical="center"/>
    </xf>
    <xf numFmtId="165" fontId="13" fillId="3" borderId="0" xfId="45" applyNumberFormat="1" applyFont="1" applyFill="1" applyBorder="1" applyAlignment="1" applyProtection="1">
      <alignment horizontal="left" vertical="center" wrapText="1"/>
    </xf>
    <xf numFmtId="3" fontId="60" fillId="3" borderId="2" xfId="45" applyNumberFormat="1" applyFont="1" applyFill="1" applyBorder="1" applyAlignment="1" applyProtection="1">
      <alignment horizontal="right" vertical="center"/>
      <protection hidden="1"/>
    </xf>
    <xf numFmtId="3" fontId="9" fillId="3" borderId="24" xfId="45" quotePrefix="1" applyNumberFormat="1" applyFont="1" applyFill="1" applyBorder="1" applyAlignment="1" applyProtection="1">
      <alignment horizontal="right"/>
    </xf>
    <xf numFmtId="0" fontId="10" fillId="3" borderId="0" xfId="45" applyFont="1" applyFill="1" applyAlignment="1">
      <alignment vertical="center"/>
    </xf>
    <xf numFmtId="165" fontId="5" fillId="3" borderId="4" xfId="48" applyFont="1" applyFill="1" applyBorder="1" applyAlignment="1">
      <alignment vertical="center"/>
    </xf>
    <xf numFmtId="165" fontId="9" fillId="3" borderId="5" xfId="45" applyNumberFormat="1" applyFont="1" applyFill="1" applyBorder="1" applyAlignment="1" applyProtection="1">
      <alignment horizontal="left" vertical="center"/>
    </xf>
    <xf numFmtId="165" fontId="9" fillId="3" borderId="5" xfId="45" quotePrefix="1" applyNumberFormat="1" applyFont="1" applyFill="1" applyBorder="1" applyAlignment="1" applyProtection="1">
      <alignment horizontal="left" vertical="center"/>
    </xf>
    <xf numFmtId="0" fontId="13" fillId="3" borderId="5" xfId="45" applyFont="1" applyFill="1" applyBorder="1" applyAlignment="1">
      <alignment vertical="center"/>
    </xf>
    <xf numFmtId="165" fontId="14" fillId="3" borderId="6" xfId="48" applyFont="1" applyFill="1" applyBorder="1" applyAlignment="1">
      <alignment vertical="center"/>
    </xf>
    <xf numFmtId="0" fontId="10" fillId="3" borderId="0" xfId="45" applyFont="1" applyFill="1"/>
    <xf numFmtId="165" fontId="5" fillId="3" borderId="1" xfId="48" applyFont="1" applyFill="1" applyBorder="1"/>
    <xf numFmtId="0" fontId="9" fillId="3" borderId="3" xfId="45" quotePrefix="1" applyFont="1" applyFill="1" applyBorder="1" applyAlignment="1">
      <alignment horizontal="left"/>
    </xf>
    <xf numFmtId="165" fontId="61" fillId="3" borderId="3" xfId="45" quotePrefix="1" applyNumberFormat="1" applyFont="1" applyFill="1" applyBorder="1" applyAlignment="1" applyProtection="1">
      <alignment horizontal="left"/>
    </xf>
    <xf numFmtId="0" fontId="13" fillId="3" borderId="3" xfId="45" applyFont="1" applyFill="1" applyBorder="1"/>
    <xf numFmtId="165" fontId="14" fillId="3" borderId="20" xfId="48" applyFont="1" applyFill="1" applyBorder="1"/>
    <xf numFmtId="0" fontId="9" fillId="3" borderId="0" xfId="45" quotePrefix="1" applyFont="1" applyFill="1" applyBorder="1" applyAlignment="1">
      <alignment horizontal="left"/>
    </xf>
    <xf numFmtId="165" fontId="9" fillId="3" borderId="0" xfId="45" quotePrefix="1" applyNumberFormat="1" applyFont="1" applyFill="1" applyBorder="1" applyAlignment="1" applyProtection="1">
      <alignment horizontal="left" indent="2"/>
    </xf>
    <xf numFmtId="0" fontId="13" fillId="3" borderId="0" xfId="45" applyFont="1" applyFill="1" applyBorder="1"/>
    <xf numFmtId="165" fontId="14" fillId="3" borderId="2" xfId="48" applyFont="1" applyFill="1" applyBorder="1"/>
    <xf numFmtId="165" fontId="61" fillId="3" borderId="0" xfId="45" quotePrefix="1" applyNumberFormat="1" applyFont="1" applyFill="1" applyBorder="1" applyAlignment="1" applyProtection="1">
      <alignment horizontal="left"/>
    </xf>
    <xf numFmtId="165" fontId="5" fillId="3" borderId="4" xfId="48" applyFont="1" applyFill="1" applyBorder="1"/>
    <xf numFmtId="0" fontId="13" fillId="3" borderId="5" xfId="45" applyFont="1" applyFill="1" applyBorder="1"/>
    <xf numFmtId="165" fontId="62" fillId="3" borderId="5" xfId="45" quotePrefix="1" applyNumberFormat="1" applyFont="1" applyFill="1" applyBorder="1" applyAlignment="1" applyProtection="1">
      <alignment horizontal="left"/>
    </xf>
    <xf numFmtId="165" fontId="14" fillId="3" borderId="6" xfId="48" applyFont="1" applyFill="1" applyBorder="1"/>
    <xf numFmtId="165" fontId="5" fillId="3" borderId="0" xfId="48" applyFont="1" applyFill="1"/>
    <xf numFmtId="165" fontId="14" fillId="3" borderId="0" xfId="48" applyFont="1" applyFill="1"/>
    <xf numFmtId="165" fontId="5" fillId="3" borderId="3" xfId="48" applyFont="1" applyFill="1" applyBorder="1"/>
    <xf numFmtId="165" fontId="5" fillId="3" borderId="0" xfId="48" applyFont="1" applyFill="1" applyBorder="1"/>
    <xf numFmtId="165" fontId="19" fillId="3" borderId="0" xfId="48" applyFont="1" applyFill="1" applyBorder="1"/>
    <xf numFmtId="165" fontId="13" fillId="3" borderId="0" xfId="48" applyFont="1" applyFill="1" applyBorder="1"/>
    <xf numFmtId="165" fontId="19" fillId="3" borderId="0" xfId="48" applyFont="1" applyFill="1" applyBorder="1" applyAlignment="1">
      <alignment horizontal="left" vertical="center"/>
    </xf>
    <xf numFmtId="165" fontId="9" fillId="3" borderId="0" xfId="48" applyFont="1" applyFill="1" applyBorder="1" applyAlignment="1" applyProtection="1">
      <alignment horizontal="center"/>
      <protection locked="0"/>
    </xf>
    <xf numFmtId="0" fontId="57" fillId="3" borderId="1" xfId="45" applyFont="1" applyFill="1" applyBorder="1" applyAlignment="1" applyProtection="1">
      <alignment horizontal="left"/>
    </xf>
    <xf numFmtId="0" fontId="58" fillId="3" borderId="0" xfId="46" applyFont="1" applyFill="1" applyBorder="1" applyAlignment="1" applyProtection="1">
      <alignment horizontal="left"/>
    </xf>
    <xf numFmtId="165" fontId="11" fillId="3" borderId="0" xfId="45" applyNumberFormat="1" applyFont="1" applyFill="1" applyBorder="1" applyAlignment="1" applyProtection="1">
      <alignment horizontal="left" vertical="center"/>
    </xf>
    <xf numFmtId="165" fontId="9" fillId="3" borderId="0" xfId="45" applyNumberFormat="1" applyFont="1" applyFill="1" applyBorder="1" applyAlignment="1" applyProtection="1">
      <alignment horizontal="left" vertical="center" wrapText="1"/>
    </xf>
    <xf numFmtId="165" fontId="6" fillId="3" borderId="0" xfId="45" applyNumberFormat="1" applyFont="1" applyFill="1" applyBorder="1" applyAlignment="1" applyProtection="1">
      <alignment horizontal="left" vertical="center" wrapText="1"/>
    </xf>
    <xf numFmtId="165" fontId="5" fillId="3" borderId="0" xfId="48" applyFont="1" applyFill="1" applyAlignment="1">
      <alignment vertical="center"/>
    </xf>
    <xf numFmtId="1" fontId="37" fillId="3" borderId="0" xfId="45" applyNumberFormat="1" applyFont="1" applyFill="1" applyBorder="1" applyAlignment="1" applyProtection="1">
      <alignment horizontal="right" vertical="center"/>
    </xf>
    <xf numFmtId="165" fontId="9" fillId="3" borderId="0" xfId="45" applyNumberFormat="1" applyFont="1" applyFill="1" applyBorder="1" applyAlignment="1" applyProtection="1">
      <alignment horizontal="left" vertical="center"/>
    </xf>
    <xf numFmtId="165" fontId="63" fillId="3" borderId="0" xfId="45" applyNumberFormat="1" applyFont="1" applyFill="1" applyBorder="1" applyAlignment="1" applyProtection="1">
      <alignment horizontal="left" vertical="center" wrapText="1"/>
    </xf>
    <xf numFmtId="165" fontId="9" fillId="3" borderId="2" xfId="48" applyFont="1" applyFill="1" applyBorder="1" applyAlignment="1" applyProtection="1">
      <alignment horizontal="right"/>
    </xf>
    <xf numFmtId="0" fontId="54" fillId="3" borderId="2" xfId="45" applyFont="1" applyFill="1" applyBorder="1" applyAlignment="1">
      <alignment horizontal="left"/>
    </xf>
    <xf numFmtId="165" fontId="14" fillId="3" borderId="2" xfId="45" applyNumberFormat="1" applyFont="1" applyFill="1" applyBorder="1" applyAlignment="1">
      <alignment horizontal="right" wrapText="1"/>
    </xf>
    <xf numFmtId="165" fontId="9" fillId="3" borderId="2" xfId="45" applyNumberFormat="1" applyFont="1" applyFill="1" applyBorder="1" applyAlignment="1">
      <alignment horizontal="right" wrapText="1"/>
    </xf>
    <xf numFmtId="165" fontId="14" fillId="3" borderId="2" xfId="48" applyFont="1" applyFill="1" applyBorder="1" applyAlignment="1" applyProtection="1">
      <alignment horizontal="left"/>
    </xf>
    <xf numFmtId="165" fontId="59" fillId="3" borderId="2" xfId="48" applyFont="1" applyFill="1" applyBorder="1"/>
    <xf numFmtId="0" fontId="0" fillId="3" borderId="0" xfId="45" applyFont="1" applyFill="1" applyBorder="1" applyAlignment="1">
      <alignment horizontal="left" vertical="center" wrapText="1"/>
    </xf>
    <xf numFmtId="165" fontId="14" fillId="3" borderId="0" xfId="48" applyFont="1" applyFill="1" applyBorder="1"/>
    <xf numFmtId="165" fontId="9" fillId="3" borderId="0" xfId="48" applyFont="1" applyFill="1" applyBorder="1" applyAlignment="1" applyProtection="1">
      <alignment horizontal="right"/>
    </xf>
    <xf numFmtId="0" fontId="54" fillId="3" borderId="0" xfId="45" applyFont="1" applyFill="1" applyBorder="1" applyAlignment="1">
      <alignment horizontal="left"/>
    </xf>
    <xf numFmtId="165" fontId="14" fillId="3" borderId="0" xfId="45" applyNumberFormat="1" applyFont="1" applyFill="1" applyBorder="1" applyAlignment="1">
      <alignment horizontal="right" wrapText="1"/>
    </xf>
    <xf numFmtId="165" fontId="9" fillId="3" borderId="0" xfId="45" applyNumberFormat="1" applyFont="1" applyFill="1" applyBorder="1" applyAlignment="1">
      <alignment horizontal="right" wrapText="1"/>
    </xf>
    <xf numFmtId="165" fontId="14" fillId="3" borderId="0" xfId="48" applyFont="1" applyFill="1" applyBorder="1" applyAlignment="1" applyProtection="1">
      <alignment horizontal="left"/>
    </xf>
    <xf numFmtId="165" fontId="59" fillId="3" borderId="0" xfId="48" applyFont="1" applyFill="1" applyBorder="1"/>
    <xf numFmtId="3" fontId="60" fillId="3" borderId="0" xfId="45" applyNumberFormat="1" applyFont="1" applyFill="1" applyBorder="1" applyAlignment="1" applyProtection="1">
      <alignment horizontal="right" vertical="center"/>
      <protection hidden="1"/>
    </xf>
    <xf numFmtId="165" fontId="14" fillId="3" borderId="0" xfId="48" applyFont="1" applyFill="1" applyBorder="1" applyAlignment="1">
      <alignment vertical="center"/>
    </xf>
    <xf numFmtId="165" fontId="5" fillId="3" borderId="19" xfId="48" applyFont="1" applyFill="1" applyBorder="1"/>
    <xf numFmtId="167" fontId="0" fillId="2" borderId="5" xfId="0" applyNumberFormat="1" applyFill="1" applyBorder="1"/>
    <xf numFmtId="3" fontId="9" fillId="43" borderId="26" xfId="45" applyNumberFormat="1" applyFont="1" applyFill="1" applyBorder="1" applyAlignment="1">
      <alignment horizontal="right" vertical="center"/>
    </xf>
    <xf numFmtId="3" fontId="9" fillId="3" borderId="24" xfId="45" applyNumberFormat="1" applyFont="1" applyFill="1" applyBorder="1" applyAlignment="1">
      <alignment horizontal="right" vertical="center"/>
    </xf>
    <xf numFmtId="0" fontId="78" fillId="2" borderId="0" xfId="0" applyFont="1" applyFill="1"/>
    <xf numFmtId="0" fontId="13" fillId="37" borderId="0" xfId="45" applyFont="1" applyFill="1" applyProtection="1">
      <protection hidden="1"/>
    </xf>
    <xf numFmtId="0" fontId="13" fillId="3" borderId="1" xfId="45" applyFont="1" applyFill="1" applyBorder="1" applyProtection="1">
      <protection hidden="1"/>
    </xf>
    <xf numFmtId="0" fontId="13" fillId="3" borderId="2" xfId="45" applyFont="1" applyFill="1" applyBorder="1" applyProtection="1">
      <protection hidden="1"/>
    </xf>
    <xf numFmtId="0" fontId="13" fillId="0" borderId="0" xfId="45" applyFont="1" applyProtection="1">
      <protection hidden="1"/>
    </xf>
    <xf numFmtId="165" fontId="13" fillId="3" borderId="0" xfId="45" applyNumberFormat="1" applyFont="1" applyFill="1" applyBorder="1" applyAlignment="1" applyProtection="1">
      <alignment horizontal="left" vertical="center" wrapText="1"/>
    </xf>
    <xf numFmtId="0" fontId="13" fillId="41" borderId="0" xfId="45" applyFont="1" applyFill="1" applyBorder="1" applyAlignment="1" applyProtection="1">
      <alignment vertical="center" wrapText="1"/>
      <protection hidden="1"/>
    </xf>
    <xf numFmtId="0" fontId="13" fillId="41" borderId="0" xfId="45" applyFont="1" applyFill="1" applyBorder="1" applyAlignment="1" applyProtection="1">
      <alignment vertical="center"/>
      <protection hidden="1"/>
    </xf>
    <xf numFmtId="0" fontId="80" fillId="2" borderId="0" xfId="0" applyFont="1" applyFill="1" applyAlignment="1">
      <alignment horizontal="right" vertical="center" indent="1"/>
    </xf>
    <xf numFmtId="0" fontId="1" fillId="41" borderId="0" xfId="46" applyFont="1" applyFill="1" applyBorder="1" applyAlignment="1" applyProtection="1">
      <alignment horizontal="left" vertical="center" wrapText="1"/>
      <protection hidden="1"/>
    </xf>
    <xf numFmtId="166" fontId="66" fillId="2" borderId="2" xfId="51" applyNumberFormat="1" applyFont="1" applyFill="1" applyBorder="1" applyAlignment="1">
      <alignment horizontal="right" vertical="center" wrapText="1"/>
    </xf>
    <xf numFmtId="0" fontId="77" fillId="2" borderId="5" xfId="45" applyFont="1" applyFill="1" applyBorder="1" applyAlignment="1">
      <alignment horizontal="left" vertical="top" wrapText="1"/>
    </xf>
    <xf numFmtId="166" fontId="66" fillId="2" borderId="0" xfId="51" applyNumberFormat="1" applyFont="1" applyFill="1" applyBorder="1" applyAlignment="1">
      <alignment horizontal="right" vertical="center" wrapText="1"/>
    </xf>
    <xf numFmtId="0" fontId="77" fillId="2" borderId="0" xfId="45" applyFont="1" applyFill="1" applyBorder="1" applyAlignment="1">
      <alignment horizontal="left" vertical="top" wrapText="1"/>
    </xf>
    <xf numFmtId="0" fontId="0" fillId="0" borderId="0" xfId="0" applyBorder="1" applyAlignment="1">
      <alignment horizontal="left" vertical="top" wrapText="1"/>
    </xf>
    <xf numFmtId="166" fontId="66" fillId="2" borderId="5" xfId="51" applyNumberFormat="1" applyFont="1" applyFill="1" applyBorder="1" applyAlignment="1">
      <alignment horizontal="right" vertical="center" wrapText="1"/>
    </xf>
    <xf numFmtId="166" fontId="66" fillId="2" borderId="6" xfId="51" applyNumberFormat="1" applyFont="1" applyFill="1" applyBorder="1" applyAlignment="1">
      <alignment horizontal="right" vertical="center" wrapText="1"/>
    </xf>
    <xf numFmtId="0" fontId="13" fillId="41" borderId="0" xfId="45" applyFont="1" applyFill="1" applyBorder="1" applyAlignment="1" applyProtection="1">
      <alignment vertical="center"/>
      <protection hidden="1"/>
    </xf>
    <xf numFmtId="167" fontId="0" fillId="2" borderId="0" xfId="0" applyNumberFormat="1" applyFill="1"/>
    <xf numFmtId="0" fontId="5" fillId="37" borderId="24" xfId="0" applyFont="1" applyFill="1" applyBorder="1" applyAlignment="1">
      <alignment horizontal="center" vertical="center"/>
    </xf>
    <xf numFmtId="0" fontId="14" fillId="0" borderId="0" xfId="0" applyFont="1" applyAlignment="1">
      <alignment horizontal="right" vertical="center"/>
    </xf>
    <xf numFmtId="0" fontId="5" fillId="37" borderId="24" xfId="0" applyFont="1" applyFill="1" applyBorder="1" applyAlignment="1">
      <alignment horizontal="left" vertical="center"/>
    </xf>
    <xf numFmtId="0" fontId="13" fillId="0" borderId="0" xfId="45" applyFont="1" applyFill="1" applyBorder="1" applyAlignment="1" applyProtection="1">
      <alignment vertical="center"/>
      <protection hidden="1"/>
    </xf>
    <xf numFmtId="0" fontId="6" fillId="0" borderId="0" xfId="45" applyFont="1" applyFill="1" applyBorder="1" applyAlignment="1" applyProtection="1">
      <alignment vertical="center"/>
      <protection hidden="1"/>
    </xf>
    <xf numFmtId="0" fontId="61" fillId="0" borderId="0" xfId="45" applyFont="1" applyFill="1" applyBorder="1" applyAlignment="1" applyProtection="1">
      <alignment vertical="center"/>
      <protection hidden="1"/>
    </xf>
    <xf numFmtId="0" fontId="77" fillId="3" borderId="0" xfId="0" applyFont="1" applyFill="1" applyAlignment="1">
      <alignment horizontal="left" vertical="top" wrapText="1"/>
    </xf>
    <xf numFmtId="167" fontId="0" fillId="2" borderId="0" xfId="99" applyNumberFormat="1" applyFont="1" applyFill="1"/>
    <xf numFmtId="0" fontId="0" fillId="0" borderId="0" xfId="0" applyFill="1"/>
    <xf numFmtId="0" fontId="46" fillId="0" borderId="0" xfId="45" applyFont="1" applyFill="1" applyBorder="1" applyAlignment="1">
      <alignment vertical="center"/>
    </xf>
    <xf numFmtId="9" fontId="5" fillId="2" borderId="0" xfId="99" applyFont="1" applyFill="1" applyBorder="1" applyAlignment="1">
      <alignment horizontal="right" vertical="center" wrapText="1"/>
    </xf>
    <xf numFmtId="10" fontId="0" fillId="2" borderId="0" xfId="99" applyNumberFormat="1" applyFont="1" applyFill="1"/>
    <xf numFmtId="168" fontId="0" fillId="2" borderId="0" xfId="107" applyNumberFormat="1" applyFont="1" applyFill="1"/>
    <xf numFmtId="0" fontId="5" fillId="2" borderId="0" xfId="45" applyFont="1" applyFill="1" applyBorder="1" applyAlignment="1">
      <alignment horizontal="left" wrapText="1"/>
    </xf>
    <xf numFmtId="0" fontId="70" fillId="2" borderId="0" xfId="45" applyFont="1" applyFill="1" applyBorder="1" applyAlignment="1">
      <alignment horizontal="right" wrapText="1"/>
    </xf>
    <xf numFmtId="0" fontId="13" fillId="2" borderId="0" xfId="45" applyFont="1" applyFill="1" applyBorder="1" applyAlignment="1">
      <alignment wrapText="1"/>
    </xf>
    <xf numFmtId="0" fontId="5" fillId="0" borderId="0" xfId="54" applyAlignment="1">
      <alignment wrapText="1"/>
    </xf>
    <xf numFmtId="0" fontId="13" fillId="2" borderId="0" xfId="45" applyFont="1" applyFill="1" applyAlignment="1">
      <alignment wrapText="1"/>
    </xf>
    <xf numFmtId="166" fontId="66" fillId="2" borderId="2" xfId="51" applyNumberFormat="1" applyFont="1" applyFill="1" applyBorder="1" applyAlignment="1">
      <alignment horizontal="right" vertical="center" wrapText="1"/>
    </xf>
    <xf numFmtId="0" fontId="66" fillId="0" borderId="2" xfId="0" applyFont="1" applyBorder="1" applyAlignment="1">
      <alignment horizontal="right" vertical="center" wrapText="1"/>
    </xf>
    <xf numFmtId="3" fontId="5" fillId="3" borderId="0" xfId="45" applyNumberFormat="1" applyFont="1" applyFill="1" applyBorder="1" applyAlignment="1">
      <alignment horizontal="right" vertical="center" wrapText="1"/>
    </xf>
    <xf numFmtId="0" fontId="77" fillId="3" borderId="0" xfId="0" applyFont="1" applyFill="1" applyAlignment="1">
      <alignment horizontal="left" vertical="top" wrapText="1"/>
    </xf>
    <xf numFmtId="0" fontId="0" fillId="0" borderId="0" xfId="0" applyAlignment="1">
      <alignment wrapText="1"/>
    </xf>
    <xf numFmtId="0" fontId="77" fillId="2" borderId="0" xfId="45" applyFont="1" applyFill="1" applyBorder="1" applyAlignment="1">
      <alignment horizontal="left" vertical="top" wrapText="1"/>
    </xf>
    <xf numFmtId="0" fontId="23" fillId="0" borderId="0" xfId="0" applyFont="1"/>
    <xf numFmtId="165" fontId="21" fillId="0" borderId="0" xfId="48" applyFont="1" applyAlignment="1">
      <alignment horizontal="right" vertical="center"/>
    </xf>
    <xf numFmtId="0" fontId="86" fillId="3" borderId="0" xfId="54" applyFont="1" applyFill="1" applyAlignment="1">
      <alignment vertical="center" wrapText="1"/>
    </xf>
    <xf numFmtId="0" fontId="89" fillId="3" borderId="0" xfId="54" applyFont="1" applyFill="1" applyAlignment="1">
      <alignment vertical="center" wrapText="1"/>
    </xf>
    <xf numFmtId="165" fontId="8" fillId="3" borderId="0" xfId="48" applyFont="1" applyFill="1"/>
    <xf numFmtId="165" fontId="18" fillId="3" borderId="0" xfId="48" applyFont="1" applyFill="1" applyAlignment="1">
      <alignment horizontal="right" vertical="center"/>
    </xf>
    <xf numFmtId="165" fontId="102" fillId="3" borderId="0" xfId="48" applyFont="1" applyFill="1" applyAlignment="1">
      <alignment horizontal="right" vertical="center"/>
    </xf>
    <xf numFmtId="165" fontId="21" fillId="3" borderId="0" xfId="48" applyFont="1" applyFill="1" applyAlignment="1">
      <alignment horizontal="right" vertical="center"/>
    </xf>
    <xf numFmtId="165" fontId="23" fillId="3" borderId="0" xfId="48" applyFont="1" applyFill="1" applyAlignment="1">
      <alignment horizontal="right" vertical="center"/>
    </xf>
    <xf numFmtId="0" fontId="21" fillId="3" borderId="0" xfId="0" applyFont="1" applyFill="1"/>
    <xf numFmtId="165" fontId="21" fillId="3" borderId="0" xfId="48" applyFont="1" applyFill="1" applyAlignment="1">
      <alignment vertical="center"/>
    </xf>
    <xf numFmtId="165" fontId="20" fillId="3" borderId="0" xfId="48" applyFont="1" applyFill="1" applyAlignment="1">
      <alignment horizontal="right" vertical="center"/>
    </xf>
    <xf numFmtId="165" fontId="9" fillId="2" borderId="0" xfId="45" applyNumberFormat="1" applyFont="1" applyFill="1" applyBorder="1" applyAlignment="1">
      <alignment horizontal="right" vertical="center" wrapText="1"/>
    </xf>
    <xf numFmtId="165" fontId="56" fillId="2" borderId="0" xfId="48" applyFont="1" applyFill="1" applyBorder="1" applyAlignment="1" applyProtection="1">
      <alignment horizontal="right" vertical="center"/>
    </xf>
    <xf numFmtId="3" fontId="0" fillId="2" borderId="0" xfId="0" applyNumberFormat="1" applyFill="1" applyBorder="1"/>
    <xf numFmtId="0" fontId="0" fillId="3" borderId="0" xfId="0" applyFill="1" applyAlignment="1">
      <alignment wrapText="1"/>
    </xf>
    <xf numFmtId="0" fontId="82" fillId="3" borderId="0" xfId="0" applyFont="1" applyFill="1" applyAlignment="1">
      <alignment horizontal="right"/>
    </xf>
    <xf numFmtId="0" fontId="0" fillId="3" borderId="0" xfId="0" applyFill="1" applyBorder="1"/>
    <xf numFmtId="0" fontId="22" fillId="3" borderId="0" xfId="0" applyFont="1" applyFill="1" applyBorder="1"/>
    <xf numFmtId="3" fontId="79" fillId="3" borderId="0" xfId="0" applyNumberFormat="1" applyFont="1" applyFill="1"/>
    <xf numFmtId="3" fontId="0" fillId="3" borderId="0" xfId="0" applyNumberFormat="1" applyFill="1"/>
    <xf numFmtId="0" fontId="0" fillId="3" borderId="0" xfId="0" applyFill="1"/>
    <xf numFmtId="0" fontId="21" fillId="3" borderId="0" xfId="45" applyFont="1" applyFill="1" applyBorder="1" applyAlignment="1">
      <alignment horizontal="center" vertical="center" wrapText="1"/>
    </xf>
    <xf numFmtId="3" fontId="5" fillId="0" borderId="0" xfId="0" applyNumberFormat="1" applyFont="1" applyAlignment="1">
      <alignment horizontal="right" vertical="center" wrapText="1"/>
    </xf>
    <xf numFmtId="0" fontId="72" fillId="2" borderId="0" xfId="45" applyFont="1" applyFill="1" applyAlignment="1">
      <alignment horizontal="center"/>
    </xf>
    <xf numFmtId="0" fontId="5" fillId="2" borderId="1" xfId="45" applyFont="1" applyFill="1" applyBorder="1" applyAlignment="1">
      <alignment horizontal="center" vertical="top"/>
    </xf>
    <xf numFmtId="0" fontId="77" fillId="2" borderId="0" xfId="45" applyFont="1" applyFill="1" applyBorder="1" applyAlignment="1">
      <alignment vertical="top"/>
    </xf>
    <xf numFmtId="0" fontId="72" fillId="2" borderId="0" xfId="45" applyFont="1" applyFill="1" applyBorder="1" applyAlignment="1">
      <alignment horizontal="center" vertical="top"/>
    </xf>
    <xf numFmtId="0" fontId="5" fillId="2" borderId="0" xfId="45" applyFont="1" applyFill="1" applyBorder="1" applyAlignment="1">
      <alignment horizontal="right" vertical="center" wrapText="1"/>
    </xf>
    <xf numFmtId="0" fontId="17" fillId="39" borderId="0" xfId="45" applyFont="1" applyFill="1" applyBorder="1" applyAlignment="1">
      <alignment horizontal="center" vertical="center" wrapText="1"/>
    </xf>
    <xf numFmtId="0" fontId="0" fillId="3" borderId="0" xfId="0" applyFill="1" applyBorder="1" applyAlignment="1">
      <alignment wrapText="1"/>
    </xf>
    <xf numFmtId="0" fontId="77" fillId="3" borderId="0" xfId="0" applyFont="1" applyFill="1" applyBorder="1" applyAlignment="1">
      <alignment horizontal="right" vertical="top" wrapText="1"/>
    </xf>
    <xf numFmtId="167" fontId="5" fillId="2" borderId="0" xfId="99" applyNumberFormat="1" applyFont="1" applyFill="1" applyBorder="1" applyAlignment="1">
      <alignment horizontal="right" vertical="center" wrapText="1"/>
    </xf>
    <xf numFmtId="164" fontId="0" fillId="2" borderId="0" xfId="107" applyFont="1" applyFill="1"/>
    <xf numFmtId="0" fontId="5" fillId="2" borderId="0" xfId="0" applyFont="1" applyFill="1" applyBorder="1" applyAlignment="1">
      <alignment horizontal="left" vertical="top" wrapText="1"/>
    </xf>
    <xf numFmtId="0" fontId="48" fillId="2" borderId="0" xfId="49" applyFont="1" applyFill="1" applyBorder="1" applyAlignment="1" applyProtection="1">
      <alignment horizontal="left" vertical="top" wrapText="1"/>
    </xf>
    <xf numFmtId="0" fontId="9" fillId="3" borderId="0" xfId="45" applyFont="1" applyFill="1" applyBorder="1" applyAlignment="1" applyProtection="1">
      <alignment horizontal="center"/>
      <protection hidden="1"/>
    </xf>
    <xf numFmtId="0" fontId="98" fillId="3" borderId="0" xfId="45" applyFont="1" applyFill="1" applyBorder="1" applyAlignment="1" applyProtection="1">
      <alignment horizontal="center"/>
      <protection hidden="1"/>
    </xf>
    <xf numFmtId="0" fontId="90" fillId="0" borderId="0" xfId="46" applyFont="1" applyFill="1" applyBorder="1" applyAlignment="1" applyProtection="1">
      <alignment horizontal="left" vertical="center" wrapText="1"/>
      <protection hidden="1"/>
    </xf>
    <xf numFmtId="0" fontId="89" fillId="41" borderId="0" xfId="45" applyFont="1" applyFill="1" applyBorder="1" applyAlignment="1" applyProtection="1">
      <alignment vertical="center" wrapText="1"/>
      <protection hidden="1"/>
    </xf>
    <xf numFmtId="0" fontId="89" fillId="0" borderId="0" xfId="0" applyFont="1" applyAlignment="1">
      <alignment vertical="center" wrapText="1"/>
    </xf>
    <xf numFmtId="0" fontId="86" fillId="0" borderId="0" xfId="0" applyFont="1" applyAlignment="1">
      <alignment vertical="center" wrapText="1"/>
    </xf>
    <xf numFmtId="0" fontId="0" fillId="0" borderId="0" xfId="0" applyAlignment="1">
      <alignment vertical="center" wrapText="1"/>
    </xf>
    <xf numFmtId="0" fontId="13" fillId="41" borderId="0" xfId="45" applyFont="1" applyFill="1" applyBorder="1" applyAlignment="1" applyProtection="1">
      <alignment vertical="center" wrapText="1"/>
      <protection hidden="1"/>
    </xf>
    <xf numFmtId="0" fontId="9" fillId="0" borderId="0" xfId="45" applyFont="1" applyFill="1" applyBorder="1" applyAlignment="1" applyProtection="1">
      <alignment vertical="center" wrapText="1"/>
      <protection hidden="1"/>
    </xf>
    <xf numFmtId="0" fontId="14" fillId="0" borderId="0" xfId="0" applyFont="1" applyFill="1" applyAlignment="1">
      <alignment vertical="center" wrapText="1"/>
    </xf>
    <xf numFmtId="0" fontId="50" fillId="41" borderId="0" xfId="49" applyFont="1" applyFill="1" applyBorder="1" applyAlignment="1" applyProtection="1">
      <alignment vertical="center" wrapText="1"/>
      <protection hidden="1"/>
    </xf>
    <xf numFmtId="0" fontId="50" fillId="0" borderId="0" xfId="49" applyFont="1" applyAlignment="1">
      <alignment vertical="center" wrapText="1"/>
    </xf>
    <xf numFmtId="0" fontId="13" fillId="41" borderId="0" xfId="45" applyFont="1" applyFill="1" applyBorder="1" applyAlignment="1" applyProtection="1">
      <alignment vertical="center"/>
      <protection hidden="1"/>
    </xf>
    <xf numFmtId="0" fontId="9" fillId="41" borderId="0" xfId="45" applyFont="1" applyFill="1" applyBorder="1" applyAlignment="1" applyProtection="1">
      <alignment vertical="center" wrapText="1"/>
      <protection hidden="1"/>
    </xf>
    <xf numFmtId="0" fontId="14" fillId="0" borderId="0" xfId="0" applyFont="1" applyAlignment="1">
      <alignment vertical="center" wrapText="1"/>
    </xf>
    <xf numFmtId="0" fontId="9" fillId="0" borderId="0" xfId="45" applyFont="1" applyFill="1" applyBorder="1" applyAlignment="1" applyProtection="1">
      <alignment horizontal="center"/>
      <protection hidden="1"/>
    </xf>
    <xf numFmtId="0" fontId="89" fillId="41" borderId="0" xfId="45" applyFont="1" applyFill="1" applyBorder="1" applyAlignment="1" applyProtection="1">
      <alignment horizontal="left" vertical="center" wrapText="1"/>
      <protection hidden="1"/>
    </xf>
    <xf numFmtId="0" fontId="91" fillId="41" borderId="0" xfId="49" applyFont="1" applyFill="1" applyBorder="1" applyAlignment="1" applyProtection="1">
      <alignment horizontal="left" vertical="center"/>
      <protection hidden="1"/>
    </xf>
    <xf numFmtId="0" fontId="89" fillId="0" borderId="0" xfId="0" applyFont="1" applyAlignment="1">
      <alignment wrapText="1"/>
    </xf>
    <xf numFmtId="0" fontId="89" fillId="3" borderId="0" xfId="54" applyFont="1" applyFill="1" applyAlignment="1">
      <alignment wrapText="1"/>
    </xf>
    <xf numFmtId="0" fontId="98" fillId="0" borderId="0" xfId="45" applyFont="1" applyFill="1" applyBorder="1" applyAlignment="1" applyProtection="1">
      <alignment horizontal="center"/>
      <protection hidden="1"/>
    </xf>
    <xf numFmtId="0" fontId="80" fillId="0" borderId="0" xfId="45" applyFont="1" applyAlignment="1" applyProtection="1">
      <alignment vertical="center" wrapText="1"/>
      <protection hidden="1"/>
    </xf>
    <xf numFmtId="0" fontId="80" fillId="0" borderId="0" xfId="45" applyFont="1" applyAlignment="1" applyProtection="1">
      <alignment horizontal="left" vertical="center" wrapText="1"/>
      <protection hidden="1"/>
    </xf>
    <xf numFmtId="0" fontId="80" fillId="0" borderId="0" xfId="0" applyFont="1" applyAlignment="1">
      <alignment vertical="center" wrapText="1"/>
    </xf>
    <xf numFmtId="0" fontId="89" fillId="3" borderId="0" xfId="0" applyFont="1" applyFill="1" applyAlignment="1">
      <alignment horizontal="left" vertical="center" wrapText="1"/>
    </xf>
    <xf numFmtId="0" fontId="89" fillId="0" borderId="0" xfId="0" applyFont="1" applyFill="1" applyAlignment="1">
      <alignment vertical="center" wrapText="1"/>
    </xf>
    <xf numFmtId="0" fontId="89" fillId="0" borderId="0" xfId="45" applyFont="1" applyFill="1" applyBorder="1" applyAlignment="1" applyProtection="1">
      <alignment vertical="center" wrapText="1"/>
      <protection hidden="1"/>
    </xf>
    <xf numFmtId="0" fontId="91" fillId="0" borderId="0" xfId="49" applyFont="1" applyAlignment="1">
      <alignment vertical="center" wrapText="1"/>
    </xf>
    <xf numFmtId="0" fontId="84" fillId="0" borderId="0" xfId="0" applyFont="1" applyAlignment="1">
      <alignment vertical="center" wrapText="1"/>
    </xf>
    <xf numFmtId="0" fontId="86" fillId="0" borderId="0" xfId="54" applyFont="1" applyAlignment="1">
      <alignment vertical="center" wrapText="1"/>
    </xf>
    <xf numFmtId="0" fontId="89" fillId="0" borderId="0" xfId="54" applyFont="1" applyAlignment="1">
      <alignment vertical="center" wrapText="1"/>
    </xf>
    <xf numFmtId="0" fontId="86" fillId="3" borderId="0" xfId="54" applyFont="1" applyFill="1" applyAlignment="1">
      <alignment horizontal="left" vertical="center" wrapText="1"/>
    </xf>
    <xf numFmtId="0" fontId="86" fillId="3" borderId="0" xfId="54" applyFont="1" applyFill="1" applyAlignment="1">
      <alignment vertical="center" wrapText="1"/>
    </xf>
    <xf numFmtId="0" fontId="89" fillId="3" borderId="0" xfId="54" applyFont="1" applyFill="1" applyAlignment="1">
      <alignment vertical="center" wrapText="1"/>
    </xf>
    <xf numFmtId="0" fontId="0" fillId="0" borderId="0" xfId="0" applyFill="1" applyAlignment="1">
      <alignment vertical="center" wrapText="1"/>
    </xf>
    <xf numFmtId="0" fontId="14" fillId="2" borderId="17" xfId="0" applyFont="1" applyFill="1" applyBorder="1" applyAlignment="1">
      <alignment horizontal="center" vertical="center"/>
    </xf>
    <xf numFmtId="0" fontId="48" fillId="2" borderId="0" xfId="49" applyFont="1" applyFill="1" applyBorder="1" applyAlignment="1">
      <alignment vertical="center" wrapText="1"/>
    </xf>
    <xf numFmtId="0" fontId="48" fillId="0" borderId="0" xfId="49" applyFont="1" applyAlignment="1">
      <alignment wrapText="1"/>
    </xf>
    <xf numFmtId="0" fontId="77" fillId="3" borderId="0" xfId="0" applyFont="1" applyFill="1" applyAlignment="1">
      <alignment horizontal="left" vertical="top" wrapText="1"/>
    </xf>
    <xf numFmtId="0" fontId="0" fillId="0" borderId="0" xfId="0" applyAlignment="1">
      <alignment wrapText="1"/>
    </xf>
    <xf numFmtId="0" fontId="0" fillId="3" borderId="0" xfId="0" applyFill="1" applyAlignment="1">
      <alignment wrapText="1"/>
    </xf>
    <xf numFmtId="0" fontId="77" fillId="2" borderId="0" xfId="0" applyFont="1" applyFill="1" applyAlignment="1">
      <alignment horizontal="left" vertical="top" wrapText="1"/>
    </xf>
    <xf numFmtId="165" fontId="38" fillId="36" borderId="19" xfId="48" applyFont="1" applyFill="1" applyBorder="1" applyAlignment="1" applyProtection="1">
      <alignment horizontal="left" vertical="center" wrapText="1"/>
      <protection hidden="1"/>
    </xf>
    <xf numFmtId="165" fontId="38" fillId="36" borderId="3" xfId="48" applyFont="1" applyFill="1" applyBorder="1" applyAlignment="1" applyProtection="1">
      <alignment horizontal="left" vertical="center" wrapText="1"/>
      <protection hidden="1"/>
    </xf>
    <xf numFmtId="165" fontId="38" fillId="36" borderId="20" xfId="48" applyFont="1" applyFill="1" applyBorder="1" applyAlignment="1" applyProtection="1">
      <alignment horizontal="left" vertical="center" wrapText="1"/>
      <protection hidden="1"/>
    </xf>
    <xf numFmtId="165" fontId="6" fillId="3" borderId="21" xfId="48" applyFont="1" applyFill="1" applyBorder="1" applyAlignment="1" applyProtection="1">
      <alignment horizontal="center" vertical="center" wrapText="1"/>
      <protection locked="0"/>
    </xf>
    <xf numFmtId="165" fontId="6" fillId="3" borderId="22" xfId="48" applyFont="1" applyFill="1" applyBorder="1" applyAlignment="1" applyProtection="1">
      <alignment horizontal="center" vertical="center" wrapText="1"/>
      <protection locked="0"/>
    </xf>
    <xf numFmtId="166" fontId="66" fillId="2" borderId="2" xfId="51" applyNumberFormat="1" applyFont="1" applyFill="1" applyBorder="1" applyAlignment="1">
      <alignment horizontal="right" vertical="center" wrapText="1"/>
    </xf>
    <xf numFmtId="0" fontId="66" fillId="0" borderId="2" xfId="0" applyFont="1" applyBorder="1" applyAlignment="1">
      <alignment horizontal="right" vertical="center" wrapText="1"/>
    </xf>
    <xf numFmtId="166" fontId="66" fillId="2" borderId="0" xfId="51" applyNumberFormat="1" applyFont="1" applyFill="1" applyBorder="1" applyAlignment="1">
      <alignment horizontal="right" vertical="center" wrapText="1"/>
    </xf>
    <xf numFmtId="0" fontId="66" fillId="0" borderId="0" xfId="0" applyFont="1" applyBorder="1" applyAlignment="1">
      <alignment horizontal="right" vertical="center" wrapText="1"/>
    </xf>
    <xf numFmtId="0" fontId="14" fillId="2" borderId="1" xfId="45" applyFont="1" applyFill="1" applyBorder="1" applyAlignment="1">
      <alignment horizontal="left" vertical="center"/>
    </xf>
    <xf numFmtId="0" fontId="14" fillId="2" borderId="0" xfId="45" applyFont="1" applyFill="1" applyBorder="1" applyAlignment="1">
      <alignment horizontal="left" vertical="center"/>
    </xf>
    <xf numFmtId="0" fontId="77" fillId="2" borderId="0" xfId="45" applyFont="1" applyFill="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95" fillId="2" borderId="0" xfId="45" applyFont="1" applyFill="1" applyBorder="1" applyAlignment="1">
      <alignment horizontal="right" vertical="top" wrapText="1"/>
    </xf>
    <xf numFmtId="165" fontId="23" fillId="3" borderId="0" xfId="48" applyFont="1" applyFill="1"/>
    <xf numFmtId="0" fontId="69" fillId="0" borderId="0" xfId="49" applyAlignment="1">
      <alignment horizontal="left" vertical="top" wrapText="1"/>
    </xf>
    <xf numFmtId="0" fontId="5" fillId="2" borderId="0" xfId="0" quotePrefix="1" applyFont="1" applyFill="1" applyAlignment="1"/>
  </cellXfs>
  <cellStyles count="108">
    <cellStyle name="%" xfId="1"/>
    <cellStyle name="% 2" xfId="45"/>
    <cellStyle name="% 3" xfId="53"/>
    <cellStyle name="20% - Accent1" xfId="20" builtinId="30" customBuiltin="1"/>
    <cellStyle name="20% - Accent1 2" xfId="55"/>
    <cellStyle name="20% - Accent1 2 2" xfId="83"/>
    <cellStyle name="20% - Accent1 3" xfId="69"/>
    <cellStyle name="20% - Accent2" xfId="24" builtinId="34" customBuiltin="1"/>
    <cellStyle name="20% - Accent2 2" xfId="57"/>
    <cellStyle name="20% - Accent2 2 2" xfId="85"/>
    <cellStyle name="20% - Accent2 3" xfId="71"/>
    <cellStyle name="20% - Accent3" xfId="28" builtinId="38" customBuiltin="1"/>
    <cellStyle name="20% - Accent3 2" xfId="59"/>
    <cellStyle name="20% - Accent3 2 2" xfId="87"/>
    <cellStyle name="20% - Accent3 3" xfId="73"/>
    <cellStyle name="20% - Accent4" xfId="32" builtinId="42" customBuiltin="1"/>
    <cellStyle name="20% - Accent4 2" xfId="61"/>
    <cellStyle name="20% - Accent4 2 2" xfId="89"/>
    <cellStyle name="20% - Accent4 3" xfId="75"/>
    <cellStyle name="20% - Accent5" xfId="36" builtinId="46" customBuiltin="1"/>
    <cellStyle name="20% - Accent5 2" xfId="63"/>
    <cellStyle name="20% - Accent5 2 2" xfId="91"/>
    <cellStyle name="20% - Accent5 3" xfId="77"/>
    <cellStyle name="20% - Accent6" xfId="40" builtinId="50" customBuiltin="1"/>
    <cellStyle name="20% - Accent6 2" xfId="65"/>
    <cellStyle name="20% - Accent6 2 2" xfId="93"/>
    <cellStyle name="20% - Accent6 3" xfId="79"/>
    <cellStyle name="40% - Accent1" xfId="21" builtinId="31" customBuiltin="1"/>
    <cellStyle name="40% - Accent1 2" xfId="56"/>
    <cellStyle name="40% - Accent1 2 2" xfId="84"/>
    <cellStyle name="40% - Accent1 3" xfId="70"/>
    <cellStyle name="40% - Accent2" xfId="25" builtinId="35" customBuiltin="1"/>
    <cellStyle name="40% - Accent2 2" xfId="58"/>
    <cellStyle name="40% - Accent2 2 2" xfId="86"/>
    <cellStyle name="40% - Accent2 3" xfId="72"/>
    <cellStyle name="40% - Accent3" xfId="29" builtinId="39" customBuiltin="1"/>
    <cellStyle name="40% - Accent3 2" xfId="60"/>
    <cellStyle name="40% - Accent3 2 2" xfId="88"/>
    <cellStyle name="40% - Accent3 3" xfId="74"/>
    <cellStyle name="40% - Accent4" xfId="33" builtinId="43" customBuiltin="1"/>
    <cellStyle name="40% - Accent4 2" xfId="62"/>
    <cellStyle name="40% - Accent4 2 2" xfId="90"/>
    <cellStyle name="40% - Accent4 3" xfId="76"/>
    <cellStyle name="40% - Accent5" xfId="37" builtinId="47" customBuiltin="1"/>
    <cellStyle name="40% - Accent5 2" xfId="64"/>
    <cellStyle name="40% - Accent5 2 2" xfId="92"/>
    <cellStyle name="40% - Accent5 3" xfId="78"/>
    <cellStyle name="40% - Accent6" xfId="41" builtinId="51" customBuiltin="1"/>
    <cellStyle name="40% - Accent6 2" xfId="66"/>
    <cellStyle name="40% - Accent6 2 2" xfId="94"/>
    <cellStyle name="40% - Accent6 3" xfId="8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07" builtinId="3"/>
    <cellStyle name="Data_Total" xfId="1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eadings" xfId="101"/>
    <cellStyle name="Hyperlink" xfId="49" builtinId="8"/>
    <cellStyle name="Hyperlink 2" xfId="46"/>
    <cellStyle name="Input" xfId="11" builtinId="20" customBuiltin="1"/>
    <cellStyle name="Linked Cell" xfId="14" builtinId="24" customBuiltin="1"/>
    <cellStyle name="Neutral" xfId="10" builtinId="28" customBuiltin="1"/>
    <cellStyle name="Normal" xfId="0" builtinId="0"/>
    <cellStyle name="Normal 2" xfId="2"/>
    <cellStyle name="Normal 2 2" xfId="54"/>
    <cellStyle name="Normal 3" xfId="43"/>
    <cellStyle name="Normal 3 2" xfId="50"/>
    <cellStyle name="Normal 3 3" xfId="67"/>
    <cellStyle name="Normal 3 3 2" xfId="95"/>
    <cellStyle name="Normal 3 4" xfId="97"/>
    <cellStyle name="Normal 3 5" xfId="81"/>
    <cellStyle name="Normal 4" xfId="47"/>
    <cellStyle name="Normal_TableA2_0304" xfId="48"/>
    <cellStyle name="Note 2" xfId="44"/>
    <cellStyle name="Note 2 2" xfId="68"/>
    <cellStyle name="Note 2 2 2" xfId="96"/>
    <cellStyle name="Note 2 3" xfId="98"/>
    <cellStyle name="Note 2 4" xfId="82"/>
    <cellStyle name="Output" xfId="12" builtinId="21" customBuiltin="1"/>
    <cellStyle name="Percent" xfId="99" builtinId="5"/>
    <cellStyle name="Percent 2" xfId="51"/>
    <cellStyle name="Percent 3" xfId="52"/>
    <cellStyle name="Row_CategoryHeadings" xfId="102"/>
    <cellStyle name="Source" xfId="103"/>
    <cellStyle name="Style4" xfId="104"/>
    <cellStyle name="Table_Name" xfId="105"/>
    <cellStyle name="Title" xfId="3" builtinId="15" customBuiltin="1"/>
    <cellStyle name="Total" xfId="18" builtinId="25" customBuiltin="1"/>
    <cellStyle name="Warning Text" xfId="16" builtinId="11" customBuiltin="1"/>
    <cellStyle name="Warnings" xfId="106"/>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165601</xdr:colOff>
      <xdr:row>8</xdr:row>
      <xdr:rowOff>135000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257175"/>
          <a:ext cx="2461126" cy="127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22726</xdr:colOff>
      <xdr:row>8</xdr:row>
      <xdr:rowOff>135000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257175"/>
          <a:ext cx="2461126" cy="1278000"/>
        </a:xfrm>
        <a:prstGeom prst="rect">
          <a:avLst/>
        </a:prstGeom>
      </xdr:spPr>
    </xdr:pic>
    <xdr:clientData/>
  </xdr:twoCellAnchor>
  <xdr:twoCellAnchor editAs="oneCell">
    <xdr:from>
      <xdr:col>3</xdr:col>
      <xdr:colOff>152400</xdr:colOff>
      <xdr:row>129</xdr:row>
      <xdr:rowOff>28575</xdr:rowOff>
    </xdr:from>
    <xdr:to>
      <xdr:col>12</xdr:col>
      <xdr:colOff>409575</xdr:colOff>
      <xdr:row>132</xdr:row>
      <xdr:rowOff>0</xdr:rowOff>
    </xdr:to>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 y="28022550"/>
          <a:ext cx="57435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2012890</xdr:colOff>
      <xdr:row>9</xdr:row>
      <xdr:rowOff>101382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029" y="918882"/>
          <a:ext cx="2461126" cy="127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QRO@communities.gsi.gov.uk?subject=QRO%20Enquiry%20-%20Uses%20of%20the%20Data" TargetMode="External"/><Relationship Id="rId7" Type="http://schemas.openxmlformats.org/officeDocument/2006/relationships/drawing" Target="../drawings/drawing2.xml"/><Relationship Id="rId2" Type="http://schemas.openxmlformats.org/officeDocument/2006/relationships/hyperlink" Target="mailto:QRO@communities.gsi.gov.uk?subject=QRO%20Enquiry%20-%20General%20Enquiry" TargetMode="External"/><Relationship Id="rId1" Type="http://schemas.openxmlformats.org/officeDocument/2006/relationships/hyperlink" Target="mailto:lgf1.revenue@communities.gsi.gov.uk"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publications/quarterly-revenue-outturn" TargetMode="External"/><Relationship Id="rId4" Type="http://schemas.openxmlformats.org/officeDocument/2006/relationships/hyperlink" Target="http://unstats.un.org/unsd/cr/registry/regcst.asp?Cl=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QRO@communities.gsi.gov.uk?subject=Quarterly%20Revenue%20Outturn%20-%20Tables%20Quer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A1:P29"/>
  <sheetViews>
    <sheetView showGridLines="0" tabSelected="1" zoomScaleNormal="100" zoomScaleSheetLayoutView="100" workbookViewId="0">
      <selection activeCell="B2" sqref="B2"/>
    </sheetView>
  </sheetViews>
  <sheetFormatPr defaultColWidth="0" defaultRowHeight="0" customHeight="1" zeroHeight="1" x14ac:dyDescent="0.2"/>
  <cols>
    <col min="1" max="1" width="1.7109375" style="69" customWidth="1"/>
    <col min="2" max="2" width="3.5703125" style="69" customWidth="1"/>
    <col min="3" max="3" width="9.140625" style="69" customWidth="1"/>
    <col min="4" max="4" width="7" style="69" customWidth="1"/>
    <col min="5" max="7" width="9.140625" style="69"/>
    <col min="8" max="14" width="9.140625" style="69" customWidth="1"/>
    <col min="15" max="15" width="4" style="69" customWidth="1"/>
    <col min="16" max="16" width="1.7109375" style="69" customWidth="1"/>
    <col min="17" max="16384" width="0" style="69" hidden="1"/>
  </cols>
  <sheetData>
    <row r="1" spans="1:16" ht="5.25" customHeight="1" thickBot="1" x14ac:dyDescent="0.25">
      <c r="A1" s="58"/>
      <c r="B1" s="58"/>
      <c r="C1" s="58"/>
      <c r="D1" s="58"/>
      <c r="E1" s="58"/>
      <c r="F1" s="58"/>
      <c r="G1" s="58"/>
      <c r="H1" s="58"/>
      <c r="I1" s="58"/>
      <c r="J1" s="58"/>
      <c r="K1" s="58"/>
      <c r="L1" s="58"/>
      <c r="M1" s="58"/>
      <c r="N1" s="58"/>
      <c r="O1" s="58"/>
      <c r="P1" s="58"/>
    </row>
    <row r="2" spans="1:16" ht="15" customHeight="1" x14ac:dyDescent="0.2">
      <c r="A2" s="58"/>
      <c r="B2" s="159"/>
      <c r="C2" s="160"/>
      <c r="D2" s="160"/>
      <c r="E2" s="160"/>
      <c r="F2" s="160"/>
      <c r="G2" s="160"/>
      <c r="H2" s="160"/>
      <c r="I2" s="160"/>
      <c r="J2" s="160"/>
      <c r="K2" s="160"/>
      <c r="L2" s="160"/>
      <c r="M2" s="160"/>
      <c r="N2" s="160"/>
      <c r="O2" s="161"/>
      <c r="P2" s="58"/>
    </row>
    <row r="3" spans="1:16" ht="15" customHeight="1" x14ac:dyDescent="0.2">
      <c r="A3" s="58"/>
      <c r="B3" s="162"/>
      <c r="C3" s="163"/>
      <c r="D3" s="163"/>
      <c r="E3" s="163"/>
      <c r="F3" s="163"/>
      <c r="G3" s="163"/>
      <c r="H3" s="163"/>
      <c r="I3" s="163"/>
      <c r="J3" s="163"/>
      <c r="K3" s="163"/>
      <c r="L3" s="163"/>
      <c r="M3" s="163"/>
      <c r="N3" s="163"/>
      <c r="O3" s="164"/>
      <c r="P3" s="58"/>
    </row>
    <row r="4" spans="1:16" ht="15" customHeight="1" x14ac:dyDescent="0.2">
      <c r="A4" s="58"/>
      <c r="B4" s="162"/>
      <c r="C4" s="163"/>
      <c r="D4" s="163"/>
      <c r="E4" s="163"/>
      <c r="F4" s="163"/>
      <c r="G4" s="163"/>
      <c r="H4" s="163"/>
      <c r="I4" s="163"/>
      <c r="J4" s="163"/>
      <c r="K4" s="163"/>
      <c r="L4" s="163"/>
      <c r="M4" s="163"/>
      <c r="N4" s="163"/>
      <c r="O4" s="164"/>
      <c r="P4" s="58"/>
    </row>
    <row r="5" spans="1:16" ht="15" customHeight="1" x14ac:dyDescent="0.2">
      <c r="A5" s="58"/>
      <c r="B5" s="162"/>
      <c r="C5" s="163"/>
      <c r="D5" s="163"/>
      <c r="E5" s="163"/>
      <c r="F5" s="163"/>
      <c r="G5" s="163"/>
      <c r="H5" s="163"/>
      <c r="I5" s="163"/>
      <c r="J5" s="163"/>
      <c r="K5" s="163"/>
      <c r="L5" s="163"/>
      <c r="M5" s="163"/>
      <c r="N5" s="163"/>
      <c r="O5" s="164"/>
      <c r="P5" s="58"/>
    </row>
    <row r="6" spans="1:16" ht="15" customHeight="1" x14ac:dyDescent="0.2">
      <c r="A6" s="58"/>
      <c r="B6" s="162"/>
      <c r="C6" s="163"/>
      <c r="D6" s="163"/>
      <c r="E6" s="163"/>
      <c r="F6" s="163"/>
      <c r="G6" s="163"/>
      <c r="H6" s="163"/>
      <c r="I6" s="163"/>
      <c r="J6" s="163"/>
      <c r="K6" s="163"/>
      <c r="L6" s="163"/>
      <c r="M6" s="163"/>
      <c r="N6" s="163"/>
      <c r="O6" s="164"/>
      <c r="P6" s="58"/>
    </row>
    <row r="7" spans="1:16" s="58" customFormat="1" ht="15" customHeight="1" x14ac:dyDescent="0.2">
      <c r="B7" s="162"/>
      <c r="C7" s="163"/>
      <c r="D7" s="163"/>
      <c r="E7" s="163"/>
      <c r="F7" s="163"/>
      <c r="G7" s="163"/>
      <c r="H7" s="163"/>
      <c r="I7" s="163"/>
      <c r="J7" s="163"/>
      <c r="K7" s="163"/>
      <c r="L7" s="163"/>
      <c r="M7" s="163"/>
      <c r="N7" s="163"/>
      <c r="O7" s="164"/>
    </row>
    <row r="8" spans="1:16" s="58" customFormat="1" ht="15" customHeight="1" x14ac:dyDescent="0.2">
      <c r="B8" s="162"/>
      <c r="C8" s="163"/>
      <c r="D8" s="163"/>
      <c r="E8" s="163"/>
      <c r="F8" s="163"/>
      <c r="G8" s="163"/>
      <c r="H8" s="163"/>
      <c r="I8" s="163"/>
      <c r="J8" s="163"/>
      <c r="K8" s="163"/>
      <c r="L8" s="163"/>
      <c r="M8" s="163"/>
      <c r="N8" s="163"/>
      <c r="O8" s="164"/>
    </row>
    <row r="9" spans="1:16" s="58" customFormat="1" ht="15" customHeight="1" x14ac:dyDescent="0.2">
      <c r="B9" s="162"/>
      <c r="C9" s="163"/>
      <c r="D9" s="163"/>
      <c r="E9" s="163"/>
      <c r="F9" s="163"/>
      <c r="G9" s="163"/>
      <c r="H9" s="163"/>
      <c r="I9" s="163"/>
      <c r="J9" s="163"/>
      <c r="K9" s="163"/>
      <c r="L9" s="163"/>
      <c r="M9" s="163"/>
      <c r="N9" s="163"/>
      <c r="O9" s="164"/>
    </row>
    <row r="10" spans="1:16" s="58" customFormat="1" ht="15" customHeight="1" x14ac:dyDescent="0.2">
      <c r="B10" s="162"/>
      <c r="C10" s="163"/>
      <c r="D10" s="163"/>
      <c r="E10" s="163"/>
      <c r="F10" s="163"/>
      <c r="G10" s="163"/>
      <c r="H10" s="163"/>
      <c r="I10" s="163"/>
      <c r="J10" s="163"/>
      <c r="K10" s="163"/>
      <c r="L10" s="163"/>
      <c r="M10" s="163"/>
      <c r="N10" s="163"/>
      <c r="O10" s="164"/>
    </row>
    <row r="11" spans="1:16" s="58" customFormat="1" ht="15" customHeight="1" x14ac:dyDescent="0.25">
      <c r="B11" s="162"/>
      <c r="C11" s="448" t="str">
        <f>"Quarterly Revenue Outturn (QRO): up to "&amp;date_q_long&amp;" "&amp;date_fy_year</f>
        <v>Quarterly Revenue Outturn (QRO): up to Quarter 3 2017-18</v>
      </c>
      <c r="D11" s="448"/>
      <c r="E11" s="448"/>
      <c r="F11" s="448"/>
      <c r="G11" s="448"/>
      <c r="H11" s="448"/>
      <c r="I11" s="448"/>
      <c r="J11" s="448"/>
      <c r="K11" s="448"/>
      <c r="L11" s="448"/>
      <c r="M11" s="448"/>
      <c r="N11" s="448"/>
      <c r="O11" s="207"/>
    </row>
    <row r="12" spans="1:16" s="58" customFormat="1" ht="15" customHeight="1" x14ac:dyDescent="0.2">
      <c r="B12" s="162"/>
      <c r="C12" s="449" t="s">
        <v>1577</v>
      </c>
      <c r="D12" s="449"/>
      <c r="E12" s="449"/>
      <c r="F12" s="449"/>
      <c r="G12" s="449"/>
      <c r="H12" s="449"/>
      <c r="I12" s="449"/>
      <c r="J12" s="449"/>
      <c r="K12" s="449"/>
      <c r="L12" s="449"/>
      <c r="M12" s="449"/>
      <c r="N12" s="449"/>
      <c r="O12" s="164"/>
    </row>
    <row r="13" spans="1:16" s="58" customFormat="1" ht="18" customHeight="1" x14ac:dyDescent="0.2">
      <c r="B13" s="162"/>
      <c r="C13" s="208"/>
      <c r="D13" s="208"/>
      <c r="E13" s="163"/>
      <c r="F13" s="163"/>
      <c r="G13" s="163"/>
      <c r="H13" s="163"/>
      <c r="I13" s="163"/>
      <c r="J13" s="163"/>
      <c r="K13" s="163"/>
      <c r="L13" s="163"/>
      <c r="M13" s="163"/>
      <c r="N13" s="163"/>
      <c r="O13" s="164"/>
    </row>
    <row r="14" spans="1:16" s="58" customFormat="1" ht="18" customHeight="1" x14ac:dyDescent="0.2">
      <c r="B14" s="162"/>
      <c r="C14" s="209" t="s">
        <v>1031</v>
      </c>
      <c r="D14" s="209"/>
      <c r="E14" s="446" t="s">
        <v>1034</v>
      </c>
      <c r="F14" s="446"/>
      <c r="G14" s="446"/>
      <c r="H14" s="446"/>
      <c r="I14" s="446"/>
      <c r="J14" s="446"/>
      <c r="K14" s="446"/>
      <c r="L14" s="446"/>
      <c r="M14" s="446"/>
      <c r="N14" s="446"/>
      <c r="O14" s="168"/>
    </row>
    <row r="15" spans="1:16" s="58" customFormat="1" ht="18" customHeight="1" x14ac:dyDescent="0.2">
      <c r="B15" s="162"/>
      <c r="C15" s="210"/>
      <c r="D15" s="210"/>
      <c r="E15" s="446"/>
      <c r="F15" s="446"/>
      <c r="G15" s="446"/>
      <c r="H15" s="446"/>
      <c r="I15" s="446"/>
      <c r="J15" s="446"/>
      <c r="K15" s="446"/>
      <c r="L15" s="446"/>
      <c r="M15" s="446"/>
      <c r="N15" s="446"/>
      <c r="O15" s="168"/>
    </row>
    <row r="16" spans="1:16" s="58" customFormat="1" ht="18" customHeight="1" x14ac:dyDescent="0.2">
      <c r="B16" s="162"/>
      <c r="C16" s="209" t="s">
        <v>1032</v>
      </c>
      <c r="D16" s="209"/>
      <c r="E16" s="446" t="str">
        <f>"Local authority expenditure in England during the financial year, broken down by quarter (Q1-Q3): Q1 2010–11 to "&amp;date_q_short&amp;" "&amp;date_fy_year</f>
        <v>Local authority expenditure in England during the financial year, broken down by quarter (Q1-Q3): Q1 2010–11 to Q3 2017-18</v>
      </c>
      <c r="F16" s="446"/>
      <c r="G16" s="446"/>
      <c r="H16" s="446"/>
      <c r="I16" s="446"/>
      <c r="J16" s="446"/>
      <c r="K16" s="446"/>
      <c r="L16" s="446"/>
      <c r="M16" s="446"/>
      <c r="N16" s="446"/>
      <c r="O16" s="164"/>
    </row>
    <row r="17" spans="2:15" s="58" customFormat="1" ht="18" customHeight="1" x14ac:dyDescent="0.2">
      <c r="B17" s="162"/>
      <c r="C17" s="210"/>
      <c r="D17" s="210"/>
      <c r="E17" s="446"/>
      <c r="F17" s="446"/>
      <c r="G17" s="446"/>
      <c r="H17" s="446"/>
      <c r="I17" s="446"/>
      <c r="J17" s="446"/>
      <c r="K17" s="446"/>
      <c r="L17" s="446"/>
      <c r="M17" s="446"/>
      <c r="N17" s="446"/>
      <c r="O17" s="164"/>
    </row>
    <row r="18" spans="2:15" s="58" customFormat="1" ht="18" customHeight="1" x14ac:dyDescent="0.2">
      <c r="B18" s="162"/>
      <c r="C18" s="209" t="s">
        <v>1033</v>
      </c>
      <c r="D18" s="209"/>
      <c r="E18" s="446" t="str">
        <f>"Local authority expenditure in England during the current financial year, up to "&amp;date_q_short&amp;" "&amp;date_fy_year&amp;" and forecast full year expenditure for "&amp;date_fy_year&amp;", by local authority"</f>
        <v>Local authority expenditure in England during the current financial year, up to Q3 2017-18 and forecast full year expenditure for 2017-18, by local authority</v>
      </c>
      <c r="F18" s="446"/>
      <c r="G18" s="446"/>
      <c r="H18" s="446"/>
      <c r="I18" s="446"/>
      <c r="J18" s="446"/>
      <c r="K18" s="446"/>
      <c r="L18" s="446"/>
      <c r="M18" s="446"/>
      <c r="N18" s="446"/>
      <c r="O18" s="164"/>
    </row>
    <row r="19" spans="2:15" s="58" customFormat="1" ht="18" customHeight="1" x14ac:dyDescent="0.2">
      <c r="B19" s="162"/>
      <c r="C19" s="210"/>
      <c r="D19" s="210"/>
      <c r="E19" s="446"/>
      <c r="F19" s="446"/>
      <c r="G19" s="446"/>
      <c r="H19" s="446"/>
      <c r="I19" s="446"/>
      <c r="J19" s="446"/>
      <c r="K19" s="446"/>
      <c r="L19" s="446"/>
      <c r="M19" s="446"/>
      <c r="N19" s="446"/>
      <c r="O19" s="164"/>
    </row>
    <row r="20" spans="2:15" s="58" customFormat="1" ht="18" customHeight="1" x14ac:dyDescent="0.2">
      <c r="B20" s="162"/>
      <c r="C20" s="447" t="s">
        <v>1561</v>
      </c>
      <c r="D20" s="447"/>
      <c r="E20" s="446" t="str">
        <f>"Individual local authority expenditure data, England, Q1 "&amp;date_fy_year</f>
        <v>Individual local authority expenditure data, England, Q1 2017-18</v>
      </c>
      <c r="F20" s="446"/>
      <c r="G20" s="446"/>
      <c r="H20" s="446"/>
      <c r="I20" s="446"/>
      <c r="J20" s="446"/>
      <c r="K20" s="446"/>
      <c r="L20" s="446"/>
      <c r="M20" s="446"/>
      <c r="N20" s="446"/>
      <c r="O20" s="164"/>
    </row>
    <row r="21" spans="2:15" s="58" customFormat="1" ht="18" customHeight="1" x14ac:dyDescent="0.2">
      <c r="B21" s="162"/>
      <c r="C21" s="447"/>
      <c r="D21" s="447"/>
      <c r="E21" s="446"/>
      <c r="F21" s="446"/>
      <c r="G21" s="446"/>
      <c r="H21" s="446"/>
      <c r="I21" s="446"/>
      <c r="J21" s="446"/>
      <c r="K21" s="446"/>
      <c r="L21" s="446"/>
      <c r="M21" s="446"/>
      <c r="N21" s="446"/>
      <c r="O21" s="164"/>
    </row>
    <row r="22" spans="2:15" s="58" customFormat="1" ht="18" customHeight="1" x14ac:dyDescent="0.2">
      <c r="B22" s="162"/>
      <c r="C22" s="447" t="s">
        <v>1562</v>
      </c>
      <c r="D22" s="447"/>
      <c r="E22" s="446" t="str">
        <f>"Individual local authority expenditure data, England, Q2 "&amp;date_fy_year</f>
        <v>Individual local authority expenditure data, England, Q2 2017-18</v>
      </c>
      <c r="F22" s="446"/>
      <c r="G22" s="446"/>
      <c r="H22" s="446"/>
      <c r="I22" s="446"/>
      <c r="J22" s="446"/>
      <c r="K22" s="446"/>
      <c r="L22" s="446"/>
      <c r="M22" s="446"/>
      <c r="N22" s="446"/>
      <c r="O22" s="164"/>
    </row>
    <row r="23" spans="2:15" s="58" customFormat="1" ht="18" customHeight="1" x14ac:dyDescent="0.2">
      <c r="B23" s="162"/>
      <c r="C23" s="447"/>
      <c r="D23" s="447"/>
      <c r="E23" s="446"/>
      <c r="F23" s="446"/>
      <c r="G23" s="446"/>
      <c r="H23" s="446"/>
      <c r="I23" s="446"/>
      <c r="J23" s="446"/>
      <c r="K23" s="446"/>
      <c r="L23" s="446"/>
      <c r="M23" s="446"/>
      <c r="N23" s="446"/>
      <c r="O23" s="164"/>
    </row>
    <row r="24" spans="2:15" s="370" customFormat="1" ht="18" customHeight="1" x14ac:dyDescent="0.2">
      <c r="B24" s="162"/>
      <c r="C24" s="447" t="s">
        <v>1560</v>
      </c>
      <c r="D24" s="447"/>
      <c r="E24" s="446" t="str">
        <f>"Individual local authority expenditure data, England, Q3 "&amp;date_fy_year</f>
        <v>Individual local authority expenditure data, England, Q3 2017-18</v>
      </c>
      <c r="F24" s="446"/>
      <c r="G24" s="446"/>
      <c r="H24" s="446"/>
      <c r="I24" s="446"/>
      <c r="J24" s="446"/>
      <c r="K24" s="446"/>
      <c r="L24" s="446"/>
      <c r="M24" s="446"/>
      <c r="N24" s="446"/>
      <c r="O24" s="164"/>
    </row>
    <row r="25" spans="2:15" s="370" customFormat="1" ht="18" customHeight="1" x14ac:dyDescent="0.2">
      <c r="B25" s="162"/>
      <c r="C25" s="447"/>
      <c r="D25" s="447"/>
      <c r="E25" s="446"/>
      <c r="F25" s="446"/>
      <c r="G25" s="446"/>
      <c r="H25" s="446"/>
      <c r="I25" s="446"/>
      <c r="J25" s="446"/>
      <c r="K25" s="446"/>
      <c r="L25" s="446"/>
      <c r="M25" s="446"/>
      <c r="N25" s="446"/>
      <c r="O25" s="164"/>
    </row>
    <row r="26" spans="2:15" s="58" customFormat="1" ht="18" customHeight="1" x14ac:dyDescent="0.2">
      <c r="B26" s="162"/>
      <c r="C26" s="506" t="s">
        <v>1609</v>
      </c>
      <c r="D26" s="506"/>
      <c r="E26" s="446" t="s">
        <v>1610</v>
      </c>
      <c r="F26" s="446"/>
      <c r="G26" s="446"/>
      <c r="H26" s="446"/>
      <c r="I26" s="446"/>
      <c r="J26" s="446"/>
      <c r="K26" s="446"/>
      <c r="L26" s="446"/>
      <c r="M26" s="446"/>
      <c r="N26" s="446"/>
      <c r="O26" s="164"/>
    </row>
    <row r="27" spans="2:15" s="58" customFormat="1" ht="18" customHeight="1" x14ac:dyDescent="0.2">
      <c r="B27" s="162"/>
      <c r="C27" s="506"/>
      <c r="D27" s="506"/>
      <c r="E27" s="446"/>
      <c r="F27" s="446"/>
      <c r="G27" s="446"/>
      <c r="H27" s="446"/>
      <c r="I27" s="446"/>
      <c r="J27" s="446"/>
      <c r="K27" s="446"/>
      <c r="L27" s="446"/>
      <c r="M27" s="446"/>
      <c r="N27" s="446"/>
      <c r="O27" s="164"/>
    </row>
    <row r="28" spans="2:15" s="58" customFormat="1" ht="18" customHeight="1" thickBot="1" x14ac:dyDescent="0.25">
      <c r="B28" s="165"/>
      <c r="C28" s="166"/>
      <c r="D28" s="166"/>
      <c r="E28" s="166"/>
      <c r="F28" s="166"/>
      <c r="G28" s="166"/>
      <c r="H28" s="166"/>
      <c r="I28" s="166"/>
      <c r="J28" s="166"/>
      <c r="K28" s="166"/>
      <c r="L28" s="166"/>
      <c r="M28" s="166"/>
      <c r="N28" s="166"/>
      <c r="O28" s="167"/>
    </row>
    <row r="29" spans="2:15" s="58" customFormat="1" ht="9.75" customHeight="1" x14ac:dyDescent="0.2"/>
  </sheetData>
  <mergeCells count="13">
    <mergeCell ref="C11:N11"/>
    <mergeCell ref="C26:D27"/>
    <mergeCell ref="E26:N27"/>
    <mergeCell ref="E16:N17"/>
    <mergeCell ref="E18:N19"/>
    <mergeCell ref="E20:N21"/>
    <mergeCell ref="C12:N12"/>
    <mergeCell ref="C20:D21"/>
    <mergeCell ref="E14:N15"/>
    <mergeCell ref="C22:D23"/>
    <mergeCell ref="E22:N23"/>
    <mergeCell ref="C24:D25"/>
    <mergeCell ref="E24:N25"/>
  </mergeCells>
  <hyperlinks>
    <hyperlink ref="C16" location="'Live Table'!A1" display="Live Table"/>
    <hyperlink ref="C20" location="'Table 2'!A1" display="Table 2"/>
    <hyperlink ref="C18" location="'LA Drop Down'!C12" display="LA Drop Down"/>
    <hyperlink ref="C14" location="Metadata!A1" display="Metadata"/>
    <hyperlink ref="C20:C21" location="'QRO LA Data Q1 2016-17'!E8" display="'QRO LA Data Q1 2016-17'!E8"/>
    <hyperlink ref="C26:C27" location="'QRO Forecast LA Data 2016-17'!E8" display="QRO Forecast LA Data 2016-17"/>
    <hyperlink ref="C26:D27" location="'England year to date Table'!A1" display="England year to date table"/>
    <hyperlink ref="C22" location="'Table 2'!A1" display="Table 2"/>
    <hyperlink ref="C22:C23" location="'QRO LA Data Q1 2016-17'!E8" display="'QRO LA Data Q1 2016-17'!E8"/>
    <hyperlink ref="C22:D23" location="'QRO LA Data Q2 2017-18'!A1" display="'QRO LA Data Q2 2017-18'!A1"/>
    <hyperlink ref="C24" location="'Table 2'!A1" display="Table 2"/>
    <hyperlink ref="C24:C25" location="'QRO LA Data Q1 2016-17'!E8" display="'QRO LA Data Q1 2016-17'!E8"/>
    <hyperlink ref="C24:D25" location="'QRO LA Data Q3 2017-18'!A1" display="'QRO LA Data Q3 2017-18'!A1"/>
    <hyperlink ref="C20:D21" location="'QRO LA Data Q1 2017-18'!A1" display="'QRO LA Data Q1 2017-18'!A1"/>
  </hyperlinks>
  <pageMargins left="0.19685039370078741" right="0.19685039370078741" top="0.19685039370078741" bottom="0.19685039370078741" header="0.11811023622047245" footer="0.11811023622047245"/>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A1:P297"/>
  <sheetViews>
    <sheetView showGridLines="0" view="pageBreakPreview" zoomScaleNormal="100" zoomScaleSheetLayoutView="100" workbookViewId="0">
      <selection activeCell="C88" sqref="C88:N88"/>
    </sheetView>
  </sheetViews>
  <sheetFormatPr defaultColWidth="0" defaultRowHeight="15" customHeight="1" zeroHeight="1" x14ac:dyDescent="0.2"/>
  <cols>
    <col min="1" max="1" width="1.7109375" style="69" customWidth="1"/>
    <col min="2" max="2" width="3.5703125" style="69" customWidth="1"/>
    <col min="3" max="14" width="9.140625" style="69" customWidth="1"/>
    <col min="15" max="15" width="4" style="69" customWidth="1"/>
    <col min="16" max="16" width="1.7109375" style="58" customWidth="1"/>
    <col min="17" max="16384" width="0" style="69" hidden="1"/>
  </cols>
  <sheetData>
    <row r="1" spans="1:15" ht="5.25" customHeight="1" thickBot="1" x14ac:dyDescent="0.25">
      <c r="A1" s="58"/>
      <c r="B1" s="58"/>
      <c r="C1" s="58"/>
      <c r="D1" s="58"/>
      <c r="E1" s="58"/>
      <c r="F1" s="58"/>
      <c r="G1" s="58"/>
      <c r="H1" s="58"/>
      <c r="I1" s="58"/>
      <c r="J1" s="58"/>
      <c r="K1" s="58"/>
      <c r="L1" s="58"/>
      <c r="M1" s="58"/>
      <c r="N1" s="58"/>
      <c r="O1" s="58"/>
    </row>
    <row r="2" spans="1:15" ht="15" customHeight="1" x14ac:dyDescent="0.2">
      <c r="A2" s="58"/>
      <c r="B2" s="59"/>
      <c r="C2" s="60"/>
      <c r="D2" s="60"/>
      <c r="E2" s="60"/>
      <c r="F2" s="60"/>
      <c r="G2" s="60"/>
      <c r="H2" s="60"/>
      <c r="I2" s="60"/>
      <c r="J2" s="60"/>
      <c r="K2" s="60"/>
      <c r="L2" s="60"/>
      <c r="M2" s="60"/>
      <c r="N2" s="60"/>
      <c r="O2" s="61"/>
    </row>
    <row r="3" spans="1:15" ht="15" customHeight="1" x14ac:dyDescent="0.2">
      <c r="A3" s="58"/>
      <c r="B3" s="62"/>
      <c r="C3" s="63"/>
      <c r="D3" s="63"/>
      <c r="E3" s="63"/>
      <c r="F3" s="63"/>
      <c r="G3" s="63"/>
      <c r="H3" s="63"/>
      <c r="I3" s="63"/>
      <c r="J3" s="63"/>
      <c r="K3" s="63"/>
      <c r="L3" s="63"/>
      <c r="M3" s="63"/>
      <c r="N3" s="63"/>
      <c r="O3" s="64"/>
    </row>
    <row r="4" spans="1:15" ht="15" customHeight="1" x14ac:dyDescent="0.2">
      <c r="A4" s="58"/>
      <c r="B4" s="62"/>
      <c r="C4" s="63"/>
      <c r="D4" s="63"/>
      <c r="E4" s="63"/>
      <c r="F4" s="63"/>
      <c r="G4" s="63"/>
      <c r="H4" s="63"/>
      <c r="I4" s="63"/>
      <c r="J4" s="63"/>
      <c r="K4" s="63"/>
      <c r="L4" s="63"/>
      <c r="M4" s="63"/>
      <c r="N4" s="63"/>
      <c r="O4" s="64"/>
    </row>
    <row r="5" spans="1:15" ht="15" customHeight="1" x14ac:dyDescent="0.2">
      <c r="A5" s="58"/>
      <c r="B5" s="62"/>
      <c r="C5" s="63"/>
      <c r="D5" s="63"/>
      <c r="E5" s="63"/>
      <c r="F5" s="63"/>
      <c r="G5" s="63"/>
      <c r="H5" s="63"/>
      <c r="I5" s="63"/>
      <c r="J5" s="63"/>
      <c r="K5" s="63"/>
      <c r="L5" s="63"/>
      <c r="M5" s="63"/>
      <c r="N5" s="63"/>
      <c r="O5" s="64"/>
    </row>
    <row r="6" spans="1:15" ht="15" customHeight="1" x14ac:dyDescent="0.2">
      <c r="A6" s="58"/>
      <c r="B6" s="62"/>
      <c r="C6" s="63"/>
      <c r="D6" s="63"/>
      <c r="E6" s="63"/>
      <c r="F6" s="63"/>
      <c r="G6" s="63"/>
      <c r="H6" s="63"/>
      <c r="I6" s="63"/>
      <c r="J6" s="63"/>
      <c r="K6" s="63"/>
      <c r="L6" s="63"/>
      <c r="M6" s="63"/>
      <c r="N6" s="63"/>
      <c r="O6" s="64"/>
    </row>
    <row r="7" spans="1:15" ht="15" customHeight="1" x14ac:dyDescent="0.2">
      <c r="A7" s="58"/>
      <c r="B7" s="62"/>
      <c r="C7" s="63"/>
      <c r="D7" s="63"/>
      <c r="E7" s="63"/>
      <c r="F7" s="63"/>
      <c r="G7" s="63"/>
      <c r="H7" s="63"/>
      <c r="I7" s="63"/>
      <c r="J7" s="63"/>
      <c r="K7" s="63"/>
      <c r="L7" s="63"/>
      <c r="M7" s="63"/>
      <c r="N7" s="63"/>
      <c r="O7" s="64"/>
    </row>
    <row r="8" spans="1:15" ht="15" customHeight="1" x14ac:dyDescent="0.2">
      <c r="A8" s="58"/>
      <c r="B8" s="62"/>
      <c r="C8" s="63"/>
      <c r="D8" s="63"/>
      <c r="E8" s="63"/>
      <c r="F8" s="63"/>
      <c r="G8" s="63"/>
      <c r="H8" s="63"/>
      <c r="I8" s="63"/>
      <c r="J8" s="63"/>
      <c r="K8" s="63"/>
      <c r="L8" s="63"/>
      <c r="M8" s="63"/>
      <c r="N8" s="63"/>
      <c r="O8" s="64"/>
    </row>
    <row r="9" spans="1:15" ht="15" customHeight="1" x14ac:dyDescent="0.2">
      <c r="A9" s="58"/>
      <c r="B9" s="62"/>
      <c r="C9" s="63"/>
      <c r="D9" s="63"/>
      <c r="E9" s="63"/>
      <c r="F9" s="63"/>
      <c r="G9" s="63"/>
      <c r="H9" s="63"/>
      <c r="I9" s="63"/>
      <c r="J9" s="63"/>
      <c r="K9" s="63"/>
      <c r="L9" s="63"/>
      <c r="M9" s="63"/>
      <c r="N9" s="63"/>
      <c r="O9" s="64"/>
    </row>
    <row r="10" spans="1:15" ht="15" customHeight="1" x14ac:dyDescent="0.2">
      <c r="A10" s="58"/>
      <c r="B10" s="62"/>
      <c r="C10" s="63"/>
      <c r="D10" s="63"/>
      <c r="E10" s="63"/>
      <c r="F10" s="63"/>
      <c r="G10" s="63"/>
      <c r="H10" s="63"/>
      <c r="I10" s="63"/>
      <c r="J10" s="63"/>
      <c r="K10" s="63"/>
      <c r="L10" s="63"/>
      <c r="M10" s="63"/>
      <c r="N10" s="63"/>
      <c r="O10" s="64"/>
    </row>
    <row r="11" spans="1:15" ht="15" customHeight="1" x14ac:dyDescent="0.25">
      <c r="A11" s="58"/>
      <c r="B11" s="62"/>
      <c r="C11" s="463" t="str">
        <f>"Quarterly Revenue Outturn (QRO): up to "&amp;date_q_long&amp;" "&amp;date_fy_year</f>
        <v>Quarterly Revenue Outturn (QRO): up to Quarter 3 2017-18</v>
      </c>
      <c r="D11" s="463"/>
      <c r="E11" s="463"/>
      <c r="F11" s="463"/>
      <c r="G11" s="463"/>
      <c r="H11" s="463"/>
      <c r="I11" s="463"/>
      <c r="J11" s="463"/>
      <c r="K11" s="463"/>
      <c r="L11" s="463"/>
      <c r="M11" s="463"/>
      <c r="N11" s="463"/>
      <c r="O11" s="64"/>
    </row>
    <row r="12" spans="1:15" ht="15" customHeight="1" x14ac:dyDescent="0.2">
      <c r="A12" s="58"/>
      <c r="B12" s="62"/>
      <c r="C12" s="468" t="str">
        <f>Index!C12</f>
        <v>updated 22 March 2018</v>
      </c>
      <c r="D12" s="468"/>
      <c r="E12" s="468"/>
      <c r="F12" s="468"/>
      <c r="G12" s="468"/>
      <c r="H12" s="468"/>
      <c r="I12" s="468"/>
      <c r="J12" s="468"/>
      <c r="K12" s="468"/>
      <c r="L12" s="468"/>
      <c r="M12" s="468"/>
      <c r="N12" s="468"/>
      <c r="O12" s="64"/>
    </row>
    <row r="13" spans="1:15" ht="18" customHeight="1" x14ac:dyDescent="0.2">
      <c r="A13" s="58"/>
      <c r="B13" s="62"/>
      <c r="C13" s="455"/>
      <c r="D13" s="455"/>
      <c r="E13" s="455"/>
      <c r="F13" s="455"/>
      <c r="G13" s="455"/>
      <c r="H13" s="455"/>
      <c r="I13" s="455"/>
      <c r="J13" s="455"/>
      <c r="K13" s="455"/>
      <c r="L13" s="455"/>
      <c r="M13" s="455"/>
      <c r="N13" s="455"/>
      <c r="O13" s="64"/>
    </row>
    <row r="14" spans="1:15" ht="18" customHeight="1" x14ac:dyDescent="0.2">
      <c r="A14" s="58"/>
      <c r="B14" s="62"/>
      <c r="C14" s="109" t="s">
        <v>989</v>
      </c>
      <c r="D14" s="375"/>
      <c r="E14" s="375"/>
      <c r="F14" s="375"/>
      <c r="G14" s="375"/>
      <c r="H14" s="375"/>
      <c r="I14" s="375"/>
      <c r="J14" s="375"/>
      <c r="K14" s="375"/>
      <c r="L14" s="375"/>
      <c r="M14" s="375"/>
      <c r="N14" s="375"/>
      <c r="O14" s="64"/>
    </row>
    <row r="15" spans="1:15" ht="18" customHeight="1" x14ac:dyDescent="0.2">
      <c r="A15" s="58"/>
      <c r="B15" s="62"/>
      <c r="C15" s="451" t="s">
        <v>1553</v>
      </c>
      <c r="D15" s="466"/>
      <c r="E15" s="466"/>
      <c r="F15" s="466"/>
      <c r="G15" s="466"/>
      <c r="H15" s="466"/>
      <c r="I15" s="466"/>
      <c r="J15" s="466"/>
      <c r="K15" s="466"/>
      <c r="L15" s="466"/>
      <c r="M15" s="466"/>
      <c r="N15" s="466"/>
      <c r="O15" s="64"/>
    </row>
    <row r="16" spans="1:15" ht="18" customHeight="1" x14ac:dyDescent="0.2">
      <c r="A16" s="58"/>
      <c r="B16" s="62"/>
      <c r="C16" s="451"/>
      <c r="D16" s="466"/>
      <c r="E16" s="466"/>
      <c r="F16" s="466"/>
      <c r="G16" s="466"/>
      <c r="H16" s="466"/>
      <c r="I16" s="466"/>
      <c r="J16" s="466"/>
      <c r="K16" s="466"/>
      <c r="L16" s="466"/>
      <c r="M16" s="466"/>
      <c r="N16" s="466"/>
      <c r="O16" s="64"/>
    </row>
    <row r="17" spans="1:16" ht="18" customHeight="1" x14ac:dyDescent="0.2">
      <c r="A17" s="58"/>
      <c r="B17" s="62"/>
      <c r="C17" s="466"/>
      <c r="D17" s="466"/>
      <c r="E17" s="466"/>
      <c r="F17" s="466"/>
      <c r="G17" s="466"/>
      <c r="H17" s="466"/>
      <c r="I17" s="466"/>
      <c r="J17" s="466"/>
      <c r="K17" s="466"/>
      <c r="L17" s="466"/>
      <c r="M17" s="466"/>
      <c r="N17" s="466"/>
      <c r="O17" s="64"/>
    </row>
    <row r="18" spans="1:16" s="373" customFormat="1" ht="18" customHeight="1" x14ac:dyDescent="0.2">
      <c r="A18" s="370"/>
      <c r="B18" s="371"/>
      <c r="C18" s="472" t="str">
        <f>"This edition contains data for "&amp;date_q_long&amp;" "&amp;date_fy_year&amp;IF(date_q_short="Q2"," and revised data for Quarter 1",IF(date_q_short="Q3"," and revised data for Quarter 1 and Quarter 2",""))&amp;". The Live Table tab also presents a time series for England since Quarter 1 2011-12."</f>
        <v>This edition contains data for Quarter 3 2017-18 and revised data for Quarter 1 and Quarter 2. The Live Table tab also presents a time series for England since Quarter 1 2011-12.</v>
      </c>
      <c r="D18" s="472"/>
      <c r="E18" s="472"/>
      <c r="F18" s="472"/>
      <c r="G18" s="472"/>
      <c r="H18" s="472"/>
      <c r="I18" s="472"/>
      <c r="J18" s="472"/>
      <c r="K18" s="472"/>
      <c r="L18" s="472"/>
      <c r="M18" s="472"/>
      <c r="N18" s="472"/>
      <c r="O18" s="372"/>
      <c r="P18" s="370"/>
    </row>
    <row r="19" spans="1:16" s="373" customFormat="1" ht="18" customHeight="1" x14ac:dyDescent="0.2">
      <c r="A19" s="370"/>
      <c r="B19" s="371"/>
      <c r="C19" s="472"/>
      <c r="D19" s="472"/>
      <c r="E19" s="472"/>
      <c r="F19" s="472"/>
      <c r="G19" s="472"/>
      <c r="H19" s="472"/>
      <c r="I19" s="472"/>
      <c r="J19" s="472"/>
      <c r="K19" s="472"/>
      <c r="L19" s="472"/>
      <c r="M19" s="472"/>
      <c r="N19" s="472"/>
      <c r="O19" s="372"/>
      <c r="P19" s="370"/>
    </row>
    <row r="20" spans="1:16" ht="18" customHeight="1" x14ac:dyDescent="0.2">
      <c r="A20" s="58"/>
      <c r="B20" s="62"/>
      <c r="C20" s="451" t="s">
        <v>1532</v>
      </c>
      <c r="D20" s="451"/>
      <c r="E20" s="451"/>
      <c r="F20" s="451"/>
      <c r="G20" s="451"/>
      <c r="H20" s="451"/>
      <c r="I20" s="451"/>
      <c r="J20" s="451"/>
      <c r="K20" s="451"/>
      <c r="L20" s="451"/>
      <c r="M20" s="451"/>
      <c r="N20" s="451"/>
      <c r="O20" s="64"/>
    </row>
    <row r="21" spans="1:16" ht="18" customHeight="1" x14ac:dyDescent="0.2">
      <c r="A21" s="58"/>
      <c r="B21" s="62"/>
      <c r="C21" s="451"/>
      <c r="D21" s="451"/>
      <c r="E21" s="451"/>
      <c r="F21" s="451"/>
      <c r="G21" s="451"/>
      <c r="H21" s="451"/>
      <c r="I21" s="451"/>
      <c r="J21" s="451"/>
      <c r="K21" s="451"/>
      <c r="L21" s="451"/>
      <c r="M21" s="451"/>
      <c r="N21" s="451"/>
      <c r="O21" s="64"/>
    </row>
    <row r="22" spans="1:16" ht="18" customHeight="1" x14ac:dyDescent="0.2">
      <c r="A22" s="58"/>
      <c r="B22" s="62"/>
      <c r="C22" s="451"/>
      <c r="D22" s="451"/>
      <c r="E22" s="451"/>
      <c r="F22" s="451"/>
      <c r="G22" s="451"/>
      <c r="H22" s="451"/>
      <c r="I22" s="451"/>
      <c r="J22" s="451"/>
      <c r="K22" s="451"/>
      <c r="L22" s="451"/>
      <c r="M22" s="451"/>
      <c r="N22" s="451"/>
      <c r="O22" s="64"/>
    </row>
    <row r="23" spans="1:16" ht="18" customHeight="1" x14ac:dyDescent="0.2">
      <c r="A23" s="58"/>
      <c r="B23" s="62"/>
      <c r="C23" s="451" t="s">
        <v>1533</v>
      </c>
      <c r="D23" s="467"/>
      <c r="E23" s="467"/>
      <c r="F23" s="467"/>
      <c r="G23" s="467"/>
      <c r="H23" s="467"/>
      <c r="I23" s="467"/>
      <c r="J23" s="467"/>
      <c r="K23" s="467"/>
      <c r="L23" s="467"/>
      <c r="M23" s="467"/>
      <c r="N23" s="467"/>
      <c r="O23" s="64"/>
    </row>
    <row r="24" spans="1:16" ht="18" customHeight="1" x14ac:dyDescent="0.2">
      <c r="A24" s="58"/>
      <c r="B24" s="62"/>
      <c r="C24" s="467"/>
      <c r="D24" s="467"/>
      <c r="E24" s="467"/>
      <c r="F24" s="467"/>
      <c r="G24" s="467"/>
      <c r="H24" s="467"/>
      <c r="I24" s="467"/>
      <c r="J24" s="467"/>
      <c r="K24" s="467"/>
      <c r="L24" s="467"/>
      <c r="M24" s="467"/>
      <c r="N24" s="467"/>
      <c r="O24" s="64"/>
    </row>
    <row r="25" spans="1:16" ht="18" customHeight="1" x14ac:dyDescent="0.2">
      <c r="A25" s="58"/>
      <c r="B25" s="62"/>
      <c r="C25" s="467"/>
      <c r="D25" s="467"/>
      <c r="E25" s="467"/>
      <c r="F25" s="467"/>
      <c r="G25" s="467"/>
      <c r="H25" s="467"/>
      <c r="I25" s="467"/>
      <c r="J25" s="467"/>
      <c r="K25" s="467"/>
      <c r="L25" s="467"/>
      <c r="M25" s="467"/>
      <c r="N25" s="467"/>
      <c r="O25" s="64"/>
    </row>
    <row r="26" spans="1:16" ht="18" customHeight="1" x14ac:dyDescent="0.2">
      <c r="A26" s="58"/>
      <c r="B26" s="62"/>
      <c r="C26" s="391"/>
      <c r="D26" s="376"/>
      <c r="E26" s="376"/>
      <c r="F26" s="376"/>
      <c r="G26" s="376"/>
      <c r="H26" s="376"/>
      <c r="I26" s="376"/>
      <c r="J26" s="376"/>
      <c r="K26" s="376"/>
      <c r="L26" s="376"/>
      <c r="M26" s="376"/>
      <c r="N26" s="376"/>
      <c r="O26" s="64"/>
    </row>
    <row r="27" spans="1:16" ht="18" customHeight="1" x14ac:dyDescent="0.2">
      <c r="A27" s="58"/>
      <c r="B27" s="62"/>
      <c r="C27" s="392" t="str">
        <f>"Key points: "&amp;date_q_long&amp;" "&amp;date_fy_year&amp;" data"</f>
        <v>Key points: Quarter 3 2017-18 data</v>
      </c>
      <c r="D27" s="376"/>
      <c r="E27" s="376"/>
      <c r="F27" s="376"/>
      <c r="G27" s="376"/>
      <c r="H27" s="376"/>
      <c r="I27" s="376"/>
      <c r="J27" s="376"/>
      <c r="K27" s="376"/>
      <c r="L27" s="376"/>
      <c r="M27" s="376"/>
      <c r="N27" s="376"/>
      <c r="O27" s="64"/>
    </row>
    <row r="28" spans="1:16" ht="6" customHeight="1" x14ac:dyDescent="0.2">
      <c r="A28" s="58"/>
      <c r="B28" s="62"/>
      <c r="C28" s="392"/>
      <c r="D28" s="376"/>
      <c r="E28" s="376"/>
      <c r="F28" s="376"/>
      <c r="G28" s="376"/>
      <c r="H28" s="376"/>
      <c r="I28" s="376"/>
      <c r="J28" s="376"/>
      <c r="K28" s="376"/>
      <c r="L28" s="376"/>
      <c r="M28" s="376"/>
      <c r="N28" s="376"/>
      <c r="O28" s="64"/>
    </row>
    <row r="29" spans="1:16" s="373" customFormat="1" ht="18" customHeight="1" x14ac:dyDescent="0.2">
      <c r="A29" s="370"/>
      <c r="B29" s="371"/>
      <c r="C29" s="393" t="str">
        <f>date_q_long&amp;"   ("&amp;date_q_coverage&amp;")"</f>
        <v>Quarter 3   (1 October 2017 - 31 December 2017)</v>
      </c>
      <c r="D29" s="386"/>
      <c r="E29" s="386"/>
      <c r="F29" s="386"/>
      <c r="G29" s="386"/>
      <c r="H29" s="386"/>
      <c r="I29" s="386"/>
      <c r="J29" s="386"/>
      <c r="K29" s="386"/>
      <c r="L29" s="386"/>
      <c r="M29" s="386"/>
      <c r="N29" s="386"/>
      <c r="O29" s="372"/>
      <c r="P29" s="370"/>
    </row>
    <row r="30" spans="1:16" s="373" customFormat="1" ht="18" customHeight="1" x14ac:dyDescent="0.25">
      <c r="A30" s="370"/>
      <c r="B30" s="371"/>
      <c r="C30" s="250" t="s">
        <v>1503</v>
      </c>
      <c r="D30" s="450" t="s">
        <v>1604</v>
      </c>
      <c r="E30" s="450"/>
      <c r="F30" s="450"/>
      <c r="G30" s="450"/>
      <c r="H30" s="450"/>
      <c r="I30" s="450"/>
      <c r="J30" s="450"/>
      <c r="K30" s="450"/>
      <c r="L30" s="450"/>
      <c r="M30" s="450"/>
      <c r="N30" s="450"/>
      <c r="O30" s="372"/>
      <c r="P30" s="370"/>
    </row>
    <row r="31" spans="1:16" s="373" customFormat="1" ht="18" customHeight="1" x14ac:dyDescent="0.2">
      <c r="A31" s="370"/>
      <c r="B31" s="371"/>
      <c r="C31" s="304"/>
      <c r="D31" s="450"/>
      <c r="E31" s="450"/>
      <c r="F31" s="450"/>
      <c r="G31" s="450"/>
      <c r="H31" s="450"/>
      <c r="I31" s="450"/>
      <c r="J31" s="450"/>
      <c r="K31" s="450"/>
      <c r="L31" s="450"/>
      <c r="M31" s="450"/>
      <c r="N31" s="450"/>
      <c r="O31" s="372"/>
      <c r="P31" s="370"/>
    </row>
    <row r="32" spans="1:16" s="373" customFormat="1" ht="18" customHeight="1" x14ac:dyDescent="0.25">
      <c r="A32" s="370"/>
      <c r="B32" s="371"/>
      <c r="C32" s="250" t="s">
        <v>1503</v>
      </c>
      <c r="D32" s="450" t="s">
        <v>1603</v>
      </c>
      <c r="E32" s="450"/>
      <c r="F32" s="450"/>
      <c r="G32" s="450"/>
      <c r="H32" s="450"/>
      <c r="I32" s="450"/>
      <c r="J32" s="450"/>
      <c r="K32" s="450"/>
      <c r="L32" s="450"/>
      <c r="M32" s="450"/>
      <c r="N32" s="450"/>
      <c r="O32" s="372"/>
      <c r="P32" s="370"/>
    </row>
    <row r="33" spans="1:16" s="373" customFormat="1" ht="18" customHeight="1" x14ac:dyDescent="0.25">
      <c r="A33" s="370"/>
      <c r="B33" s="371"/>
      <c r="C33" s="250"/>
      <c r="D33" s="450"/>
      <c r="E33" s="450"/>
      <c r="F33" s="450"/>
      <c r="G33" s="450"/>
      <c r="H33" s="450"/>
      <c r="I33" s="450"/>
      <c r="J33" s="450"/>
      <c r="K33" s="450"/>
      <c r="L33" s="450"/>
      <c r="M33" s="450"/>
      <c r="N33" s="450"/>
      <c r="O33" s="372"/>
      <c r="P33" s="370"/>
    </row>
    <row r="34" spans="1:16" s="373" customFormat="1" ht="18" customHeight="1" x14ac:dyDescent="0.25">
      <c r="A34" s="370"/>
      <c r="B34" s="371"/>
      <c r="C34" s="250" t="s">
        <v>1503</v>
      </c>
      <c r="D34" s="450" t="s">
        <v>1602</v>
      </c>
      <c r="E34" s="450"/>
      <c r="F34" s="450"/>
      <c r="G34" s="450"/>
      <c r="H34" s="450"/>
      <c r="I34" s="450"/>
      <c r="J34" s="450"/>
      <c r="K34" s="450"/>
      <c r="L34" s="450"/>
      <c r="M34" s="450"/>
      <c r="N34" s="450"/>
      <c r="O34" s="372"/>
      <c r="P34" s="370"/>
    </row>
    <row r="35" spans="1:16" s="373" customFormat="1" ht="18" customHeight="1" x14ac:dyDescent="0.25">
      <c r="A35" s="370"/>
      <c r="B35" s="371"/>
      <c r="C35" s="250"/>
      <c r="D35" s="450"/>
      <c r="E35" s="450"/>
      <c r="F35" s="450"/>
      <c r="G35" s="450"/>
      <c r="H35" s="450"/>
      <c r="I35" s="450"/>
      <c r="J35" s="450"/>
      <c r="K35" s="450"/>
      <c r="L35" s="450"/>
      <c r="M35" s="450"/>
      <c r="N35" s="450"/>
      <c r="O35" s="372"/>
      <c r="P35" s="370"/>
    </row>
    <row r="36" spans="1:16" s="373" customFormat="1" ht="18" customHeight="1" x14ac:dyDescent="0.2">
      <c r="A36" s="370"/>
      <c r="B36" s="371"/>
      <c r="C36" s="304"/>
      <c r="D36" s="450"/>
      <c r="E36" s="450"/>
      <c r="F36" s="450"/>
      <c r="G36" s="450"/>
      <c r="H36" s="450"/>
      <c r="I36" s="450"/>
      <c r="J36" s="450"/>
      <c r="K36" s="450"/>
      <c r="L36" s="450"/>
      <c r="M36" s="450"/>
      <c r="N36" s="450"/>
      <c r="O36" s="372"/>
      <c r="P36" s="370"/>
    </row>
    <row r="37" spans="1:16" ht="6" customHeight="1" x14ac:dyDescent="0.2">
      <c r="A37" s="58"/>
      <c r="B37" s="62"/>
      <c r="C37" s="378"/>
      <c r="D37" s="378"/>
      <c r="E37" s="378"/>
      <c r="F37" s="378"/>
      <c r="G37" s="378"/>
      <c r="H37" s="378"/>
      <c r="I37" s="378"/>
      <c r="J37" s="378"/>
      <c r="K37" s="378"/>
      <c r="L37" s="378"/>
      <c r="M37" s="378"/>
      <c r="N37" s="378"/>
      <c r="O37" s="64"/>
    </row>
    <row r="38" spans="1:16" ht="6" customHeight="1" x14ac:dyDescent="0.2">
      <c r="A38" s="58"/>
      <c r="B38" s="62"/>
      <c r="C38" s="107"/>
      <c r="D38" s="108"/>
      <c r="E38" s="108"/>
      <c r="F38" s="108"/>
      <c r="G38" s="108"/>
      <c r="H38" s="108"/>
      <c r="I38" s="108"/>
      <c r="J38" s="108"/>
      <c r="K38" s="108"/>
      <c r="L38" s="108"/>
      <c r="M38" s="108"/>
      <c r="N38" s="108"/>
      <c r="O38" s="64"/>
    </row>
    <row r="39" spans="1:16" ht="18" customHeight="1" x14ac:dyDescent="0.2">
      <c r="A39" s="58"/>
      <c r="B39" s="62"/>
      <c r="C39" s="109" t="s">
        <v>990</v>
      </c>
      <c r="D39" s="108"/>
      <c r="E39" s="108"/>
      <c r="F39" s="108"/>
      <c r="G39" s="108"/>
      <c r="H39" s="108"/>
      <c r="I39" s="108"/>
      <c r="J39" s="108"/>
      <c r="K39" s="108"/>
      <c r="L39" s="108"/>
      <c r="M39" s="108"/>
      <c r="N39" s="108"/>
      <c r="O39" s="64"/>
    </row>
    <row r="40" spans="1:16" ht="6" customHeight="1" x14ac:dyDescent="0.2">
      <c r="A40" s="58"/>
      <c r="B40" s="62"/>
      <c r="C40" s="109"/>
      <c r="D40" s="108"/>
      <c r="E40" s="108"/>
      <c r="F40" s="108"/>
      <c r="G40" s="108"/>
      <c r="H40" s="108"/>
      <c r="I40" s="108"/>
      <c r="J40" s="108"/>
      <c r="K40" s="108"/>
      <c r="L40" s="108"/>
      <c r="M40" s="108"/>
      <c r="N40" s="108"/>
      <c r="O40" s="64"/>
    </row>
    <row r="41" spans="1:16" ht="18" customHeight="1" x14ac:dyDescent="0.2">
      <c r="A41" s="58"/>
      <c r="B41" s="62"/>
      <c r="C41" s="274" t="s">
        <v>1528</v>
      </c>
      <c r="D41" s="275"/>
      <c r="E41" s="276"/>
      <c r="F41" s="276"/>
      <c r="G41" s="276"/>
      <c r="H41" s="276"/>
      <c r="I41" s="276"/>
      <c r="J41" s="276"/>
      <c r="K41" s="276"/>
      <c r="L41" s="276"/>
      <c r="M41" s="276"/>
      <c r="N41" s="276"/>
      <c r="O41" s="64"/>
    </row>
    <row r="42" spans="1:16" ht="18" customHeight="1" x14ac:dyDescent="0.2">
      <c r="A42" s="58"/>
      <c r="B42" s="62"/>
      <c r="C42" s="470" t="s">
        <v>1541</v>
      </c>
      <c r="D42" s="470"/>
      <c r="E42" s="470"/>
      <c r="F42" s="470"/>
      <c r="G42" s="470"/>
      <c r="H42" s="470"/>
      <c r="I42" s="470"/>
      <c r="J42" s="470"/>
      <c r="K42" s="470"/>
      <c r="L42" s="470"/>
      <c r="M42" s="470"/>
      <c r="N42" s="470"/>
      <c r="O42" s="64"/>
    </row>
    <row r="43" spans="1:16" ht="18" customHeight="1" x14ac:dyDescent="0.2">
      <c r="A43" s="58"/>
      <c r="B43" s="62"/>
      <c r="C43" s="470"/>
      <c r="D43" s="470"/>
      <c r="E43" s="470"/>
      <c r="F43" s="470"/>
      <c r="G43" s="470"/>
      <c r="H43" s="470"/>
      <c r="I43" s="470"/>
      <c r="J43" s="470"/>
      <c r="K43" s="470"/>
      <c r="L43" s="470"/>
      <c r="M43" s="470"/>
      <c r="N43" s="470"/>
      <c r="O43" s="64"/>
    </row>
    <row r="44" spans="1:16" ht="18" customHeight="1" x14ac:dyDescent="0.2">
      <c r="A44" s="58"/>
      <c r="B44" s="62"/>
      <c r="C44" s="470"/>
      <c r="D44" s="470"/>
      <c r="E44" s="470"/>
      <c r="F44" s="470"/>
      <c r="G44" s="470"/>
      <c r="H44" s="470"/>
      <c r="I44" s="470"/>
      <c r="J44" s="470"/>
      <c r="K44" s="470"/>
      <c r="L44" s="470"/>
      <c r="M44" s="470"/>
      <c r="N44" s="470"/>
      <c r="O44" s="64"/>
    </row>
    <row r="45" spans="1:16" ht="18" customHeight="1" x14ac:dyDescent="0.2">
      <c r="A45" s="58"/>
      <c r="B45" s="62"/>
      <c r="C45" s="470"/>
      <c r="D45" s="470"/>
      <c r="E45" s="470"/>
      <c r="F45" s="470"/>
      <c r="G45" s="470"/>
      <c r="H45" s="470"/>
      <c r="I45" s="470"/>
      <c r="J45" s="470"/>
      <c r="K45" s="470"/>
      <c r="L45" s="470"/>
      <c r="M45" s="470"/>
      <c r="N45" s="470"/>
      <c r="O45" s="64"/>
    </row>
    <row r="46" spans="1:16" ht="18" customHeight="1" x14ac:dyDescent="0.2">
      <c r="A46" s="58"/>
      <c r="B46" s="62"/>
      <c r="C46" s="471"/>
      <c r="D46" s="471"/>
      <c r="E46" s="471"/>
      <c r="F46" s="471"/>
      <c r="G46" s="471"/>
      <c r="H46" s="471"/>
      <c r="I46" s="471"/>
      <c r="J46" s="471"/>
      <c r="K46" s="471"/>
      <c r="L46" s="471"/>
      <c r="M46" s="471"/>
      <c r="N46" s="471"/>
      <c r="O46" s="64"/>
    </row>
    <row r="47" spans="1:16" ht="18" customHeight="1" x14ac:dyDescent="0.2">
      <c r="A47" s="58"/>
      <c r="B47" s="62"/>
      <c r="C47" s="274" t="s">
        <v>1529</v>
      </c>
      <c r="D47" s="277"/>
      <c r="E47" s="108"/>
      <c r="F47" s="108"/>
      <c r="G47" s="108"/>
      <c r="H47" s="108"/>
      <c r="I47" s="108"/>
      <c r="J47" s="108"/>
      <c r="K47" s="108"/>
      <c r="L47" s="108"/>
      <c r="M47" s="108"/>
      <c r="N47" s="108"/>
      <c r="O47" s="64"/>
    </row>
    <row r="48" spans="1:16" ht="18" customHeight="1" x14ac:dyDescent="0.2">
      <c r="A48" s="58"/>
      <c r="B48" s="62"/>
      <c r="C48" s="469" t="s">
        <v>1542</v>
      </c>
      <c r="D48" s="469"/>
      <c r="E48" s="469"/>
      <c r="F48" s="469"/>
      <c r="G48" s="469"/>
      <c r="H48" s="469"/>
      <c r="I48" s="469"/>
      <c r="J48" s="469"/>
      <c r="K48" s="469"/>
      <c r="L48" s="469"/>
      <c r="M48" s="469"/>
      <c r="N48" s="469"/>
      <c r="O48" s="64"/>
    </row>
    <row r="49" spans="1:15" ht="18" customHeight="1" x14ac:dyDescent="0.2">
      <c r="A49" s="58"/>
      <c r="B49" s="62"/>
      <c r="C49" s="469"/>
      <c r="D49" s="469"/>
      <c r="E49" s="469"/>
      <c r="F49" s="469"/>
      <c r="G49" s="469"/>
      <c r="H49" s="469"/>
      <c r="I49" s="469"/>
      <c r="J49" s="469"/>
      <c r="K49" s="469"/>
      <c r="L49" s="469"/>
      <c r="M49" s="469"/>
      <c r="N49" s="469"/>
      <c r="O49" s="64"/>
    </row>
    <row r="50" spans="1:15" ht="18" customHeight="1" x14ac:dyDescent="0.2">
      <c r="A50" s="58"/>
      <c r="B50" s="62"/>
      <c r="C50" s="274" t="s">
        <v>1530</v>
      </c>
      <c r="D50" s="277"/>
      <c r="E50" s="108"/>
      <c r="F50" s="108"/>
      <c r="G50" s="108"/>
      <c r="H50" s="108"/>
      <c r="I50" s="108"/>
      <c r="J50" s="108"/>
      <c r="K50" s="108"/>
      <c r="L50" s="108"/>
      <c r="M50" s="108"/>
      <c r="N50" s="108"/>
      <c r="O50" s="64"/>
    </row>
    <row r="51" spans="1:15" ht="18" customHeight="1" x14ac:dyDescent="0.2">
      <c r="A51" s="58"/>
      <c r="B51" s="62"/>
      <c r="C51" s="470" t="s">
        <v>1531</v>
      </c>
      <c r="D51" s="470"/>
      <c r="E51" s="470"/>
      <c r="F51" s="470"/>
      <c r="G51" s="470"/>
      <c r="H51" s="470"/>
      <c r="I51" s="470"/>
      <c r="J51" s="470"/>
      <c r="K51" s="470"/>
      <c r="L51" s="470"/>
      <c r="M51" s="470"/>
      <c r="N51" s="470"/>
      <c r="O51" s="64"/>
    </row>
    <row r="52" spans="1:15" ht="18" customHeight="1" x14ac:dyDescent="0.2">
      <c r="A52" s="58"/>
      <c r="B52" s="62"/>
      <c r="C52" s="470"/>
      <c r="D52" s="470"/>
      <c r="E52" s="470"/>
      <c r="F52" s="470"/>
      <c r="G52" s="470"/>
      <c r="H52" s="470"/>
      <c r="I52" s="470"/>
      <c r="J52" s="470"/>
      <c r="K52" s="470"/>
      <c r="L52" s="470"/>
      <c r="M52" s="470"/>
      <c r="N52" s="470"/>
      <c r="O52" s="64"/>
    </row>
    <row r="53" spans="1:15" ht="18" customHeight="1" x14ac:dyDescent="0.2">
      <c r="A53" s="58"/>
      <c r="B53" s="62"/>
      <c r="C53" s="470"/>
      <c r="D53" s="470"/>
      <c r="E53" s="470"/>
      <c r="F53" s="470"/>
      <c r="G53" s="470"/>
      <c r="H53" s="470"/>
      <c r="I53" s="470"/>
      <c r="J53" s="470"/>
      <c r="K53" s="470"/>
      <c r="L53" s="470"/>
      <c r="M53" s="470"/>
      <c r="N53" s="470"/>
      <c r="O53" s="64"/>
    </row>
    <row r="54" spans="1:15" ht="18" customHeight="1" x14ac:dyDescent="0.2">
      <c r="A54" s="58"/>
      <c r="B54" s="62"/>
      <c r="C54" s="278"/>
      <c r="D54" s="278"/>
      <c r="E54" s="278"/>
      <c r="F54" s="278"/>
      <c r="G54" s="278"/>
      <c r="H54" s="278"/>
      <c r="I54" s="278"/>
      <c r="J54" s="278"/>
      <c r="K54" s="278"/>
      <c r="L54" s="278"/>
      <c r="M54" s="278"/>
      <c r="N54" s="278"/>
      <c r="O54" s="64"/>
    </row>
    <row r="55" spans="1:15" ht="18" customHeight="1" x14ac:dyDescent="0.2">
      <c r="A55" s="58"/>
      <c r="B55" s="62"/>
      <c r="C55" s="109" t="s">
        <v>1512</v>
      </c>
      <c r="E55" s="108"/>
      <c r="F55" s="108"/>
      <c r="G55" s="108"/>
      <c r="H55" s="108"/>
      <c r="I55" s="108"/>
      <c r="J55" s="108"/>
      <c r="K55" s="108"/>
      <c r="L55" s="108"/>
      <c r="M55" s="108"/>
      <c r="N55" s="108"/>
      <c r="O55" s="64"/>
    </row>
    <row r="56" spans="1:15" ht="18" customHeight="1" x14ac:dyDescent="0.2">
      <c r="A56" s="58"/>
      <c r="B56" s="62"/>
      <c r="C56" s="251" t="s">
        <v>1007</v>
      </c>
      <c r="E56" s="251" t="s">
        <v>1506</v>
      </c>
      <c r="F56" s="108"/>
      <c r="G56" s="108"/>
      <c r="H56" s="108"/>
      <c r="I56" s="108"/>
      <c r="J56" s="108"/>
      <c r="K56" s="108"/>
      <c r="L56" s="108"/>
      <c r="M56" s="108"/>
      <c r="N56" s="108"/>
      <c r="O56" s="64"/>
    </row>
    <row r="57" spans="1:15" ht="18" customHeight="1" x14ac:dyDescent="0.2">
      <c r="A57" s="58"/>
      <c r="B57" s="62"/>
      <c r="C57" s="266" t="s">
        <v>1522</v>
      </c>
      <c r="E57" s="251" t="s">
        <v>1523</v>
      </c>
      <c r="F57" s="108"/>
      <c r="G57" s="108"/>
      <c r="H57" s="108"/>
      <c r="I57" s="108"/>
      <c r="J57" s="108"/>
      <c r="K57" s="108"/>
      <c r="L57" s="108"/>
      <c r="M57" s="108"/>
      <c r="N57" s="108"/>
      <c r="O57" s="64"/>
    </row>
    <row r="58" spans="1:15" ht="18" customHeight="1" x14ac:dyDescent="0.2">
      <c r="A58" s="58"/>
      <c r="B58" s="62"/>
      <c r="C58" s="251" t="s">
        <v>1507</v>
      </c>
      <c r="E58" s="251" t="s">
        <v>1508</v>
      </c>
      <c r="F58" s="264"/>
      <c r="G58" s="264"/>
      <c r="H58" s="264"/>
      <c r="I58" s="264"/>
      <c r="J58" s="264"/>
      <c r="K58" s="264"/>
      <c r="L58" s="264"/>
      <c r="M58" s="264"/>
      <c r="N58" s="264"/>
      <c r="O58" s="64"/>
    </row>
    <row r="59" spans="1:15" ht="18" customHeight="1" x14ac:dyDescent="0.2">
      <c r="A59" s="58"/>
      <c r="B59" s="62"/>
      <c r="C59" s="251" t="s">
        <v>1509</v>
      </c>
      <c r="E59" s="251" t="s">
        <v>1510</v>
      </c>
      <c r="F59"/>
      <c r="G59"/>
      <c r="H59"/>
      <c r="I59"/>
      <c r="J59"/>
      <c r="K59"/>
      <c r="L59"/>
      <c r="M59"/>
      <c r="N59"/>
      <c r="O59" s="64"/>
    </row>
    <row r="60" spans="1:15" s="58" customFormat="1" ht="18" customHeight="1" x14ac:dyDescent="0.2">
      <c r="B60" s="62"/>
      <c r="C60" s="251">
        <v>0</v>
      </c>
      <c r="D60" s="69"/>
      <c r="E60" s="251" t="s">
        <v>1511</v>
      </c>
      <c r="F60" s="264"/>
      <c r="G60" s="264"/>
      <c r="H60" s="264"/>
      <c r="I60" s="264"/>
      <c r="J60" s="264"/>
      <c r="K60" s="264"/>
      <c r="L60" s="264"/>
      <c r="M60" s="264"/>
      <c r="N60" s="264"/>
      <c r="O60" s="64"/>
    </row>
    <row r="61" spans="1:15" s="58" customFormat="1" ht="18" customHeight="1" x14ac:dyDescent="0.2">
      <c r="B61" s="62"/>
      <c r="C61" s="267" t="s">
        <v>1538</v>
      </c>
      <c r="D61" s="251"/>
      <c r="E61" s="251" t="s">
        <v>1539</v>
      </c>
      <c r="F61" s="264"/>
      <c r="G61" s="264"/>
      <c r="H61" s="264"/>
      <c r="I61" s="264"/>
      <c r="J61" s="264"/>
      <c r="K61" s="264"/>
      <c r="L61" s="264"/>
      <c r="M61" s="264"/>
      <c r="N61" s="264"/>
      <c r="O61" s="64"/>
    </row>
    <row r="62" spans="1:15" s="58" customFormat="1" ht="18" customHeight="1" x14ac:dyDescent="0.2">
      <c r="B62" s="62"/>
      <c r="C62" s="267" t="s">
        <v>1519</v>
      </c>
      <c r="D62" s="251"/>
      <c r="E62" s="251" t="s">
        <v>1524</v>
      </c>
      <c r="F62" s="264"/>
      <c r="G62" s="264"/>
      <c r="H62" s="264"/>
      <c r="I62" s="264"/>
      <c r="J62" s="264"/>
      <c r="K62" s="264"/>
      <c r="L62" s="264"/>
      <c r="M62" s="264"/>
      <c r="N62" s="264"/>
      <c r="O62" s="64"/>
    </row>
    <row r="63" spans="1:15" s="58" customFormat="1" ht="18" customHeight="1" x14ac:dyDescent="0.2">
      <c r="B63" s="62"/>
      <c r="C63" s="460"/>
      <c r="D63" s="460"/>
      <c r="E63" s="460"/>
      <c r="F63" s="460"/>
      <c r="G63" s="460"/>
      <c r="H63" s="460"/>
      <c r="I63" s="460"/>
      <c r="J63" s="460"/>
      <c r="K63" s="460"/>
      <c r="L63" s="460"/>
      <c r="M63" s="460"/>
      <c r="N63" s="460"/>
      <c r="O63" s="64"/>
    </row>
    <row r="64" spans="1:15" s="58" customFormat="1" ht="18" customHeight="1" x14ac:dyDescent="0.2">
      <c r="B64" s="62"/>
      <c r="C64" s="109" t="s">
        <v>992</v>
      </c>
      <c r="D64" s="65"/>
      <c r="E64" s="65"/>
      <c r="F64" s="65"/>
      <c r="G64" s="65"/>
      <c r="H64" s="65"/>
      <c r="I64" s="65"/>
      <c r="J64" s="65"/>
      <c r="K64" s="65"/>
      <c r="L64" s="65"/>
      <c r="M64" s="65"/>
      <c r="N64" s="65"/>
      <c r="O64" s="64"/>
    </row>
    <row r="65" spans="2:15" s="58" customFormat="1" ht="18" customHeight="1" x14ac:dyDescent="0.2">
      <c r="B65" s="62"/>
      <c r="C65" s="464" t="s">
        <v>1491</v>
      </c>
      <c r="D65" s="464"/>
      <c r="E65" s="464"/>
      <c r="F65" s="464"/>
      <c r="G65" s="464"/>
      <c r="H65" s="464"/>
      <c r="I65" s="464"/>
      <c r="J65" s="464"/>
      <c r="K65" s="464"/>
      <c r="L65" s="464"/>
      <c r="M65" s="464"/>
      <c r="N65" s="464"/>
      <c r="O65" s="64"/>
    </row>
    <row r="66" spans="2:15" s="58" customFormat="1" ht="18" customHeight="1" x14ac:dyDescent="0.2">
      <c r="B66" s="62"/>
      <c r="C66" s="464"/>
      <c r="D66" s="464"/>
      <c r="E66" s="464"/>
      <c r="F66" s="464"/>
      <c r="G66" s="464"/>
      <c r="H66" s="464"/>
      <c r="I66" s="464"/>
      <c r="J66" s="464"/>
      <c r="K66" s="464"/>
      <c r="L66" s="464"/>
      <c r="M66" s="464"/>
      <c r="N66" s="464"/>
      <c r="O66" s="64"/>
    </row>
    <row r="67" spans="2:15" s="58" customFormat="1" ht="18" customHeight="1" x14ac:dyDescent="0.2">
      <c r="B67" s="62"/>
      <c r="C67" s="464"/>
      <c r="D67" s="464"/>
      <c r="E67" s="464"/>
      <c r="F67" s="464"/>
      <c r="G67" s="464"/>
      <c r="H67" s="464"/>
      <c r="I67" s="464"/>
      <c r="J67" s="464"/>
      <c r="K67" s="464"/>
      <c r="L67" s="464"/>
      <c r="M67" s="464"/>
      <c r="N67" s="464"/>
      <c r="O67" s="64"/>
    </row>
    <row r="68" spans="2:15" s="58" customFormat="1" ht="18" customHeight="1" x14ac:dyDescent="0.2">
      <c r="B68" s="62"/>
      <c r="C68" s="451" t="s">
        <v>1492</v>
      </c>
      <c r="D68" s="452"/>
      <c r="E68" s="452"/>
      <c r="F68" s="452"/>
      <c r="G68" s="452"/>
      <c r="H68" s="452"/>
      <c r="I68" s="452"/>
      <c r="J68" s="452"/>
      <c r="K68" s="452"/>
      <c r="L68" s="452"/>
      <c r="M68" s="452"/>
      <c r="N68" s="452"/>
      <c r="O68" s="64"/>
    </row>
    <row r="69" spans="2:15" s="58" customFormat="1" ht="18" customHeight="1" x14ac:dyDescent="0.2">
      <c r="B69" s="62"/>
      <c r="C69" s="465" t="s">
        <v>1493</v>
      </c>
      <c r="D69" s="465"/>
      <c r="E69" s="465"/>
      <c r="F69" s="465"/>
      <c r="G69" s="465"/>
      <c r="H69" s="465"/>
      <c r="I69" s="465"/>
      <c r="J69" s="465"/>
      <c r="K69" s="465"/>
      <c r="L69" s="465"/>
      <c r="M69" s="465"/>
      <c r="N69" s="465"/>
      <c r="O69" s="64"/>
    </row>
    <row r="70" spans="2:15" s="58" customFormat="1" ht="18" customHeight="1" x14ac:dyDescent="0.2">
      <c r="B70" s="62"/>
      <c r="C70" s="65"/>
      <c r="D70" s="65"/>
      <c r="E70" s="65"/>
      <c r="F70" s="65"/>
      <c r="G70" s="65"/>
      <c r="H70" s="65"/>
      <c r="I70" s="65"/>
      <c r="J70" s="65"/>
      <c r="K70" s="65"/>
      <c r="L70" s="65"/>
      <c r="M70" s="65"/>
      <c r="N70" s="65"/>
      <c r="O70" s="64"/>
    </row>
    <row r="71" spans="2:15" s="58" customFormat="1" ht="18" customHeight="1" x14ac:dyDescent="0.2">
      <c r="B71" s="62"/>
      <c r="C71" s="109" t="s">
        <v>997</v>
      </c>
      <c r="D71" s="65"/>
      <c r="E71" s="65"/>
      <c r="F71" s="65"/>
      <c r="G71" s="65"/>
      <c r="H71" s="65"/>
      <c r="I71" s="65"/>
      <c r="J71" s="65"/>
      <c r="K71" s="65"/>
      <c r="L71" s="65"/>
      <c r="M71" s="65"/>
      <c r="N71" s="65"/>
      <c r="O71" s="64"/>
    </row>
    <row r="72" spans="2:15" s="58" customFormat="1" ht="18" customHeight="1" x14ac:dyDescent="0.2">
      <c r="B72" s="62"/>
      <c r="C72" s="474" t="str">
        <f>"These figures are derived from the QRO3 form sent to all 444 local authorities in England. Only data for authorities that have completed a valid return are used to compile local authority figures for this release. "&amp;date_q_long&amp;" "&amp;date_fy_year&amp;" is based on returns from all authorities except the Isles of Scilly."</f>
        <v>These figures are derived from the QRO3 form sent to all 444 local authorities in England. Only data for authorities that have completed a valid return are used to compile local authority figures for this release. Quarter 3 2017-18 is based on returns from all authorities except the Isles of Scilly.</v>
      </c>
      <c r="D72" s="474"/>
      <c r="E72" s="474"/>
      <c r="F72" s="474"/>
      <c r="G72" s="474"/>
      <c r="H72" s="474"/>
      <c r="I72" s="474"/>
      <c r="J72" s="474"/>
      <c r="K72" s="474"/>
      <c r="L72" s="474"/>
      <c r="M72" s="474"/>
      <c r="N72" s="474"/>
      <c r="O72" s="64"/>
    </row>
    <row r="73" spans="2:15" s="288" customFormat="1" ht="18" customHeight="1" x14ac:dyDescent="0.2">
      <c r="B73" s="289"/>
      <c r="C73" s="474"/>
      <c r="D73" s="474"/>
      <c r="E73" s="474"/>
      <c r="F73" s="474"/>
      <c r="G73" s="474"/>
      <c r="H73" s="474"/>
      <c r="I73" s="474"/>
      <c r="J73" s="474"/>
      <c r="K73" s="474"/>
      <c r="L73" s="474"/>
      <c r="M73" s="474"/>
      <c r="N73" s="474"/>
      <c r="O73" s="290"/>
    </row>
    <row r="74" spans="2:15" s="285" customFormat="1" ht="18" customHeight="1" x14ac:dyDescent="0.2">
      <c r="B74" s="286"/>
      <c r="C74" s="474"/>
      <c r="D74" s="474"/>
      <c r="E74" s="474"/>
      <c r="F74" s="474"/>
      <c r="G74" s="474"/>
      <c r="H74" s="474"/>
      <c r="I74" s="474"/>
      <c r="J74" s="474"/>
      <c r="K74" s="474"/>
      <c r="L74" s="474"/>
      <c r="M74" s="474"/>
      <c r="N74" s="474"/>
      <c r="O74" s="287"/>
    </row>
    <row r="75" spans="2:15" s="370" customFormat="1" ht="4.5" customHeight="1" x14ac:dyDescent="0.2">
      <c r="B75" s="371"/>
      <c r="C75" s="473"/>
      <c r="D75" s="482"/>
      <c r="E75" s="482"/>
      <c r="F75" s="482"/>
      <c r="G75" s="482"/>
      <c r="H75" s="482"/>
      <c r="I75" s="482"/>
      <c r="J75" s="482"/>
      <c r="K75" s="482"/>
      <c r="L75" s="482"/>
      <c r="M75" s="482"/>
      <c r="N75" s="482"/>
      <c r="O75" s="372"/>
    </row>
    <row r="76" spans="2:15" s="370" customFormat="1" ht="4.5" customHeight="1" x14ac:dyDescent="0.2">
      <c r="B76" s="371"/>
      <c r="C76" s="473"/>
      <c r="D76" s="482"/>
      <c r="E76" s="482"/>
      <c r="F76" s="482"/>
      <c r="G76" s="482"/>
      <c r="H76" s="482"/>
      <c r="I76" s="482"/>
      <c r="J76" s="482"/>
      <c r="K76" s="482"/>
      <c r="L76" s="482"/>
      <c r="M76" s="482"/>
      <c r="N76" s="482"/>
      <c r="O76" s="372"/>
    </row>
    <row r="77" spans="2:15" s="370" customFormat="1" ht="4.5" customHeight="1" x14ac:dyDescent="0.2">
      <c r="B77" s="371"/>
      <c r="C77" s="482"/>
      <c r="D77" s="482"/>
      <c r="E77" s="482"/>
      <c r="F77" s="482"/>
      <c r="G77" s="482"/>
      <c r="H77" s="482"/>
      <c r="I77" s="482"/>
      <c r="J77" s="482"/>
      <c r="K77" s="482"/>
      <c r="L77" s="482"/>
      <c r="M77" s="482"/>
      <c r="N77" s="482"/>
      <c r="O77" s="372"/>
    </row>
    <row r="78" spans="2:15" s="58" customFormat="1" ht="6" customHeight="1" x14ac:dyDescent="0.2">
      <c r="B78" s="62"/>
      <c r="C78" s="65"/>
      <c r="D78" s="65"/>
      <c r="E78" s="65"/>
      <c r="F78" s="65"/>
      <c r="G78" s="65"/>
      <c r="H78" s="65"/>
      <c r="I78" s="65"/>
      <c r="J78" s="65"/>
      <c r="K78" s="65"/>
      <c r="L78" s="65"/>
      <c r="M78" s="65"/>
      <c r="N78" s="65"/>
      <c r="O78" s="64"/>
    </row>
    <row r="79" spans="2:15" s="58" customFormat="1" ht="18" customHeight="1" x14ac:dyDescent="0.2">
      <c r="B79" s="62"/>
      <c r="C79" s="109" t="s">
        <v>991</v>
      </c>
      <c r="D79" s="65"/>
      <c r="E79" s="65"/>
      <c r="F79" s="65"/>
      <c r="G79" s="65"/>
      <c r="H79" s="65"/>
      <c r="I79" s="65"/>
      <c r="J79" s="65"/>
      <c r="K79" s="65"/>
      <c r="L79" s="65"/>
      <c r="M79" s="65"/>
      <c r="N79" s="65"/>
      <c r="O79" s="64"/>
    </row>
    <row r="80" spans="2:15" s="58" customFormat="1" ht="6" customHeight="1" x14ac:dyDescent="0.2">
      <c r="B80" s="62"/>
      <c r="C80" s="109"/>
      <c r="D80" s="240"/>
      <c r="E80" s="240"/>
      <c r="F80" s="240"/>
      <c r="G80" s="240"/>
      <c r="H80" s="240"/>
      <c r="I80" s="240"/>
      <c r="J80" s="240"/>
      <c r="K80" s="240"/>
      <c r="L80" s="240"/>
      <c r="M80" s="240"/>
      <c r="N80" s="240"/>
      <c r="O80" s="64"/>
    </row>
    <row r="81" spans="2:15" s="58" customFormat="1" ht="18" customHeight="1" x14ac:dyDescent="0.2">
      <c r="B81" s="62"/>
      <c r="C81" s="477" t="s">
        <v>1575</v>
      </c>
      <c r="D81" s="478"/>
      <c r="E81" s="478"/>
      <c r="F81" s="478"/>
      <c r="G81" s="478"/>
      <c r="H81" s="478"/>
      <c r="I81" s="478"/>
      <c r="J81" s="478"/>
      <c r="K81" s="478"/>
      <c r="L81" s="478"/>
      <c r="M81" s="478"/>
      <c r="N81" s="478"/>
      <c r="O81" s="64"/>
    </row>
    <row r="82" spans="2:15" s="58" customFormat="1" ht="18" customHeight="1" x14ac:dyDescent="0.2">
      <c r="B82" s="62"/>
      <c r="C82" s="478"/>
      <c r="D82" s="478"/>
      <c r="E82" s="478"/>
      <c r="F82" s="478"/>
      <c r="G82" s="478"/>
      <c r="H82" s="478"/>
      <c r="I82" s="478"/>
      <c r="J82" s="478"/>
      <c r="K82" s="478"/>
      <c r="L82" s="478"/>
      <c r="M82" s="478"/>
      <c r="N82" s="478"/>
      <c r="O82" s="64"/>
    </row>
    <row r="83" spans="2:15" s="58" customFormat="1" ht="18" customHeight="1" x14ac:dyDescent="0.2">
      <c r="B83" s="62"/>
      <c r="C83" s="479" t="s">
        <v>1556</v>
      </c>
      <c r="D83" s="479"/>
      <c r="E83" s="479"/>
      <c r="F83" s="479"/>
      <c r="G83" s="479"/>
      <c r="H83" s="479"/>
      <c r="I83" s="479"/>
      <c r="J83" s="479"/>
      <c r="K83" s="479"/>
      <c r="L83" s="479"/>
      <c r="M83" s="479"/>
      <c r="N83" s="479"/>
      <c r="O83" s="64"/>
    </row>
    <row r="84" spans="2:15" s="58" customFormat="1" ht="18" customHeight="1" x14ac:dyDescent="0.2">
      <c r="B84" s="62"/>
      <c r="C84" s="479"/>
      <c r="D84" s="479"/>
      <c r="E84" s="479"/>
      <c r="F84" s="479"/>
      <c r="G84" s="479"/>
      <c r="H84" s="479"/>
      <c r="I84" s="479"/>
      <c r="J84" s="479"/>
      <c r="K84" s="479"/>
      <c r="L84" s="479"/>
      <c r="M84" s="479"/>
      <c r="N84" s="479"/>
      <c r="O84" s="64"/>
    </row>
    <row r="85" spans="2:15" s="58" customFormat="1" ht="18" customHeight="1" x14ac:dyDescent="0.2">
      <c r="B85" s="62"/>
      <c r="C85" s="480" t="s">
        <v>1571</v>
      </c>
      <c r="D85" s="481"/>
      <c r="E85" s="481"/>
      <c r="F85" s="481"/>
      <c r="G85" s="481"/>
      <c r="H85" s="481"/>
      <c r="I85" s="481"/>
      <c r="J85" s="481"/>
      <c r="K85" s="481"/>
      <c r="L85" s="481"/>
      <c r="M85" s="481"/>
      <c r="N85" s="481"/>
      <c r="O85" s="64"/>
    </row>
    <row r="86" spans="2:15" s="58" customFormat="1" ht="18" customHeight="1" x14ac:dyDescent="0.2">
      <c r="B86" s="62"/>
      <c r="C86" s="481"/>
      <c r="D86" s="481"/>
      <c r="E86" s="481"/>
      <c r="F86" s="481"/>
      <c r="G86" s="481"/>
      <c r="H86" s="481"/>
      <c r="I86" s="481"/>
      <c r="J86" s="481"/>
      <c r="K86" s="481"/>
      <c r="L86" s="481"/>
      <c r="M86" s="481"/>
      <c r="N86" s="481"/>
      <c r="O86" s="64"/>
    </row>
    <row r="87" spans="2:15" s="370" customFormat="1" ht="75" customHeight="1" x14ac:dyDescent="0.2">
      <c r="B87" s="371"/>
      <c r="C87" s="480" t="s">
        <v>1608</v>
      </c>
      <c r="D87" s="481"/>
      <c r="E87" s="481"/>
      <c r="F87" s="481"/>
      <c r="G87" s="481"/>
      <c r="H87" s="481"/>
      <c r="I87" s="481"/>
      <c r="J87" s="481"/>
      <c r="K87" s="481"/>
      <c r="L87" s="481"/>
      <c r="M87" s="481"/>
      <c r="N87" s="481"/>
      <c r="O87" s="372"/>
    </row>
    <row r="88" spans="2:15" s="58" customFormat="1" ht="102.75" customHeight="1" x14ac:dyDescent="0.2">
      <c r="B88" s="62"/>
      <c r="C88" s="480" t="s">
        <v>1607</v>
      </c>
      <c r="D88" s="481"/>
      <c r="E88" s="481"/>
      <c r="F88" s="481"/>
      <c r="G88" s="481"/>
      <c r="H88" s="481"/>
      <c r="I88" s="481"/>
      <c r="J88" s="481"/>
      <c r="K88" s="481"/>
      <c r="L88" s="481"/>
      <c r="M88" s="481"/>
      <c r="N88" s="481"/>
      <c r="O88" s="64"/>
    </row>
    <row r="89" spans="2:15" s="370" customFormat="1" ht="15" customHeight="1" x14ac:dyDescent="0.2">
      <c r="B89" s="371"/>
      <c r="C89" s="414"/>
      <c r="D89" s="415"/>
      <c r="E89" s="415"/>
      <c r="F89" s="415"/>
      <c r="G89" s="415"/>
      <c r="H89" s="415"/>
      <c r="I89" s="415"/>
      <c r="J89" s="415"/>
      <c r="K89" s="415"/>
      <c r="L89" s="415"/>
      <c r="M89" s="415"/>
      <c r="N89" s="415"/>
      <c r="O89" s="372"/>
    </row>
    <row r="90" spans="2:15" s="58" customFormat="1" ht="18" customHeight="1" x14ac:dyDescent="0.2">
      <c r="B90" s="62"/>
      <c r="C90" s="244" t="s">
        <v>1494</v>
      </c>
      <c r="D90" s="240"/>
      <c r="E90" s="240"/>
      <c r="F90" s="240"/>
      <c r="G90" s="240"/>
      <c r="H90" s="240"/>
      <c r="I90" s="240"/>
      <c r="J90" s="240"/>
      <c r="K90" s="240"/>
      <c r="L90" s="240"/>
      <c r="M90" s="240"/>
      <c r="N90" s="240"/>
      <c r="O90" s="64"/>
    </row>
    <row r="91" spans="2:15" s="58" customFormat="1" ht="6" customHeight="1" x14ac:dyDescent="0.2">
      <c r="B91" s="62"/>
      <c r="C91" s="243"/>
      <c r="D91" s="240"/>
      <c r="E91" s="240"/>
      <c r="F91" s="240"/>
      <c r="G91" s="240"/>
      <c r="H91" s="240"/>
      <c r="I91" s="240"/>
      <c r="J91" s="240"/>
      <c r="K91" s="240"/>
      <c r="L91" s="240"/>
      <c r="M91" s="240"/>
      <c r="N91" s="240"/>
      <c r="O91" s="64"/>
    </row>
    <row r="92" spans="2:15" s="58" customFormat="1" ht="18" customHeight="1" x14ac:dyDescent="0.2">
      <c r="B92" s="62"/>
      <c r="C92" s="453" t="s">
        <v>1495</v>
      </c>
      <c r="D92" s="452"/>
      <c r="E92" s="452"/>
      <c r="F92" s="452"/>
      <c r="G92" s="452"/>
      <c r="H92" s="452"/>
      <c r="I92" s="452"/>
      <c r="J92" s="452"/>
      <c r="K92" s="452"/>
      <c r="L92" s="452"/>
      <c r="M92" s="452"/>
      <c r="N92" s="452"/>
      <c r="O92" s="64"/>
    </row>
    <row r="93" spans="2:15" s="58" customFormat="1" ht="18" customHeight="1" x14ac:dyDescent="0.2">
      <c r="B93" s="62"/>
      <c r="C93" s="452"/>
      <c r="D93" s="452"/>
      <c r="E93" s="452"/>
      <c r="F93" s="452"/>
      <c r="G93" s="452"/>
      <c r="H93" s="452"/>
      <c r="I93" s="452"/>
      <c r="J93" s="452"/>
      <c r="K93" s="452"/>
      <c r="L93" s="452"/>
      <c r="M93" s="452"/>
      <c r="N93" s="452"/>
      <c r="O93" s="64"/>
    </row>
    <row r="94" spans="2:15" s="58" customFormat="1" ht="18" customHeight="1" x14ac:dyDescent="0.2">
      <c r="B94" s="62"/>
      <c r="C94" s="452"/>
      <c r="D94" s="452"/>
      <c r="E94" s="452"/>
      <c r="F94" s="452"/>
      <c r="G94" s="452"/>
      <c r="H94" s="452"/>
      <c r="I94" s="452"/>
      <c r="J94" s="452"/>
      <c r="K94" s="452"/>
      <c r="L94" s="452"/>
      <c r="M94" s="452"/>
      <c r="N94" s="452"/>
      <c r="O94" s="64"/>
    </row>
    <row r="95" spans="2:15" s="58" customFormat="1" ht="18" customHeight="1" x14ac:dyDescent="0.2">
      <c r="B95" s="62"/>
      <c r="C95" s="475" t="s">
        <v>1496</v>
      </c>
      <c r="D95" s="476"/>
      <c r="E95" s="476"/>
      <c r="F95" s="476"/>
      <c r="G95" s="476"/>
      <c r="H95" s="476"/>
      <c r="I95" s="240"/>
      <c r="J95" s="240"/>
      <c r="K95" s="240"/>
      <c r="L95" s="240"/>
      <c r="M95" s="240"/>
      <c r="N95" s="240"/>
      <c r="O95" s="64"/>
    </row>
    <row r="96" spans="2:15" s="58" customFormat="1" ht="18" customHeight="1" x14ac:dyDescent="0.2">
      <c r="B96" s="62"/>
      <c r="C96" s="453" t="s">
        <v>1515</v>
      </c>
      <c r="D96" s="454"/>
      <c r="E96" s="454"/>
      <c r="F96" s="454"/>
      <c r="G96" s="454"/>
      <c r="H96" s="454"/>
      <c r="I96" s="454"/>
      <c r="J96" s="454"/>
      <c r="K96" s="454"/>
      <c r="L96" s="454"/>
      <c r="M96" s="454"/>
      <c r="N96" s="454"/>
      <c r="O96" s="64"/>
    </row>
    <row r="97" spans="2:15" s="58" customFormat="1" ht="18" customHeight="1" x14ac:dyDescent="0.2">
      <c r="B97" s="62"/>
      <c r="C97" s="454"/>
      <c r="D97" s="454"/>
      <c r="E97" s="454"/>
      <c r="F97" s="454"/>
      <c r="G97" s="454"/>
      <c r="H97" s="454"/>
      <c r="I97" s="454"/>
      <c r="J97" s="454"/>
      <c r="K97" s="454"/>
      <c r="L97" s="454"/>
      <c r="M97" s="454"/>
      <c r="N97" s="454"/>
      <c r="O97" s="64"/>
    </row>
    <row r="98" spans="2:15" s="58" customFormat="1" ht="18" customHeight="1" x14ac:dyDescent="0.2">
      <c r="B98" s="62"/>
      <c r="C98" s="454"/>
      <c r="D98" s="454"/>
      <c r="E98" s="454"/>
      <c r="F98" s="454"/>
      <c r="G98" s="454"/>
      <c r="H98" s="454"/>
      <c r="I98" s="454"/>
      <c r="J98" s="454"/>
      <c r="K98" s="454"/>
      <c r="L98" s="454"/>
      <c r="M98" s="454"/>
      <c r="N98" s="454"/>
      <c r="O98" s="64"/>
    </row>
    <row r="99" spans="2:15" s="58" customFormat="1" ht="18" customHeight="1" x14ac:dyDescent="0.2">
      <c r="B99" s="62"/>
      <c r="C99" s="475" t="s">
        <v>1497</v>
      </c>
      <c r="D99" s="476"/>
      <c r="E99" s="476"/>
      <c r="F99" s="476"/>
      <c r="G99" s="476"/>
      <c r="H99" s="476"/>
      <c r="I99" s="476"/>
      <c r="J99" s="476"/>
      <c r="K99" s="240"/>
      <c r="L99" s="240"/>
      <c r="M99" s="240"/>
      <c r="N99" s="240"/>
      <c r="O99" s="64"/>
    </row>
    <row r="100" spans="2:15" s="58" customFormat="1" ht="18" customHeight="1" x14ac:dyDescent="0.2">
      <c r="B100" s="62"/>
      <c r="C100" s="453" t="s">
        <v>1498</v>
      </c>
      <c r="D100" s="454"/>
      <c r="E100" s="454"/>
      <c r="F100" s="454"/>
      <c r="G100" s="454"/>
      <c r="H100" s="454"/>
      <c r="I100" s="454"/>
      <c r="J100" s="454"/>
      <c r="K100" s="454"/>
      <c r="L100" s="454"/>
      <c r="M100" s="454"/>
      <c r="N100" s="454"/>
      <c r="O100" s="64"/>
    </row>
    <row r="101" spans="2:15" s="58" customFormat="1" ht="18" customHeight="1" x14ac:dyDescent="0.2">
      <c r="B101" s="62"/>
      <c r="C101" s="453"/>
      <c r="D101" s="454"/>
      <c r="E101" s="454"/>
      <c r="F101" s="454"/>
      <c r="G101" s="454"/>
      <c r="H101" s="454"/>
      <c r="I101" s="454"/>
      <c r="J101" s="454"/>
      <c r="K101" s="454"/>
      <c r="L101" s="454"/>
      <c r="M101" s="454"/>
      <c r="N101" s="454"/>
      <c r="O101" s="64"/>
    </row>
    <row r="102" spans="2:15" s="58" customFormat="1" ht="18" customHeight="1" x14ac:dyDescent="0.2">
      <c r="B102" s="62"/>
      <c r="C102" s="454"/>
      <c r="D102" s="454"/>
      <c r="E102" s="454"/>
      <c r="F102" s="454"/>
      <c r="G102" s="454"/>
      <c r="H102" s="454"/>
      <c r="I102" s="454"/>
      <c r="J102" s="454"/>
      <c r="K102" s="454"/>
      <c r="L102" s="454"/>
      <c r="M102" s="454"/>
      <c r="N102" s="454"/>
      <c r="O102" s="64"/>
    </row>
    <row r="103" spans="2:15" s="58" customFormat="1" ht="6" customHeight="1" x14ac:dyDescent="0.2">
      <c r="B103" s="62"/>
      <c r="C103" s="247"/>
      <c r="D103" s="248"/>
      <c r="E103" s="248"/>
      <c r="F103" s="248"/>
      <c r="G103" s="248"/>
      <c r="H103" s="248"/>
      <c r="I103" s="248"/>
      <c r="J103" s="248"/>
      <c r="K103" s="248"/>
      <c r="L103" s="248"/>
      <c r="M103" s="248"/>
      <c r="N103" s="248"/>
      <c r="O103" s="64"/>
    </row>
    <row r="104" spans="2:15" s="58" customFormat="1" ht="18" customHeight="1" x14ac:dyDescent="0.2">
      <c r="B104" s="62"/>
      <c r="C104" s="244" t="s">
        <v>1535</v>
      </c>
      <c r="D104" s="240"/>
      <c r="E104" s="240"/>
      <c r="F104" s="240"/>
      <c r="G104" s="240"/>
      <c r="H104" s="240"/>
      <c r="I104" s="240"/>
      <c r="J104" s="240"/>
      <c r="K104" s="240"/>
      <c r="L104" s="240"/>
      <c r="M104" s="240"/>
      <c r="N104" s="240"/>
      <c r="O104" s="64"/>
    </row>
    <row r="105" spans="2:15" s="58" customFormat="1" ht="6" customHeight="1" x14ac:dyDescent="0.2">
      <c r="B105" s="62"/>
      <c r="C105" s="243"/>
      <c r="D105" s="240"/>
      <c r="E105" s="240"/>
      <c r="F105" s="240"/>
      <c r="G105" s="240"/>
      <c r="H105" s="240"/>
      <c r="I105" s="240"/>
      <c r="J105" s="240"/>
      <c r="K105" s="240"/>
      <c r="L105" s="240"/>
      <c r="M105" s="240"/>
      <c r="N105" s="240"/>
      <c r="O105" s="64"/>
    </row>
    <row r="106" spans="2:15" s="58" customFormat="1" ht="18" customHeight="1" x14ac:dyDescent="0.2">
      <c r="B106" s="62"/>
      <c r="C106" s="453" t="s">
        <v>1543</v>
      </c>
      <c r="D106" s="454"/>
      <c r="E106" s="454"/>
      <c r="F106" s="454"/>
      <c r="G106" s="454"/>
      <c r="H106" s="454"/>
      <c r="I106" s="454"/>
      <c r="J106" s="454"/>
      <c r="K106" s="454"/>
      <c r="L106" s="454"/>
      <c r="M106" s="454"/>
      <c r="N106" s="454"/>
      <c r="O106" s="64"/>
    </row>
    <row r="107" spans="2:15" s="58" customFormat="1" ht="18" customHeight="1" x14ac:dyDescent="0.2">
      <c r="B107" s="62"/>
      <c r="C107" s="454"/>
      <c r="D107" s="454"/>
      <c r="E107" s="454"/>
      <c r="F107" s="454"/>
      <c r="G107" s="454"/>
      <c r="H107" s="454"/>
      <c r="I107" s="454"/>
      <c r="J107" s="454"/>
      <c r="K107" s="454"/>
      <c r="L107" s="454"/>
      <c r="M107" s="454"/>
      <c r="N107" s="454"/>
      <c r="O107" s="64"/>
    </row>
    <row r="108" spans="2:15" s="58" customFormat="1" ht="18" customHeight="1" x14ac:dyDescent="0.2">
      <c r="B108" s="62"/>
      <c r="C108" s="454"/>
      <c r="D108" s="454"/>
      <c r="E108" s="454"/>
      <c r="F108" s="454"/>
      <c r="G108" s="454"/>
      <c r="H108" s="454"/>
      <c r="I108" s="454"/>
      <c r="J108" s="454"/>
      <c r="K108" s="454"/>
      <c r="L108" s="454"/>
      <c r="M108" s="454"/>
      <c r="N108" s="454"/>
      <c r="O108" s="64"/>
    </row>
    <row r="109" spans="2:15" s="58" customFormat="1" ht="18" customHeight="1" x14ac:dyDescent="0.2">
      <c r="B109" s="62"/>
      <c r="C109" s="243" t="s">
        <v>1536</v>
      </c>
      <c r="D109" s="240"/>
      <c r="E109" s="240"/>
      <c r="F109" s="240"/>
      <c r="G109" s="240"/>
      <c r="H109" s="240"/>
      <c r="I109" s="240"/>
      <c r="J109" s="240"/>
      <c r="K109" s="240"/>
      <c r="L109" s="240"/>
      <c r="M109" s="240"/>
      <c r="N109" s="240"/>
      <c r="O109" s="64"/>
    </row>
    <row r="110" spans="2:15" s="58" customFormat="1" ht="18" customHeight="1" x14ac:dyDescent="0.2">
      <c r="B110" s="62"/>
      <c r="C110" s="246" t="s">
        <v>1504</v>
      </c>
      <c r="D110" s="452" t="s">
        <v>1537</v>
      </c>
      <c r="E110" s="452"/>
      <c r="F110" s="452"/>
      <c r="G110" s="452"/>
      <c r="H110" s="452"/>
      <c r="I110" s="452"/>
      <c r="J110" s="452"/>
      <c r="K110" s="452"/>
      <c r="L110" s="452"/>
      <c r="M110" s="452"/>
      <c r="N110" s="452"/>
      <c r="O110" s="64"/>
    </row>
    <row r="111" spans="2:15" s="288" customFormat="1" ht="18" customHeight="1" x14ac:dyDescent="0.2">
      <c r="B111" s="289"/>
      <c r="C111" s="246"/>
      <c r="D111" s="452"/>
      <c r="E111" s="452"/>
      <c r="F111" s="452"/>
      <c r="G111" s="452"/>
      <c r="H111" s="452"/>
      <c r="I111" s="452"/>
      <c r="J111" s="452"/>
      <c r="K111" s="452"/>
      <c r="L111" s="452"/>
      <c r="M111" s="452"/>
      <c r="N111" s="452"/>
      <c r="O111" s="290"/>
    </row>
    <row r="112" spans="2:15" s="58" customFormat="1" ht="18" customHeight="1" x14ac:dyDescent="0.2">
      <c r="B112" s="62"/>
      <c r="C112" s="245"/>
      <c r="D112" s="452"/>
      <c r="E112" s="452"/>
      <c r="F112" s="452"/>
      <c r="G112" s="452"/>
      <c r="H112" s="452"/>
      <c r="I112" s="452"/>
      <c r="J112" s="452"/>
      <c r="K112" s="452"/>
      <c r="L112" s="452"/>
      <c r="M112" s="452"/>
      <c r="N112" s="452"/>
      <c r="O112" s="64"/>
    </row>
    <row r="113" spans="2:15" s="58" customFormat="1" ht="18" customHeight="1" x14ac:dyDescent="0.2">
      <c r="B113" s="62"/>
      <c r="C113" s="246" t="s">
        <v>1502</v>
      </c>
      <c r="D113" s="473" t="str">
        <f>"For "&amp;date_q_short&amp;" "&amp;date_fy_year&amp;" this proportion was calculated to be 24.9 per cent"</f>
        <v>For Q3 2017-18 this proportion was calculated to be 24.9 per cent</v>
      </c>
      <c r="E113" s="473"/>
      <c r="F113" s="473"/>
      <c r="G113" s="473"/>
      <c r="H113" s="473"/>
      <c r="I113" s="473"/>
      <c r="J113" s="473"/>
      <c r="K113" s="473"/>
      <c r="L113" s="473"/>
      <c r="M113" s="473"/>
      <c r="N113" s="473"/>
      <c r="O113" s="64"/>
    </row>
    <row r="114" spans="2:15" s="58" customFormat="1" ht="18" customHeight="1" x14ac:dyDescent="0.2">
      <c r="B114" s="62"/>
      <c r="C114" s="246" t="s">
        <v>1503</v>
      </c>
      <c r="D114" s="452" t="s">
        <v>1516</v>
      </c>
      <c r="E114" s="452"/>
      <c r="F114" s="452"/>
      <c r="G114" s="452"/>
      <c r="H114" s="452"/>
      <c r="I114" s="452"/>
      <c r="J114" s="452"/>
      <c r="K114" s="452"/>
      <c r="L114" s="452"/>
      <c r="M114" s="452"/>
      <c r="N114" s="452"/>
      <c r="O114" s="64"/>
    </row>
    <row r="115" spans="2:15" s="58" customFormat="1" ht="18" customHeight="1" x14ac:dyDescent="0.2">
      <c r="B115" s="62"/>
      <c r="C115" s="243"/>
      <c r="D115" s="240"/>
      <c r="E115" s="240"/>
      <c r="F115" s="240"/>
      <c r="G115" s="240"/>
      <c r="H115" s="240"/>
      <c r="I115" s="240"/>
      <c r="J115" s="240"/>
      <c r="K115" s="240"/>
      <c r="L115" s="240"/>
      <c r="M115" s="240"/>
      <c r="N115" s="240"/>
      <c r="O115" s="64"/>
    </row>
    <row r="116" spans="2:15" s="58" customFormat="1" ht="18" customHeight="1" x14ac:dyDescent="0.2">
      <c r="B116" s="62"/>
      <c r="C116" s="453" t="s">
        <v>1544</v>
      </c>
      <c r="D116" s="454"/>
      <c r="E116" s="454"/>
      <c r="F116" s="454"/>
      <c r="G116" s="454"/>
      <c r="H116" s="454"/>
      <c r="I116" s="454"/>
      <c r="J116" s="454"/>
      <c r="K116" s="454"/>
      <c r="L116" s="454"/>
      <c r="M116" s="454"/>
      <c r="N116" s="454"/>
      <c r="O116" s="64"/>
    </row>
    <row r="117" spans="2:15" s="58" customFormat="1" ht="18" customHeight="1" x14ac:dyDescent="0.2">
      <c r="B117" s="62"/>
      <c r="C117" s="454"/>
      <c r="D117" s="454"/>
      <c r="E117" s="454"/>
      <c r="F117" s="454"/>
      <c r="G117" s="454"/>
      <c r="H117" s="454"/>
      <c r="I117" s="454"/>
      <c r="J117" s="454"/>
      <c r="K117" s="454"/>
      <c r="L117" s="454"/>
      <c r="M117" s="454"/>
      <c r="N117" s="454"/>
      <c r="O117" s="64"/>
    </row>
    <row r="118" spans="2:15" s="58" customFormat="1" ht="6" customHeight="1" x14ac:dyDescent="0.2">
      <c r="B118" s="62"/>
      <c r="C118" s="247"/>
      <c r="D118" s="248"/>
      <c r="E118" s="248"/>
      <c r="F118" s="248"/>
      <c r="G118" s="248"/>
      <c r="H118" s="248"/>
      <c r="I118" s="248"/>
      <c r="J118" s="248"/>
      <c r="K118" s="248"/>
      <c r="L118" s="248"/>
      <c r="M118" s="248"/>
      <c r="N118" s="248"/>
      <c r="O118" s="64"/>
    </row>
    <row r="119" spans="2:15" s="58" customFormat="1" ht="18" customHeight="1" x14ac:dyDescent="0.2">
      <c r="B119" s="62"/>
      <c r="C119" s="244" t="s">
        <v>1499</v>
      </c>
      <c r="D119" s="240"/>
      <c r="E119" s="240"/>
      <c r="F119" s="240"/>
      <c r="G119" s="240"/>
      <c r="H119" s="240"/>
      <c r="I119" s="240"/>
      <c r="J119" s="240"/>
      <c r="K119" s="240"/>
      <c r="L119" s="240"/>
      <c r="M119" s="240"/>
      <c r="N119" s="240"/>
      <c r="O119" s="64"/>
    </row>
    <row r="120" spans="2:15" s="58" customFormat="1" ht="6" customHeight="1" x14ac:dyDescent="0.2">
      <c r="B120" s="62"/>
      <c r="C120" s="242"/>
      <c r="D120" s="240"/>
      <c r="E120" s="240"/>
      <c r="F120" s="240"/>
      <c r="G120" s="240"/>
      <c r="H120" s="240"/>
      <c r="I120" s="240"/>
      <c r="J120" s="240"/>
      <c r="K120" s="240"/>
      <c r="L120" s="240"/>
      <c r="M120" s="240"/>
      <c r="N120" s="240"/>
      <c r="O120" s="64"/>
    </row>
    <row r="121" spans="2:15" s="58" customFormat="1" ht="18" customHeight="1" x14ac:dyDescent="0.2">
      <c r="B121" s="62"/>
      <c r="C121" s="453" t="s">
        <v>1500</v>
      </c>
      <c r="D121" s="454"/>
      <c r="E121" s="454"/>
      <c r="F121" s="454"/>
      <c r="G121" s="454"/>
      <c r="H121" s="454"/>
      <c r="I121" s="454"/>
      <c r="J121" s="454"/>
      <c r="K121" s="454"/>
      <c r="L121" s="454"/>
      <c r="M121" s="454"/>
      <c r="N121" s="454"/>
      <c r="O121" s="64"/>
    </row>
    <row r="122" spans="2:15" s="58" customFormat="1" ht="18" customHeight="1" x14ac:dyDescent="0.2">
      <c r="B122" s="62"/>
      <c r="C122" s="454"/>
      <c r="D122" s="454"/>
      <c r="E122" s="454"/>
      <c r="F122" s="454"/>
      <c r="G122" s="454"/>
      <c r="H122" s="454"/>
      <c r="I122" s="454"/>
      <c r="J122" s="454"/>
      <c r="K122" s="454"/>
      <c r="L122" s="454"/>
      <c r="M122" s="454"/>
      <c r="N122" s="454"/>
      <c r="O122" s="64"/>
    </row>
    <row r="123" spans="2:15" s="58" customFormat="1" ht="18" customHeight="1" x14ac:dyDescent="0.2">
      <c r="B123" s="62"/>
      <c r="C123" s="453" t="s">
        <v>1576</v>
      </c>
      <c r="D123" s="454"/>
      <c r="E123" s="454"/>
      <c r="F123" s="454"/>
      <c r="G123" s="454"/>
      <c r="H123" s="454"/>
      <c r="I123" s="454"/>
      <c r="J123" s="454"/>
      <c r="K123" s="454"/>
      <c r="L123" s="454"/>
      <c r="M123" s="454"/>
      <c r="N123" s="454"/>
      <c r="O123" s="64"/>
    </row>
    <row r="124" spans="2:15" s="58" customFormat="1" ht="18" customHeight="1" x14ac:dyDescent="0.2">
      <c r="B124" s="62"/>
      <c r="C124" s="454"/>
      <c r="D124" s="454"/>
      <c r="E124" s="454"/>
      <c r="F124" s="454"/>
      <c r="G124" s="454"/>
      <c r="H124" s="454"/>
      <c r="I124" s="454"/>
      <c r="J124" s="454"/>
      <c r="K124" s="454"/>
      <c r="L124" s="454"/>
      <c r="M124" s="454"/>
      <c r="N124" s="454"/>
      <c r="O124" s="64"/>
    </row>
    <row r="125" spans="2:15" s="58" customFormat="1" ht="18" customHeight="1" x14ac:dyDescent="0.2">
      <c r="B125" s="62"/>
      <c r="C125" s="454"/>
      <c r="D125" s="454"/>
      <c r="E125" s="454"/>
      <c r="F125" s="454"/>
      <c r="G125" s="454"/>
      <c r="H125" s="454"/>
      <c r="I125" s="454"/>
      <c r="J125" s="454"/>
      <c r="K125" s="454"/>
      <c r="L125" s="454"/>
      <c r="M125" s="454"/>
      <c r="N125" s="454"/>
      <c r="O125" s="64"/>
    </row>
    <row r="126" spans="2:15" s="58" customFormat="1" ht="18" customHeight="1" x14ac:dyDescent="0.2">
      <c r="B126" s="62"/>
      <c r="C126" s="454"/>
      <c r="D126" s="454"/>
      <c r="E126" s="454"/>
      <c r="F126" s="454"/>
      <c r="G126" s="454"/>
      <c r="H126" s="454"/>
      <c r="I126" s="454"/>
      <c r="J126" s="454"/>
      <c r="K126" s="454"/>
      <c r="L126" s="454"/>
      <c r="M126" s="454"/>
      <c r="N126" s="454"/>
      <c r="O126" s="64"/>
    </row>
    <row r="127" spans="2:15" s="58" customFormat="1" ht="18" customHeight="1" x14ac:dyDescent="0.2">
      <c r="B127" s="62"/>
      <c r="C127" s="453" t="s">
        <v>1597</v>
      </c>
      <c r="D127" s="454"/>
      <c r="E127" s="454"/>
      <c r="F127" s="454"/>
      <c r="G127" s="454"/>
      <c r="H127" s="454"/>
      <c r="I127" s="454"/>
      <c r="J127" s="454"/>
      <c r="K127" s="454"/>
      <c r="L127" s="454"/>
      <c r="M127" s="454"/>
      <c r="N127" s="454"/>
      <c r="O127" s="64"/>
    </row>
    <row r="128" spans="2:15" s="58" customFormat="1" ht="28.5" customHeight="1" x14ac:dyDescent="0.2">
      <c r="B128" s="62"/>
      <c r="C128" s="454"/>
      <c r="D128" s="454"/>
      <c r="E128" s="454"/>
      <c r="F128" s="454"/>
      <c r="G128" s="454"/>
      <c r="H128" s="454"/>
      <c r="I128" s="454"/>
      <c r="J128" s="454"/>
      <c r="K128" s="454"/>
      <c r="L128" s="454"/>
      <c r="M128" s="454"/>
      <c r="N128" s="454"/>
      <c r="O128" s="64"/>
    </row>
    <row r="129" spans="2:15" s="58" customFormat="1" ht="18" customHeight="1" x14ac:dyDescent="0.2">
      <c r="B129" s="62"/>
      <c r="C129" s="241" t="s">
        <v>1501</v>
      </c>
      <c r="D129" s="240"/>
      <c r="E129" s="240"/>
      <c r="F129" s="240"/>
      <c r="G129" s="240"/>
      <c r="H129" s="240"/>
      <c r="I129" s="240"/>
      <c r="J129" s="240"/>
      <c r="K129" s="240"/>
      <c r="L129" s="240"/>
      <c r="M129" s="240"/>
      <c r="N129" s="240"/>
      <c r="O129" s="64"/>
    </row>
    <row r="130" spans="2:15" s="58" customFormat="1" ht="18" customHeight="1" x14ac:dyDescent="0.2">
      <c r="B130" s="62"/>
      <c r="C130"/>
      <c r="D130" s="240"/>
      <c r="E130" s="240"/>
      <c r="F130" s="240"/>
      <c r="G130" s="240"/>
      <c r="H130" s="240"/>
      <c r="I130" s="240"/>
      <c r="J130" s="240"/>
      <c r="K130" s="240"/>
      <c r="L130" s="240"/>
      <c r="M130" s="240"/>
      <c r="N130" s="240"/>
      <c r="O130" s="64"/>
    </row>
    <row r="131" spans="2:15" s="58" customFormat="1" ht="18" customHeight="1" x14ac:dyDescent="0.2">
      <c r="B131" s="62"/>
      <c r="C131" s="109"/>
      <c r="D131" s="240"/>
      <c r="E131" s="240"/>
      <c r="F131" s="240"/>
      <c r="G131" s="240"/>
      <c r="H131" s="240"/>
      <c r="I131" s="240"/>
      <c r="J131" s="240"/>
      <c r="K131" s="240"/>
      <c r="L131" s="240"/>
      <c r="M131" s="240"/>
      <c r="N131" s="240"/>
      <c r="O131" s="64"/>
    </row>
    <row r="132" spans="2:15" s="58" customFormat="1" ht="6" customHeight="1" x14ac:dyDescent="0.2">
      <c r="B132" s="62"/>
      <c r="C132" s="65"/>
      <c r="D132" s="65"/>
      <c r="E132" s="65"/>
      <c r="F132" s="65"/>
      <c r="G132" s="65"/>
      <c r="H132" s="65"/>
      <c r="I132" s="65"/>
      <c r="J132" s="65"/>
      <c r="K132" s="65"/>
      <c r="L132" s="65"/>
      <c r="M132" s="65"/>
      <c r="N132" s="65"/>
      <c r="O132" s="64"/>
    </row>
    <row r="133" spans="2:15" s="58" customFormat="1" ht="18" customHeight="1" x14ac:dyDescent="0.2">
      <c r="B133" s="62"/>
      <c r="C133" s="109" t="s">
        <v>998</v>
      </c>
      <c r="D133" s="65"/>
      <c r="E133" s="65"/>
      <c r="F133" s="65"/>
      <c r="G133" s="65"/>
      <c r="H133" s="65"/>
      <c r="I133" s="65"/>
      <c r="J133" s="65"/>
      <c r="K133" s="65"/>
      <c r="L133" s="65"/>
      <c r="M133" s="65"/>
      <c r="N133" s="65"/>
      <c r="O133" s="64"/>
    </row>
    <row r="134" spans="2:15" s="58" customFormat="1" ht="6" customHeight="1" x14ac:dyDescent="0.2">
      <c r="B134" s="62"/>
      <c r="C134" s="109"/>
      <c r="D134" s="240"/>
      <c r="E134" s="240"/>
      <c r="F134" s="240"/>
      <c r="G134" s="240"/>
      <c r="H134" s="240"/>
      <c r="I134" s="240"/>
      <c r="J134" s="240"/>
      <c r="K134" s="240"/>
      <c r="L134" s="240"/>
      <c r="M134" s="240"/>
      <c r="N134" s="240"/>
      <c r="O134" s="64"/>
    </row>
    <row r="135" spans="2:15" s="58" customFormat="1" ht="18" customHeight="1" x14ac:dyDescent="0.2">
      <c r="B135" s="62"/>
      <c r="C135" s="455" t="s">
        <v>1534</v>
      </c>
      <c r="D135" s="455"/>
      <c r="E135" s="455"/>
      <c r="F135" s="455"/>
      <c r="G135" s="455"/>
      <c r="H135" s="455"/>
      <c r="I135" s="455"/>
      <c r="J135" s="455"/>
      <c r="K135" s="455"/>
      <c r="L135" s="455"/>
      <c r="M135" s="455"/>
      <c r="N135" s="455"/>
      <c r="O135" s="64"/>
    </row>
    <row r="136" spans="2:15" s="58" customFormat="1" ht="18" customHeight="1" x14ac:dyDescent="0.2">
      <c r="B136" s="62"/>
      <c r="C136" s="454"/>
      <c r="D136" s="454"/>
      <c r="E136" s="454"/>
      <c r="F136" s="454"/>
      <c r="G136" s="454"/>
      <c r="H136" s="454"/>
      <c r="I136" s="454"/>
      <c r="J136" s="454"/>
      <c r="K136" s="454"/>
      <c r="L136" s="454"/>
      <c r="M136" s="454"/>
      <c r="N136" s="454"/>
      <c r="O136" s="64"/>
    </row>
    <row r="137" spans="2:15" s="58" customFormat="1" ht="6" customHeight="1" x14ac:dyDescent="0.2">
      <c r="B137" s="62"/>
      <c r="C137" s="460"/>
      <c r="D137" s="460"/>
      <c r="E137" s="460"/>
      <c r="F137" s="460"/>
      <c r="G137" s="460"/>
      <c r="H137" s="460"/>
      <c r="I137" s="460"/>
      <c r="J137" s="460"/>
      <c r="K137" s="460"/>
      <c r="L137" s="460"/>
      <c r="M137" s="460"/>
      <c r="N137" s="460"/>
      <c r="O137" s="64"/>
    </row>
    <row r="138" spans="2:15" s="58" customFormat="1" ht="18" customHeight="1" x14ac:dyDescent="0.2">
      <c r="B138" s="62"/>
      <c r="C138" s="109" t="s">
        <v>993</v>
      </c>
      <c r="D138" s="65"/>
      <c r="E138" s="65"/>
      <c r="F138" s="65"/>
      <c r="G138" s="65"/>
      <c r="H138" s="65"/>
      <c r="I138" s="65"/>
      <c r="J138" s="65"/>
      <c r="K138" s="65"/>
      <c r="L138" s="65"/>
      <c r="M138" s="65"/>
      <c r="N138" s="65"/>
      <c r="O138" s="64"/>
    </row>
    <row r="139" spans="2:15" s="58" customFormat="1" ht="6" customHeight="1" x14ac:dyDescent="0.2">
      <c r="B139" s="62"/>
      <c r="C139" s="109"/>
      <c r="D139" s="240"/>
      <c r="E139" s="240"/>
      <c r="F139" s="240"/>
      <c r="G139" s="240"/>
      <c r="H139" s="240"/>
      <c r="I139" s="240"/>
      <c r="J139" s="240"/>
      <c r="K139" s="240"/>
      <c r="L139" s="240"/>
      <c r="M139" s="240"/>
      <c r="N139" s="240"/>
      <c r="O139" s="64"/>
    </row>
    <row r="140" spans="2:15" s="58" customFormat="1" ht="18" customHeight="1" x14ac:dyDescent="0.2">
      <c r="B140" s="62"/>
      <c r="C140" s="249" t="s">
        <v>1505</v>
      </c>
      <c r="D140" s="240"/>
      <c r="E140" s="240"/>
      <c r="F140" s="240"/>
      <c r="G140" s="240"/>
      <c r="H140" s="240"/>
      <c r="I140" s="240"/>
      <c r="J140" s="240"/>
      <c r="K140" s="240"/>
      <c r="L140" s="240"/>
      <c r="M140" s="240"/>
      <c r="N140" s="240"/>
      <c r="O140" s="64"/>
    </row>
    <row r="141" spans="2:15" s="58" customFormat="1" ht="6" customHeight="1" x14ac:dyDescent="0.2">
      <c r="B141" s="62"/>
      <c r="C141" s="249"/>
      <c r="D141" s="240"/>
      <c r="E141" s="240"/>
      <c r="F141" s="240"/>
      <c r="G141" s="240"/>
      <c r="H141" s="240"/>
      <c r="I141" s="240"/>
      <c r="J141" s="240"/>
      <c r="K141" s="240"/>
      <c r="L141" s="240"/>
      <c r="M141" s="240"/>
      <c r="N141" s="240"/>
      <c r="O141" s="64"/>
    </row>
    <row r="142" spans="2:15" s="58" customFormat="1" ht="18" customHeight="1" x14ac:dyDescent="0.2">
      <c r="B142" s="62"/>
      <c r="C142" s="455" t="s">
        <v>994</v>
      </c>
      <c r="D142" s="454"/>
      <c r="E142" s="454"/>
      <c r="F142" s="454"/>
      <c r="G142" s="454"/>
      <c r="H142" s="454"/>
      <c r="I142" s="461" t="s">
        <v>1572</v>
      </c>
      <c r="J142" s="462"/>
      <c r="K142" s="462"/>
      <c r="L142" s="462"/>
      <c r="M142" s="462"/>
      <c r="N142" s="462"/>
      <c r="O142" s="64"/>
    </row>
    <row r="143" spans="2:15" s="58" customFormat="1" ht="18" customHeight="1" x14ac:dyDescent="0.2">
      <c r="B143" s="62"/>
      <c r="C143" s="455" t="s">
        <v>995</v>
      </c>
      <c r="D143" s="454"/>
      <c r="E143" s="454"/>
      <c r="F143" s="454"/>
      <c r="G143" s="454"/>
      <c r="H143" s="454"/>
      <c r="I143" s="456" t="s">
        <v>1596</v>
      </c>
      <c r="J143" s="457"/>
      <c r="K143" s="457"/>
      <c r="L143" s="457"/>
      <c r="M143" s="457"/>
      <c r="N143" s="457"/>
      <c r="O143" s="64"/>
    </row>
    <row r="144" spans="2:15" s="58" customFormat="1" ht="18" customHeight="1" x14ac:dyDescent="0.2">
      <c r="B144" s="62"/>
      <c r="C144" s="455" t="s">
        <v>996</v>
      </c>
      <c r="D144" s="454"/>
      <c r="E144" s="454"/>
      <c r="F144" s="454"/>
      <c r="G144" s="454"/>
      <c r="H144" s="454"/>
      <c r="I144" s="458" t="s">
        <v>965</v>
      </c>
      <c r="J144" s="459"/>
      <c r="K144" s="459"/>
      <c r="L144" s="459"/>
      <c r="M144" s="459"/>
      <c r="N144" s="459"/>
      <c r="O144" s="64"/>
    </row>
    <row r="145" spans="2:15" s="58" customFormat="1" ht="6" customHeight="1" x14ac:dyDescent="0.2">
      <c r="B145" s="62"/>
      <c r="C145" s="65"/>
      <c r="D145" s="65"/>
      <c r="E145" s="65"/>
      <c r="F145" s="65"/>
      <c r="G145" s="65"/>
      <c r="H145" s="65"/>
      <c r="I145" s="65"/>
      <c r="J145" s="65"/>
      <c r="K145" s="65"/>
      <c r="L145" s="65"/>
      <c r="M145" s="65"/>
      <c r="N145" s="65"/>
      <c r="O145" s="64"/>
    </row>
    <row r="146" spans="2:15" s="58" customFormat="1" x14ac:dyDescent="0.2">
      <c r="B146" s="62"/>
      <c r="C146" s="451" t="s">
        <v>1573</v>
      </c>
      <c r="D146" s="451"/>
      <c r="E146" s="451"/>
      <c r="F146" s="451"/>
      <c r="G146" s="451"/>
      <c r="H146" s="451"/>
      <c r="I146" s="451"/>
      <c r="J146" s="451"/>
      <c r="K146" s="451"/>
      <c r="L146" s="451"/>
      <c r="M146" s="451"/>
      <c r="N146" s="451"/>
      <c r="O146" s="64"/>
    </row>
    <row r="147" spans="2:15" s="58" customFormat="1" x14ac:dyDescent="0.2">
      <c r="B147" s="62"/>
      <c r="C147" s="452"/>
      <c r="D147" s="452"/>
      <c r="E147" s="452"/>
      <c r="F147" s="452"/>
      <c r="G147" s="452"/>
      <c r="H147" s="452"/>
      <c r="I147" s="452"/>
      <c r="J147" s="452"/>
      <c r="K147" s="452"/>
      <c r="L147" s="452"/>
      <c r="M147" s="452"/>
      <c r="N147" s="452"/>
      <c r="O147" s="64"/>
    </row>
    <row r="148" spans="2:15" s="58" customFormat="1" ht="6" customHeight="1" x14ac:dyDescent="0.2">
      <c r="B148" s="62"/>
      <c r="C148" s="65"/>
      <c r="D148" s="65"/>
      <c r="E148" s="65"/>
      <c r="F148" s="65"/>
      <c r="G148" s="65"/>
      <c r="H148" s="65"/>
      <c r="I148" s="65"/>
      <c r="J148" s="65"/>
      <c r="K148" s="65"/>
      <c r="L148" s="65"/>
      <c r="M148" s="65"/>
      <c r="N148" s="65"/>
      <c r="O148" s="64"/>
    </row>
    <row r="149" spans="2:15" s="58" customFormat="1" ht="15.75" thickBot="1" x14ac:dyDescent="0.25">
      <c r="B149" s="66"/>
      <c r="C149" s="67"/>
      <c r="D149" s="67"/>
      <c r="E149" s="67"/>
      <c r="F149" s="67"/>
      <c r="G149" s="67"/>
      <c r="H149" s="67"/>
      <c r="I149" s="67"/>
      <c r="J149" s="67"/>
      <c r="K149" s="67"/>
      <c r="L149" s="67"/>
      <c r="M149" s="67"/>
      <c r="N149" s="67"/>
      <c r="O149" s="68"/>
    </row>
    <row r="150" spans="2:15" s="58" customFormat="1" ht="9.9499999999999993" customHeight="1" x14ac:dyDescent="0.2"/>
    <row r="151" spans="2:15" ht="15" hidden="1" customHeight="1" x14ac:dyDescent="0.2"/>
    <row r="152" spans="2:15" ht="15" hidden="1" customHeight="1" x14ac:dyDescent="0.2"/>
    <row r="153" spans="2:15" ht="15" hidden="1" customHeight="1" x14ac:dyDescent="0.2"/>
    <row r="154" spans="2:15" ht="15" hidden="1" customHeight="1" x14ac:dyDescent="0.2"/>
    <row r="155" spans="2:15" ht="15" hidden="1" customHeight="1" x14ac:dyDescent="0.2"/>
    <row r="156" spans="2:15" ht="15" hidden="1" customHeight="1" x14ac:dyDescent="0.2"/>
    <row r="157" spans="2:15" ht="15" hidden="1" customHeight="1" x14ac:dyDescent="0.2"/>
    <row r="158" spans="2:15" ht="15" hidden="1" customHeight="1" x14ac:dyDescent="0.2"/>
    <row r="159" spans="2:15" ht="15" hidden="1" customHeight="1" x14ac:dyDescent="0.2"/>
    <row r="160" spans="2:15" ht="15" hidden="1" customHeight="1" x14ac:dyDescent="0.2"/>
    <row r="161" ht="15" hidden="1" customHeight="1" x14ac:dyDescent="0.2"/>
    <row r="162" ht="15" hidden="1" customHeight="1" x14ac:dyDescent="0.2"/>
    <row r="163" ht="15" hidden="1" customHeight="1" x14ac:dyDescent="0.2"/>
    <row r="164" customFormat="1" ht="15" hidden="1" customHeight="1" x14ac:dyDescent="0.2"/>
    <row r="165" customFormat="1" ht="15" hidden="1" customHeight="1" x14ac:dyDescent="0.2"/>
    <row r="166" customFormat="1" ht="15" hidden="1" customHeight="1" x14ac:dyDescent="0.2"/>
    <row r="167" customFormat="1" ht="15" hidden="1" customHeight="1" x14ac:dyDescent="0.2"/>
    <row r="168" customFormat="1" ht="15" hidden="1" customHeight="1" x14ac:dyDescent="0.2"/>
    <row r="169" customFormat="1" ht="15" hidden="1" customHeight="1" x14ac:dyDescent="0.2"/>
    <row r="170" customFormat="1" ht="15" hidden="1" customHeight="1" x14ac:dyDescent="0.2"/>
    <row r="171" customFormat="1" ht="15" hidden="1" customHeight="1" x14ac:dyDescent="0.2"/>
    <row r="172" customFormat="1" ht="15" hidden="1" customHeight="1" x14ac:dyDescent="0.2"/>
    <row r="173" customFormat="1" ht="15" hidden="1" customHeight="1" x14ac:dyDescent="0.2"/>
    <row r="174" customFormat="1" ht="15" hidden="1" customHeight="1" x14ac:dyDescent="0.2"/>
    <row r="175" customFormat="1" ht="15" hidden="1" customHeight="1" x14ac:dyDescent="0.2"/>
    <row r="176" customFormat="1" ht="15" hidden="1" customHeight="1" x14ac:dyDescent="0.2"/>
    <row r="177" customFormat="1" ht="15" hidden="1" customHeight="1" x14ac:dyDescent="0.2"/>
    <row r="178" customFormat="1" ht="15" hidden="1" customHeight="1" x14ac:dyDescent="0.2"/>
    <row r="179" customFormat="1" ht="15" hidden="1" customHeight="1" x14ac:dyDescent="0.2"/>
    <row r="180" customFormat="1" ht="15" hidden="1" customHeight="1" x14ac:dyDescent="0.2"/>
    <row r="181" customFormat="1" ht="15" hidden="1" customHeight="1" x14ac:dyDescent="0.2"/>
    <row r="182" customFormat="1" ht="15" hidden="1" customHeight="1" x14ac:dyDescent="0.2"/>
    <row r="183" customFormat="1" ht="15" hidden="1" customHeight="1" x14ac:dyDescent="0.2"/>
    <row r="184" customFormat="1" ht="15" hidden="1" customHeight="1" x14ac:dyDescent="0.2"/>
    <row r="185" customFormat="1" ht="15" hidden="1" customHeight="1" x14ac:dyDescent="0.2"/>
    <row r="186" customFormat="1" ht="15" hidden="1" customHeight="1" x14ac:dyDescent="0.2"/>
    <row r="187" customFormat="1" ht="15" hidden="1" customHeight="1" x14ac:dyDescent="0.2"/>
    <row r="188" customFormat="1" ht="15" hidden="1" customHeight="1" x14ac:dyDescent="0.2"/>
    <row r="189" customFormat="1" ht="15" hidden="1" customHeight="1" x14ac:dyDescent="0.2"/>
    <row r="190" customFormat="1" ht="15" hidden="1" customHeight="1" x14ac:dyDescent="0.2"/>
    <row r="191" customFormat="1" ht="15" hidden="1" customHeight="1" x14ac:dyDescent="0.2"/>
    <row r="192" customFormat="1" ht="15" hidden="1" customHeight="1" x14ac:dyDescent="0.2"/>
    <row r="193" customFormat="1" ht="15" hidden="1" customHeight="1" x14ac:dyDescent="0.2"/>
    <row r="194" customFormat="1" ht="15" hidden="1" customHeight="1" x14ac:dyDescent="0.2"/>
    <row r="195" customFormat="1" ht="15" hidden="1" customHeight="1" x14ac:dyDescent="0.2"/>
    <row r="196" customFormat="1" ht="15" hidden="1" customHeight="1" x14ac:dyDescent="0.2"/>
    <row r="197" customFormat="1" ht="15" hidden="1" customHeight="1" x14ac:dyDescent="0.2"/>
    <row r="198" customFormat="1" ht="15" hidden="1" customHeight="1" x14ac:dyDescent="0.2"/>
    <row r="199" customFormat="1" ht="15" hidden="1" customHeight="1" x14ac:dyDescent="0.2"/>
    <row r="200" customFormat="1" ht="15" hidden="1" customHeight="1" x14ac:dyDescent="0.2"/>
    <row r="201" customFormat="1" ht="15" hidden="1" customHeight="1" x14ac:dyDescent="0.2"/>
    <row r="202" customFormat="1" ht="15" hidden="1" customHeight="1" x14ac:dyDescent="0.2"/>
    <row r="203" customFormat="1" ht="15" hidden="1" customHeight="1" x14ac:dyDescent="0.2"/>
    <row r="204" customFormat="1"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sheetData>
  <mergeCells count="46">
    <mergeCell ref="D110:N112"/>
    <mergeCell ref="D113:N113"/>
    <mergeCell ref="D114:N114"/>
    <mergeCell ref="C72:N74"/>
    <mergeCell ref="C92:N94"/>
    <mergeCell ref="C96:N98"/>
    <mergeCell ref="C100:N102"/>
    <mergeCell ref="C106:N108"/>
    <mergeCell ref="C95:H95"/>
    <mergeCell ref="C99:J99"/>
    <mergeCell ref="C81:N82"/>
    <mergeCell ref="C83:N84"/>
    <mergeCell ref="C85:N86"/>
    <mergeCell ref="C75:N77"/>
    <mergeCell ref="C88:N88"/>
    <mergeCell ref="C87:N87"/>
    <mergeCell ref="C11:N11"/>
    <mergeCell ref="C13:N13"/>
    <mergeCell ref="C65:N67"/>
    <mergeCell ref="C68:N68"/>
    <mergeCell ref="C69:N69"/>
    <mergeCell ref="C15:N17"/>
    <mergeCell ref="C20:N22"/>
    <mergeCell ref="C63:N63"/>
    <mergeCell ref="C23:N25"/>
    <mergeCell ref="C12:N12"/>
    <mergeCell ref="C48:N49"/>
    <mergeCell ref="C51:N53"/>
    <mergeCell ref="D30:N31"/>
    <mergeCell ref="C42:N46"/>
    <mergeCell ref="C18:N19"/>
    <mergeCell ref="D34:N36"/>
    <mergeCell ref="D32:N33"/>
    <mergeCell ref="C146:N147"/>
    <mergeCell ref="C116:N117"/>
    <mergeCell ref="C121:N122"/>
    <mergeCell ref="C123:N126"/>
    <mergeCell ref="C127:N128"/>
    <mergeCell ref="C143:H143"/>
    <mergeCell ref="I143:N143"/>
    <mergeCell ref="C144:H144"/>
    <mergeCell ref="I144:N144"/>
    <mergeCell ref="C137:N137"/>
    <mergeCell ref="C142:H142"/>
    <mergeCell ref="I142:N142"/>
    <mergeCell ref="C135:N136"/>
  </mergeCells>
  <hyperlinks>
    <hyperlink ref="C69" r:id="rId1" display="lgf1.revenue@communities.gsi.gov.uk"/>
    <hyperlink ref="I144:N144" r:id="rId2" display="QRO@communities.gsi.gov.uk"/>
    <hyperlink ref="C69:N69" r:id="rId3" display="QRO@communities.gsi.gov.uk"/>
    <hyperlink ref="C95" r:id="rId4"/>
    <hyperlink ref="C99" r:id="rId5"/>
  </hyperlinks>
  <pageMargins left="0.19685039370078741" right="0.19685039370078741" top="0.19685039370078741" bottom="0.19685039370078741" header="0.19685039370078741" footer="0.19685039370078741"/>
  <pageSetup paperSize="9" scale="82" fitToHeight="3" orientation="portrait" r:id="rId6"/>
  <headerFooter alignWithMargins="0"/>
  <rowBreaks count="2" manualBreakCount="2">
    <brk id="62" max="21" man="1"/>
    <brk id="118" max="21" man="1"/>
  </rowBreaks>
  <colBreaks count="1" manualBreakCount="1">
    <brk id="16" max="195" man="1"/>
  </col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BV69"/>
  <sheetViews>
    <sheetView zoomScaleNormal="100" workbookViewId="0">
      <pane xSplit="4" ySplit="7" topLeftCell="E14" activePane="bottomRight" state="frozen"/>
      <selection pane="topRight" activeCell="E1" sqref="E1"/>
      <selection pane="bottomLeft" activeCell="A8" sqref="A8"/>
      <selection pane="bottomRight" activeCell="B38" sqref="B38"/>
    </sheetView>
  </sheetViews>
  <sheetFormatPr defaultColWidth="0" defaultRowHeight="12.75" zeroHeight="1" x14ac:dyDescent="0.2"/>
  <cols>
    <col min="1" max="1" width="2.140625" style="158" customWidth="1"/>
    <col min="2" max="2" width="3.42578125" style="158" customWidth="1"/>
    <col min="3" max="3" width="11.42578125" style="158" bestFit="1" customWidth="1"/>
    <col min="4" max="4" width="7.5703125" style="158" bestFit="1" customWidth="1"/>
    <col min="5" max="6" width="13.7109375" style="158" customWidth="1"/>
    <col min="7" max="7" width="13.7109375" style="163" customWidth="1"/>
    <col min="8" max="8" width="3.140625" style="163" customWidth="1"/>
    <col min="9" max="9" width="13.7109375" style="170" customWidth="1"/>
    <col min="10" max="10" width="3.140625" style="171" customWidth="1"/>
    <col min="11" max="13" width="13.7109375" style="171" customWidth="1"/>
    <col min="14" max="14" width="3.140625" style="158" customWidth="1"/>
    <col min="15" max="18" width="13.7109375" style="158" customWidth="1"/>
    <col min="19" max="19" width="3.140625" style="158" customWidth="1"/>
    <col min="20" max="20" width="13.7109375" style="158" customWidth="1"/>
    <col min="21" max="21" width="3.140625" style="158" customWidth="1"/>
    <col min="22" max="25" width="13.7109375" style="158" customWidth="1"/>
    <col min="26" max="26" width="3.140625" style="158" customWidth="1"/>
    <col min="27" max="29" width="13.7109375" style="158" customWidth="1"/>
    <col min="30" max="30" width="3.140625" style="158" customWidth="1"/>
    <col min="31" max="31" width="13.7109375" style="158" customWidth="1"/>
    <col min="32" max="32" width="3.140625" style="158" customWidth="1"/>
    <col min="33" max="35" width="13.7109375" style="158" customWidth="1"/>
    <col min="36" max="36" width="3.140625" style="158" customWidth="1"/>
    <col min="37" max="39" width="13.7109375" style="158" customWidth="1"/>
    <col min="40" max="40" width="3.140625" style="158" customWidth="1"/>
    <col min="41" max="41" width="13.7109375" style="158" customWidth="1"/>
    <col min="42" max="42" width="3.140625" style="158" customWidth="1"/>
    <col min="43" max="43" width="13.7109375" style="158" customWidth="1"/>
    <col min="44" max="44" width="3.140625" style="158" customWidth="1"/>
    <col min="45" max="45" width="13.7109375" style="158" customWidth="1"/>
    <col min="46" max="46" width="3.140625" style="158" customWidth="1"/>
    <col min="47" max="47" width="13.7109375" style="158" customWidth="1"/>
    <col min="48" max="48" width="3.140625" style="158" customWidth="1"/>
    <col min="49" max="49" width="13.7109375" style="158" customWidth="1"/>
    <col min="50" max="50" width="3.140625" style="158" customWidth="1"/>
    <col min="51" max="55" width="13.7109375" style="158" customWidth="1"/>
    <col min="56" max="56" width="3.140625" style="158" customWidth="1"/>
    <col min="57" max="65" width="13.7109375" style="158" customWidth="1"/>
    <col min="66" max="66" width="3.140625" style="158" customWidth="1"/>
    <col min="67" max="67" width="13.7109375" style="158" customWidth="1"/>
    <col min="68" max="68" width="3.140625" style="158" customWidth="1"/>
    <col min="69" max="72" width="13.7109375" style="158" customWidth="1"/>
    <col min="73" max="74" width="3.140625" style="158" customWidth="1"/>
    <col min="75" max="16384" width="9.140625" style="158" hidden="1"/>
  </cols>
  <sheetData>
    <row r="1" spans="1:73" x14ac:dyDescent="0.2"/>
    <row r="2" spans="1:73" ht="15.75" x14ac:dyDescent="0.25">
      <c r="B2" s="169" t="s">
        <v>1049</v>
      </c>
      <c r="K2" s="257" t="s">
        <v>1517</v>
      </c>
      <c r="M2" s="158"/>
    </row>
    <row r="3" spans="1:73" x14ac:dyDescent="0.2">
      <c r="B3" s="172" t="str">
        <f>"Years: Q1 2011–12 to "&amp;date_q_short&amp;" "&amp;date_fy_year</f>
        <v>Years: Q1 2011–12 to Q3 2017-18</v>
      </c>
      <c r="K3" s="484" t="s">
        <v>1518</v>
      </c>
      <c r="L3" s="485"/>
      <c r="M3" s="158"/>
    </row>
    <row r="4" spans="1:73" x14ac:dyDescent="0.2">
      <c r="B4" s="172" t="s">
        <v>1035</v>
      </c>
      <c r="M4" s="158"/>
    </row>
    <row r="5" spans="1:73" ht="13.5" thickBot="1" x14ac:dyDescent="0.25">
      <c r="A5" s="257"/>
    </row>
    <row r="6" spans="1:73" ht="34.5" thickBot="1" x14ac:dyDescent="0.25">
      <c r="A6" s="257"/>
      <c r="B6" s="166"/>
      <c r="C6" s="166"/>
      <c r="D6" s="166"/>
      <c r="E6" s="483" t="s">
        <v>695</v>
      </c>
      <c r="F6" s="483"/>
      <c r="G6" s="483"/>
      <c r="H6" s="166"/>
      <c r="I6" s="269" t="s">
        <v>697</v>
      </c>
      <c r="J6" s="166"/>
      <c r="K6" s="483" t="s">
        <v>1600</v>
      </c>
      <c r="L6" s="483"/>
      <c r="M6" s="483"/>
      <c r="N6" s="166"/>
      <c r="O6" s="483" t="s">
        <v>702</v>
      </c>
      <c r="P6" s="483"/>
      <c r="Q6" s="483"/>
      <c r="R6" s="483"/>
      <c r="S6" s="166"/>
      <c r="T6" s="270" t="s">
        <v>705</v>
      </c>
      <c r="U6" s="166"/>
      <c r="V6" s="483" t="s">
        <v>706</v>
      </c>
      <c r="W6" s="483"/>
      <c r="X6" s="483"/>
      <c r="Y6" s="483"/>
      <c r="Z6" s="166"/>
      <c r="AA6" s="483" t="s">
        <v>864</v>
      </c>
      <c r="AB6" s="483"/>
      <c r="AC6" s="483"/>
      <c r="AD6" s="166"/>
      <c r="AE6" s="271" t="s">
        <v>710</v>
      </c>
      <c r="AF6" s="166"/>
      <c r="AG6" s="483" t="s">
        <v>1584</v>
      </c>
      <c r="AH6" s="483"/>
      <c r="AI6" s="483"/>
      <c r="AJ6" s="166"/>
      <c r="AK6" s="483" t="s">
        <v>712</v>
      </c>
      <c r="AL6" s="483"/>
      <c r="AM6" s="483"/>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row>
    <row r="7" spans="1:73" ht="63.95" customHeight="1" x14ac:dyDescent="0.2">
      <c r="B7" s="173"/>
      <c r="C7" s="173"/>
      <c r="D7" s="173"/>
      <c r="E7" s="252" t="s">
        <v>865</v>
      </c>
      <c r="F7" s="252" t="s">
        <v>971</v>
      </c>
      <c r="G7" s="202" t="s">
        <v>696</v>
      </c>
      <c r="H7" s="200"/>
      <c r="I7" s="253" t="s">
        <v>698</v>
      </c>
      <c r="J7" s="200"/>
      <c r="K7" s="252" t="s">
        <v>700</v>
      </c>
      <c r="L7" s="252" t="s">
        <v>701</v>
      </c>
      <c r="M7" s="202" t="s">
        <v>696</v>
      </c>
      <c r="N7" s="200"/>
      <c r="O7" s="252" t="s">
        <v>703</v>
      </c>
      <c r="P7" s="252" t="s">
        <v>704</v>
      </c>
      <c r="Q7" s="272" t="s">
        <v>972</v>
      </c>
      <c r="R7" s="202" t="s">
        <v>696</v>
      </c>
      <c r="S7" s="200"/>
      <c r="T7" s="272" t="s">
        <v>867</v>
      </c>
      <c r="U7" s="200"/>
      <c r="V7" s="200" t="s">
        <v>707</v>
      </c>
      <c r="W7" s="200" t="s">
        <v>708</v>
      </c>
      <c r="X7" s="200" t="s">
        <v>709</v>
      </c>
      <c r="Y7" s="202" t="s">
        <v>696</v>
      </c>
      <c r="Z7" s="200"/>
      <c r="AA7" s="273" t="s">
        <v>1548</v>
      </c>
      <c r="AB7" s="273" t="s">
        <v>1549</v>
      </c>
      <c r="AC7" s="202" t="s">
        <v>1547</v>
      </c>
      <c r="AD7" s="200"/>
      <c r="AE7" s="273" t="s">
        <v>711</v>
      </c>
      <c r="AF7" s="200"/>
      <c r="AG7" s="200" t="s">
        <v>973</v>
      </c>
      <c r="AH7" s="200" t="s">
        <v>1546</v>
      </c>
      <c r="AI7" s="202" t="s">
        <v>696</v>
      </c>
      <c r="AJ7" s="200"/>
      <c r="AK7" s="273" t="s">
        <v>1540</v>
      </c>
      <c r="AL7" s="200" t="s">
        <v>713</v>
      </c>
      <c r="AM7" s="202" t="s">
        <v>696</v>
      </c>
      <c r="AN7" s="200"/>
      <c r="AO7" s="200" t="s">
        <v>1009</v>
      </c>
      <c r="AP7" s="200"/>
      <c r="AQ7" s="200" t="s">
        <v>1010</v>
      </c>
      <c r="AR7" s="200"/>
      <c r="AS7" s="200" t="s">
        <v>1011</v>
      </c>
      <c r="AT7" s="200"/>
      <c r="AU7" s="200" t="s">
        <v>860</v>
      </c>
      <c r="AV7" s="200"/>
      <c r="AW7" s="202" t="s">
        <v>1514</v>
      </c>
      <c r="AX7" s="200"/>
      <c r="AY7" s="200" t="s">
        <v>886</v>
      </c>
      <c r="AZ7" s="200" t="s">
        <v>887</v>
      </c>
      <c r="BA7" s="200" t="s">
        <v>888</v>
      </c>
      <c r="BB7" s="200" t="s">
        <v>889</v>
      </c>
      <c r="BC7" s="200" t="s">
        <v>714</v>
      </c>
      <c r="BD7" s="200"/>
      <c r="BE7" s="200" t="s">
        <v>715</v>
      </c>
      <c r="BF7" s="200" t="s">
        <v>753</v>
      </c>
      <c r="BG7" s="200" t="s">
        <v>716</v>
      </c>
      <c r="BH7" s="200" t="s">
        <v>717</v>
      </c>
      <c r="BI7" s="200" t="s">
        <v>718</v>
      </c>
      <c r="BJ7" s="200" t="s">
        <v>719</v>
      </c>
      <c r="BK7" s="200" t="s">
        <v>720</v>
      </c>
      <c r="BL7" s="200" t="s">
        <v>721</v>
      </c>
      <c r="BM7" s="200" t="s">
        <v>857</v>
      </c>
      <c r="BN7" s="200"/>
      <c r="BO7" s="202" t="s">
        <v>1513</v>
      </c>
      <c r="BP7" s="200"/>
      <c r="BQ7" s="200" t="s">
        <v>858</v>
      </c>
      <c r="BR7" s="200" t="s">
        <v>859</v>
      </c>
      <c r="BS7" s="200" t="s">
        <v>722</v>
      </c>
      <c r="BT7" s="200" t="s">
        <v>748</v>
      </c>
      <c r="BU7" s="173"/>
    </row>
    <row r="8" spans="1:73" x14ac:dyDescent="0.2">
      <c r="B8" s="163"/>
      <c r="C8" s="163"/>
      <c r="D8" s="163"/>
      <c r="E8" s="201">
        <v>1</v>
      </c>
      <c r="F8" s="201">
        <v>2</v>
      </c>
      <c r="G8" s="203"/>
      <c r="H8" s="201"/>
      <c r="I8" s="203">
        <v>3</v>
      </c>
      <c r="J8" s="201"/>
      <c r="K8" s="201">
        <v>4</v>
      </c>
      <c r="L8" s="201">
        <v>5</v>
      </c>
      <c r="M8" s="201"/>
      <c r="N8" s="201"/>
      <c r="O8" s="201">
        <v>6</v>
      </c>
      <c r="P8" s="201">
        <v>7</v>
      </c>
      <c r="Q8" s="201">
        <v>8</v>
      </c>
      <c r="R8" s="201"/>
      <c r="S8" s="201"/>
      <c r="T8" s="201">
        <v>9</v>
      </c>
      <c r="U8" s="201"/>
      <c r="V8" s="201">
        <v>10</v>
      </c>
      <c r="W8" s="201">
        <v>11</v>
      </c>
      <c r="X8" s="201">
        <v>12</v>
      </c>
      <c r="Y8" s="201"/>
      <c r="Z8" s="201"/>
      <c r="AA8" s="201">
        <v>13</v>
      </c>
      <c r="AB8" s="201">
        <v>14</v>
      </c>
      <c r="AC8" s="201"/>
      <c r="AD8" s="201"/>
      <c r="AE8" s="201">
        <v>15</v>
      </c>
      <c r="AF8" s="201"/>
      <c r="AG8" s="201">
        <v>16</v>
      </c>
      <c r="AH8" s="254">
        <v>43</v>
      </c>
      <c r="AI8" s="201"/>
      <c r="AJ8" s="201"/>
      <c r="AK8" s="201">
        <v>17</v>
      </c>
      <c r="AL8" s="201">
        <v>18</v>
      </c>
      <c r="AM8" s="201"/>
      <c r="AN8" s="201"/>
      <c r="AO8" s="201">
        <v>19</v>
      </c>
      <c r="AP8" s="201"/>
      <c r="AQ8" s="201">
        <v>20</v>
      </c>
      <c r="AR8" s="201"/>
      <c r="AS8" s="201">
        <v>21</v>
      </c>
      <c r="AT8" s="201"/>
      <c r="AU8" s="201">
        <v>22</v>
      </c>
      <c r="AV8" s="201"/>
      <c r="AW8" s="201">
        <v>23</v>
      </c>
      <c r="AX8" s="201"/>
      <c r="AY8" s="201">
        <v>24</v>
      </c>
      <c r="AZ8" s="201">
        <v>25</v>
      </c>
      <c r="BA8" s="201">
        <v>26</v>
      </c>
      <c r="BB8" s="201">
        <v>27</v>
      </c>
      <c r="BC8" s="201">
        <v>28</v>
      </c>
      <c r="BD8" s="201"/>
      <c r="BE8" s="201">
        <v>29</v>
      </c>
      <c r="BF8" s="201">
        <v>30</v>
      </c>
      <c r="BG8" s="201">
        <v>31</v>
      </c>
      <c r="BH8" s="201">
        <v>32</v>
      </c>
      <c r="BI8" s="201">
        <v>33</v>
      </c>
      <c r="BJ8" s="201">
        <v>34</v>
      </c>
      <c r="BK8" s="201">
        <v>35</v>
      </c>
      <c r="BL8" s="201">
        <v>36</v>
      </c>
      <c r="BM8" s="201">
        <v>37</v>
      </c>
      <c r="BN8" s="201"/>
      <c r="BO8" s="201">
        <v>38</v>
      </c>
      <c r="BP8" s="201"/>
      <c r="BQ8" s="201">
        <v>39</v>
      </c>
      <c r="BR8" s="201">
        <v>40</v>
      </c>
      <c r="BS8" s="201">
        <v>41</v>
      </c>
      <c r="BT8" s="201">
        <v>42</v>
      </c>
      <c r="BU8" s="163"/>
    </row>
    <row r="9" spans="1:73" x14ac:dyDescent="0.2">
      <c r="C9" s="181"/>
      <c r="E9" s="174"/>
      <c r="F9" s="174"/>
      <c r="G9" s="204"/>
      <c r="H9" s="175"/>
      <c r="I9" s="205"/>
      <c r="J9" s="182"/>
      <c r="K9" s="178"/>
      <c r="L9" s="177"/>
      <c r="M9" s="158"/>
    </row>
    <row r="10" spans="1:73" ht="14.25" x14ac:dyDescent="0.2">
      <c r="C10" s="181" t="s">
        <v>1036</v>
      </c>
      <c r="D10" s="179"/>
      <c r="E10" s="174"/>
      <c r="F10" s="174"/>
      <c r="G10" s="204"/>
      <c r="H10" s="175"/>
      <c r="I10" s="205"/>
      <c r="J10" s="182"/>
      <c r="K10" s="178"/>
      <c r="L10" s="177"/>
      <c r="M10" s="158"/>
    </row>
    <row r="11" spans="1:73" x14ac:dyDescent="0.2">
      <c r="C11" s="180"/>
      <c r="D11" s="183"/>
      <c r="E11" s="174"/>
      <c r="F11" s="174"/>
      <c r="G11" s="204"/>
      <c r="H11" s="184"/>
      <c r="I11" s="205"/>
      <c r="J11" s="176"/>
      <c r="K11" s="177"/>
      <c r="L11" s="177"/>
      <c r="M11" s="158"/>
    </row>
    <row r="12" spans="1:73" x14ac:dyDescent="0.2">
      <c r="C12" s="180" t="s">
        <v>1040</v>
      </c>
      <c r="D12" s="183" t="s">
        <v>1037</v>
      </c>
      <c r="E12" s="185">
        <v>14613.844706534172</v>
      </c>
      <c r="F12" s="185">
        <v>798471.01546425023</v>
      </c>
      <c r="G12" s="199">
        <v>813084.86017078441</v>
      </c>
      <c r="H12" s="185"/>
      <c r="I12" s="199">
        <v>11106.660217579294</v>
      </c>
      <c r="J12" s="185"/>
      <c r="K12" s="185">
        <v>80391.782943312763</v>
      </c>
      <c r="L12" s="185">
        <v>3387980.151244232</v>
      </c>
      <c r="M12" s="199">
        <v>3468371.9341875445</v>
      </c>
      <c r="N12" s="185"/>
      <c r="O12" s="185">
        <v>1130602.3470868231</v>
      </c>
      <c r="P12" s="185">
        <v>-37003.957890000005</v>
      </c>
      <c r="Q12" s="185">
        <v>257193.49987065926</v>
      </c>
      <c r="R12" s="199">
        <v>1350791.8890674822</v>
      </c>
      <c r="S12" s="185"/>
      <c r="T12" s="199">
        <v>1023962.0969440488</v>
      </c>
      <c r="U12" s="185"/>
      <c r="V12" s="185">
        <v>99987.361432362304</v>
      </c>
      <c r="W12" s="185">
        <v>77018.475620886558</v>
      </c>
      <c r="X12" s="185">
        <v>217074.13468235944</v>
      </c>
      <c r="Y12" s="199">
        <v>394079.97173560824</v>
      </c>
      <c r="Z12" s="185"/>
      <c r="AA12" s="198" t="s">
        <v>1047</v>
      </c>
      <c r="AB12" s="198" t="s">
        <v>1047</v>
      </c>
      <c r="AC12" s="206" t="s">
        <v>1047</v>
      </c>
      <c r="AD12" s="185"/>
      <c r="AE12" s="199">
        <v>658997.45146954805</v>
      </c>
      <c r="AF12" s="185"/>
      <c r="AG12" s="185">
        <v>8374868.221012502</v>
      </c>
      <c r="AH12" s="185">
        <v>2169997.4072976578</v>
      </c>
      <c r="AI12" s="199">
        <v>10544865.628310159</v>
      </c>
      <c r="AJ12" s="185"/>
      <c r="AK12" s="185">
        <v>4974320.8538487628</v>
      </c>
      <c r="AL12" s="185">
        <v>509508.9488212635</v>
      </c>
      <c r="AM12" s="199">
        <v>5483829.8026700271</v>
      </c>
      <c r="AN12" s="185"/>
      <c r="AO12" s="185">
        <v>126235.6066893949</v>
      </c>
      <c r="AP12" s="185"/>
      <c r="AQ12" s="198" t="s">
        <v>1047</v>
      </c>
      <c r="AS12" s="198" t="s">
        <v>1047</v>
      </c>
      <c r="AT12" s="185"/>
      <c r="AU12" s="185">
        <v>127952.46035950542</v>
      </c>
      <c r="AV12" s="185"/>
      <c r="AW12" s="199">
        <v>24003278.361821689</v>
      </c>
      <c r="AX12" s="185"/>
      <c r="AY12" s="185">
        <v>3581747.4735679058</v>
      </c>
      <c r="AZ12" s="185">
        <v>122653.43836785731</v>
      </c>
      <c r="BA12" s="185">
        <v>996536.76569791185</v>
      </c>
      <c r="BB12" s="185">
        <v>358.40508292904724</v>
      </c>
      <c r="BC12" s="185">
        <v>2269.5406305409579</v>
      </c>
      <c r="BD12" s="185"/>
      <c r="BE12" s="185">
        <v>139565.07375127694</v>
      </c>
      <c r="BF12" s="185">
        <v>-13109.25</v>
      </c>
      <c r="BG12" s="185">
        <v>241.01093316961123</v>
      </c>
      <c r="BH12" s="185">
        <v>6684.8987999999999</v>
      </c>
      <c r="BI12" s="185">
        <v>12950.145181886155</v>
      </c>
      <c r="BJ12" s="185">
        <v>-80562.57755984235</v>
      </c>
      <c r="BK12" s="185">
        <v>52976.585348724533</v>
      </c>
      <c r="BL12" s="185">
        <v>10720</v>
      </c>
      <c r="BM12" s="198" t="s">
        <v>1047</v>
      </c>
      <c r="BN12" s="185"/>
      <c r="BO12" s="199">
        <v>28836309.871624038</v>
      </c>
      <c r="BP12" s="185"/>
      <c r="BQ12" s="185">
        <v>-2986.75</v>
      </c>
      <c r="BR12" s="185">
        <v>-1679.5071958125318</v>
      </c>
      <c r="BS12" s="185">
        <v>649469.79901924345</v>
      </c>
      <c r="BT12" s="198" t="s">
        <v>1047</v>
      </c>
    </row>
    <row r="13" spans="1:73" x14ac:dyDescent="0.2">
      <c r="C13" s="163"/>
      <c r="D13" s="163" t="s">
        <v>1038</v>
      </c>
      <c r="E13" s="185">
        <v>16667.150700329803</v>
      </c>
      <c r="F13" s="185">
        <v>649917.72073834692</v>
      </c>
      <c r="G13" s="199">
        <v>666584.87143867684</v>
      </c>
      <c r="H13" s="185"/>
      <c r="I13" s="199">
        <v>10472.016107668842</v>
      </c>
      <c r="J13" s="185"/>
      <c r="K13" s="185">
        <v>94597.940277781541</v>
      </c>
      <c r="L13" s="185">
        <v>3396953.8638995015</v>
      </c>
      <c r="M13" s="199">
        <v>3491551.8041772833</v>
      </c>
      <c r="N13" s="185"/>
      <c r="O13" s="185">
        <v>1197160.6143979407</v>
      </c>
      <c r="P13" s="185">
        <v>-35729</v>
      </c>
      <c r="Q13" s="185">
        <v>213052.24155339593</v>
      </c>
      <c r="R13" s="199">
        <v>1374483.8559513367</v>
      </c>
      <c r="S13" s="185"/>
      <c r="T13" s="199">
        <v>1108153.7311787435</v>
      </c>
      <c r="U13" s="185"/>
      <c r="V13" s="185">
        <v>121900.69805391859</v>
      </c>
      <c r="W13" s="185">
        <v>83280.45638136784</v>
      </c>
      <c r="X13" s="185">
        <v>230991.66691796581</v>
      </c>
      <c r="Y13" s="199">
        <v>436172.82135325222</v>
      </c>
      <c r="Z13" s="185"/>
      <c r="AA13" s="198" t="s">
        <v>1047</v>
      </c>
      <c r="AB13" s="198" t="s">
        <v>1047</v>
      </c>
      <c r="AC13" s="206" t="s">
        <v>1047</v>
      </c>
      <c r="AD13" s="185"/>
      <c r="AE13" s="199">
        <v>713167.52787947317</v>
      </c>
      <c r="AF13" s="185"/>
      <c r="AG13" s="185">
        <v>8076600.2327521779</v>
      </c>
      <c r="AH13" s="185">
        <v>2232219.6312317625</v>
      </c>
      <c r="AI13" s="199">
        <v>10308819.86398394</v>
      </c>
      <c r="AJ13" s="185"/>
      <c r="AK13" s="185">
        <v>5184125.4441834232</v>
      </c>
      <c r="AL13" s="185">
        <v>462117.45561021438</v>
      </c>
      <c r="AM13" s="199">
        <v>5646242.899793637</v>
      </c>
      <c r="AN13" s="185"/>
      <c r="AO13" s="185">
        <v>132810.24771799584</v>
      </c>
      <c r="AP13" s="185"/>
      <c r="AQ13" s="198" t="s">
        <v>1047</v>
      </c>
      <c r="AS13" s="198" t="s">
        <v>1047</v>
      </c>
      <c r="AT13" s="185"/>
      <c r="AU13" s="185">
        <v>71489.275889605677</v>
      </c>
      <c r="AV13" s="185"/>
      <c r="AW13" s="199">
        <v>23959948.915471613</v>
      </c>
      <c r="AX13" s="185"/>
      <c r="AY13" s="185">
        <v>3672630.8068517274</v>
      </c>
      <c r="AZ13" s="185">
        <v>120804.18632582677</v>
      </c>
      <c r="BA13" s="185">
        <v>1027165.2552941132</v>
      </c>
      <c r="BB13" s="185">
        <v>1089.2657202025748</v>
      </c>
      <c r="BC13" s="185">
        <v>2031.75</v>
      </c>
      <c r="BD13" s="185"/>
      <c r="BE13" s="185">
        <v>100386.41276489076</v>
      </c>
      <c r="BF13" s="185">
        <v>-2084.1529999999912</v>
      </c>
      <c r="BG13" s="185">
        <v>2216.5170690530158</v>
      </c>
      <c r="BH13" s="185">
        <v>6287.9076000000005</v>
      </c>
      <c r="BI13" s="185">
        <v>8357.004350396237</v>
      </c>
      <c r="BJ13" s="185">
        <v>-57254</v>
      </c>
      <c r="BK13" s="185">
        <v>-12382.945618811285</v>
      </c>
      <c r="BL13" s="185">
        <v>1507.7349999999999</v>
      </c>
      <c r="BM13" s="198" t="s">
        <v>1047</v>
      </c>
      <c r="BN13" s="185"/>
      <c r="BO13" s="199">
        <v>28830704.65782902</v>
      </c>
      <c r="BP13" s="185"/>
      <c r="BQ13" s="185">
        <v>-2035</v>
      </c>
      <c r="BR13" s="185">
        <v>-7872.1865599333232</v>
      </c>
      <c r="BS13" s="185">
        <v>776780.17841102288</v>
      </c>
      <c r="BT13" s="198" t="s">
        <v>1047</v>
      </c>
    </row>
    <row r="14" spans="1:73" x14ac:dyDescent="0.2">
      <c r="D14" s="163" t="s">
        <v>1039</v>
      </c>
      <c r="E14" s="185">
        <v>11388.800202787705</v>
      </c>
      <c r="F14" s="185">
        <v>622808.37570116553</v>
      </c>
      <c r="G14" s="199">
        <v>634197.17590395326</v>
      </c>
      <c r="H14" s="185"/>
      <c r="I14" s="199">
        <v>10919.190872454579</v>
      </c>
      <c r="J14" s="185"/>
      <c r="K14" s="185">
        <v>98612.932917353552</v>
      </c>
      <c r="L14" s="185">
        <v>3361936.5768183256</v>
      </c>
      <c r="M14" s="199">
        <v>3460093.5097356793</v>
      </c>
      <c r="N14" s="185"/>
      <c r="O14" s="185">
        <v>1200621.6158181215</v>
      </c>
      <c r="P14" s="185">
        <v>-37876</v>
      </c>
      <c r="Q14" s="185">
        <v>231724.91039729663</v>
      </c>
      <c r="R14" s="199">
        <v>1394470.526215418</v>
      </c>
      <c r="S14" s="185"/>
      <c r="T14" s="199">
        <v>1111655.4993114176</v>
      </c>
      <c r="U14" s="185"/>
      <c r="V14" s="185">
        <v>127473.84793525489</v>
      </c>
      <c r="W14" s="185">
        <v>80924.490253009746</v>
      </c>
      <c r="X14" s="185">
        <v>235077.17615114243</v>
      </c>
      <c r="Y14" s="199">
        <v>443474.51433940703</v>
      </c>
      <c r="Z14" s="185"/>
      <c r="AA14" s="198" t="s">
        <v>1047</v>
      </c>
      <c r="AB14" s="198" t="s">
        <v>1047</v>
      </c>
      <c r="AC14" s="206" t="s">
        <v>1047</v>
      </c>
      <c r="AD14" s="185"/>
      <c r="AE14" s="199">
        <v>705402.50090603402</v>
      </c>
      <c r="AF14" s="185"/>
      <c r="AG14" s="185">
        <v>7975479.4147575069</v>
      </c>
      <c r="AH14" s="185">
        <v>2149331.8776780553</v>
      </c>
      <c r="AI14" s="199">
        <v>10124811.292435562</v>
      </c>
      <c r="AJ14" s="185"/>
      <c r="AK14" s="185">
        <v>5232507.2569279289</v>
      </c>
      <c r="AL14" s="185">
        <v>439154.95381796558</v>
      </c>
      <c r="AM14" s="199">
        <v>5671662.2107458944</v>
      </c>
      <c r="AN14" s="185"/>
      <c r="AO14" s="185">
        <v>147330.55722559206</v>
      </c>
      <c r="AP14" s="185"/>
      <c r="AQ14" s="198" t="s">
        <v>1047</v>
      </c>
      <c r="AS14" s="198" t="s">
        <v>1047</v>
      </c>
      <c r="AT14" s="185"/>
      <c r="AU14" s="185">
        <v>77018.636472331535</v>
      </c>
      <c r="AV14" s="185"/>
      <c r="AW14" s="199">
        <v>23781035.614163741</v>
      </c>
      <c r="AX14" s="185"/>
      <c r="AY14" s="185">
        <v>3732329.2395675872</v>
      </c>
      <c r="AZ14" s="185">
        <v>107054.84288643168</v>
      </c>
      <c r="BA14" s="185">
        <v>1026280.6774830556</v>
      </c>
      <c r="BB14" s="185">
        <v>576.3357532156524</v>
      </c>
      <c r="BC14" s="185">
        <v>1974.3394834874039</v>
      </c>
      <c r="BD14" s="185"/>
      <c r="BE14" s="185">
        <v>66486.216177380149</v>
      </c>
      <c r="BF14" s="185">
        <v>-13763.902999999991</v>
      </c>
      <c r="BG14" s="185">
        <v>-1290.4524384639681</v>
      </c>
      <c r="BH14" s="185">
        <v>6305.8681999999999</v>
      </c>
      <c r="BI14" s="185">
        <v>8316.2735614912199</v>
      </c>
      <c r="BJ14" s="185">
        <v>-66708.864313407365</v>
      </c>
      <c r="BK14" s="185">
        <v>6194.1660584259444</v>
      </c>
      <c r="BL14" s="185">
        <v>-3176</v>
      </c>
      <c r="BM14" s="198" t="s">
        <v>1047</v>
      </c>
      <c r="BN14" s="185"/>
      <c r="BO14" s="199">
        <v>28651614.353582945</v>
      </c>
      <c r="BP14" s="185"/>
      <c r="BQ14" s="185">
        <v>-3491.5</v>
      </c>
      <c r="BR14" s="185">
        <v>-8216.7381885469458</v>
      </c>
      <c r="BS14" s="185">
        <v>860152.79572575237</v>
      </c>
      <c r="BT14" s="198" t="s">
        <v>1047</v>
      </c>
    </row>
    <row r="15" spans="1:73" x14ac:dyDescent="0.2">
      <c r="G15" s="172"/>
      <c r="H15" s="158"/>
      <c r="I15" s="172"/>
      <c r="J15" s="158"/>
      <c r="K15" s="158"/>
      <c r="L15" s="158"/>
      <c r="M15" s="172"/>
      <c r="R15" s="172"/>
      <c r="T15" s="172"/>
      <c r="Y15" s="172"/>
      <c r="AC15" s="172"/>
      <c r="AE15" s="172"/>
      <c r="AI15" s="172"/>
      <c r="AM15" s="172"/>
      <c r="AW15" s="172"/>
      <c r="BO15" s="172"/>
    </row>
    <row r="16" spans="1:73" x14ac:dyDescent="0.2">
      <c r="C16" s="180" t="s">
        <v>1041</v>
      </c>
      <c r="D16" s="183" t="s">
        <v>1037</v>
      </c>
      <c r="E16" s="185">
        <v>13286.3388548</v>
      </c>
      <c r="F16" s="185">
        <v>664703.91492389992</v>
      </c>
      <c r="G16" s="199">
        <v>677990.25377870002</v>
      </c>
      <c r="H16" s="185"/>
      <c r="I16" s="199">
        <v>11467.3604</v>
      </c>
      <c r="J16" s="185"/>
      <c r="K16" s="185">
        <v>76383.949170000007</v>
      </c>
      <c r="L16" s="185">
        <v>3338855.6782900002</v>
      </c>
      <c r="M16" s="199">
        <v>3415239.6274600001</v>
      </c>
      <c r="N16" s="185"/>
      <c r="O16" s="185">
        <v>1062603.2458353057</v>
      </c>
      <c r="P16" s="185">
        <v>-34759</v>
      </c>
      <c r="Q16" s="185">
        <v>189599.13926806668</v>
      </c>
      <c r="R16" s="199">
        <v>1217443.3851033724</v>
      </c>
      <c r="S16" s="185"/>
      <c r="T16" s="199">
        <v>1005705.8498714</v>
      </c>
      <c r="U16" s="185"/>
      <c r="V16" s="185">
        <v>111525.87682898001</v>
      </c>
      <c r="W16" s="185">
        <v>70153.699090000009</v>
      </c>
      <c r="X16" s="185">
        <v>203186.70156826667</v>
      </c>
      <c r="Y16" s="199">
        <v>384866.27748724673</v>
      </c>
      <c r="Z16" s="185"/>
      <c r="AA16" s="198" t="s">
        <v>1047</v>
      </c>
      <c r="AB16" s="198" t="s">
        <v>1047</v>
      </c>
      <c r="AC16" s="206" t="s">
        <v>1047</v>
      </c>
      <c r="AD16" s="185"/>
      <c r="AE16" s="199">
        <v>641492.14107600006</v>
      </c>
      <c r="AF16" s="185"/>
      <c r="AG16" s="185">
        <v>7466930.6421425063</v>
      </c>
      <c r="AH16" s="185">
        <v>1946853.5220806655</v>
      </c>
      <c r="AI16" s="199">
        <v>9413784.1642231718</v>
      </c>
      <c r="AJ16" s="185"/>
      <c r="AK16" s="185">
        <v>4955341.1959620342</v>
      </c>
      <c r="AL16" s="185">
        <v>429094.49559407745</v>
      </c>
      <c r="AM16" s="199">
        <v>5384435.6915561119</v>
      </c>
      <c r="AN16" s="185"/>
      <c r="AO16" s="185">
        <v>135407.3558275</v>
      </c>
      <c r="AP16" s="185"/>
      <c r="AQ16" s="185">
        <v>2039</v>
      </c>
      <c r="AR16" s="185"/>
      <c r="AS16" s="185">
        <v>806.59574999999995</v>
      </c>
      <c r="AT16" s="185"/>
      <c r="AU16" s="185">
        <v>90230.527750000008</v>
      </c>
      <c r="AV16" s="185"/>
      <c r="AW16" s="199">
        <v>22380908.230283499</v>
      </c>
      <c r="AX16" s="185"/>
      <c r="AY16" s="185">
        <v>3803715.3012075</v>
      </c>
      <c r="AZ16" s="185">
        <v>106903.61485</v>
      </c>
      <c r="BA16" s="185">
        <v>1055319.9235299998</v>
      </c>
      <c r="BB16" s="185">
        <v>2164.3000000000002</v>
      </c>
      <c r="BC16" s="185">
        <v>1993.25</v>
      </c>
      <c r="BD16" s="185"/>
      <c r="BE16" s="185">
        <v>124185.25</v>
      </c>
      <c r="BF16" s="185">
        <v>-11975.75</v>
      </c>
      <c r="BG16" s="185">
        <v>2921.5</v>
      </c>
      <c r="BH16" s="185">
        <v>6092.25</v>
      </c>
      <c r="BI16" s="185">
        <v>12617.956399999999</v>
      </c>
      <c r="BJ16" s="185">
        <v>-72982.035900000003</v>
      </c>
      <c r="BK16" s="185">
        <v>32240.780160000002</v>
      </c>
      <c r="BL16" s="185">
        <v>1100.5</v>
      </c>
      <c r="BM16" s="198" t="s">
        <v>1047</v>
      </c>
      <c r="BN16" s="185"/>
      <c r="BO16" s="199">
        <v>27445205.070531003</v>
      </c>
      <c r="BP16" s="185"/>
      <c r="BQ16" s="185">
        <v>-6109.5</v>
      </c>
      <c r="BR16" s="185">
        <v>-7107.5</v>
      </c>
      <c r="BS16" s="185">
        <v>603289.80374999996</v>
      </c>
      <c r="BT16" s="185">
        <v>-98021.22</v>
      </c>
    </row>
    <row r="17" spans="2:72" x14ac:dyDescent="0.2">
      <c r="C17" s="163"/>
      <c r="D17" s="163" t="s">
        <v>1038</v>
      </c>
      <c r="E17" s="185">
        <v>9336.45197744291</v>
      </c>
      <c r="F17" s="185">
        <v>623829.47982559493</v>
      </c>
      <c r="G17" s="199">
        <v>633165.93180303788</v>
      </c>
      <c r="H17" s="185"/>
      <c r="I17" s="199">
        <v>10989.451009386012</v>
      </c>
      <c r="J17" s="185"/>
      <c r="K17" s="185">
        <v>88485.413179441719</v>
      </c>
      <c r="L17" s="185">
        <v>3433849.3893341813</v>
      </c>
      <c r="M17" s="199">
        <v>3522334.8025136227</v>
      </c>
      <c r="N17" s="185"/>
      <c r="O17" s="185">
        <v>1140725.9438569921</v>
      </c>
      <c r="P17" s="185">
        <v>-30906</v>
      </c>
      <c r="Q17" s="185">
        <v>198592.51317137323</v>
      </c>
      <c r="R17" s="199">
        <v>1308412.4570283652</v>
      </c>
      <c r="S17" s="185"/>
      <c r="T17" s="199">
        <v>1140465.9027559771</v>
      </c>
      <c r="U17" s="185"/>
      <c r="V17" s="185">
        <v>126897.31754901107</v>
      </c>
      <c r="W17" s="185">
        <v>77775.013428757971</v>
      </c>
      <c r="X17" s="185">
        <v>225790.6959938767</v>
      </c>
      <c r="Y17" s="199">
        <v>430463.02697164571</v>
      </c>
      <c r="Z17" s="185"/>
      <c r="AA17" s="198" t="s">
        <v>1047</v>
      </c>
      <c r="AB17" s="198" t="s">
        <v>1047</v>
      </c>
      <c r="AC17" s="206" t="s">
        <v>1047</v>
      </c>
      <c r="AD17" s="185"/>
      <c r="AE17" s="199">
        <v>693093.53873430809</v>
      </c>
      <c r="AF17" s="185"/>
      <c r="AG17" s="185">
        <v>7372977.0171932196</v>
      </c>
      <c r="AH17" s="185">
        <v>2144327.3193103564</v>
      </c>
      <c r="AI17" s="199">
        <v>9517304.3365035765</v>
      </c>
      <c r="AJ17" s="185"/>
      <c r="AK17" s="185">
        <v>5268664.7106189886</v>
      </c>
      <c r="AL17" s="185">
        <v>437757.91201698029</v>
      </c>
      <c r="AM17" s="199">
        <v>5706422.6226359708</v>
      </c>
      <c r="AN17" s="185"/>
      <c r="AO17" s="185">
        <v>146667.89152840752</v>
      </c>
      <c r="AP17" s="185"/>
      <c r="AQ17" s="185">
        <v>2570.2720599999998</v>
      </c>
      <c r="AR17" s="185"/>
      <c r="AS17" s="185">
        <v>1657.6579199999999</v>
      </c>
      <c r="AT17" s="185"/>
      <c r="AU17" s="185">
        <v>56264.030510000004</v>
      </c>
      <c r="AV17" s="185"/>
      <c r="AW17" s="199">
        <v>23169811.921974298</v>
      </c>
      <c r="AX17" s="185"/>
      <c r="AY17" s="185">
        <v>3928433.9301774991</v>
      </c>
      <c r="AZ17" s="185">
        <v>107837.190508</v>
      </c>
      <c r="BA17" s="185">
        <v>1086122.7013719999</v>
      </c>
      <c r="BB17" s="185">
        <v>2225.3000000000002</v>
      </c>
      <c r="BC17" s="185">
        <v>2167.75</v>
      </c>
      <c r="BD17" s="185"/>
      <c r="BE17" s="185">
        <v>110025.334</v>
      </c>
      <c r="BF17" s="185">
        <v>-3200.2900000000081</v>
      </c>
      <c r="BG17" s="185">
        <v>-8394.2779999999912</v>
      </c>
      <c r="BH17" s="185">
        <v>6545.7659999999996</v>
      </c>
      <c r="BI17" s="185">
        <v>7244.9549999999999</v>
      </c>
      <c r="BJ17" s="185">
        <v>-64208.078070411902</v>
      </c>
      <c r="BK17" s="185">
        <v>231.27321610065792</v>
      </c>
      <c r="BL17" s="185">
        <v>-1877.5</v>
      </c>
      <c r="BM17" s="198" t="s">
        <v>1047</v>
      </c>
      <c r="BN17" s="185"/>
      <c r="BO17" s="199">
        <v>28342965.976177491</v>
      </c>
      <c r="BP17" s="185"/>
      <c r="BQ17" s="185">
        <v>-6323.8</v>
      </c>
      <c r="BR17" s="185">
        <v>-7640.45</v>
      </c>
      <c r="BS17" s="185">
        <v>662201.92551355378</v>
      </c>
      <c r="BT17" s="185">
        <v>-111344.02290167153</v>
      </c>
    </row>
    <row r="18" spans="2:72" x14ac:dyDescent="0.2">
      <c r="D18" s="163" t="s">
        <v>1039</v>
      </c>
      <c r="E18" s="185">
        <v>8183.5877995317423</v>
      </c>
      <c r="F18" s="185">
        <v>626680.18183686037</v>
      </c>
      <c r="G18" s="199">
        <v>634863.76963639213</v>
      </c>
      <c r="H18" s="185"/>
      <c r="I18" s="199">
        <v>11538.981329310178</v>
      </c>
      <c r="J18" s="185"/>
      <c r="K18" s="185">
        <v>88152.967692657548</v>
      </c>
      <c r="L18" s="185">
        <v>3263926.4953930001</v>
      </c>
      <c r="M18" s="199">
        <v>3352079.4630856579</v>
      </c>
      <c r="N18" s="185"/>
      <c r="O18" s="185">
        <v>1121779.8501078826</v>
      </c>
      <c r="P18" s="185">
        <v>-38353</v>
      </c>
      <c r="Q18" s="185">
        <v>194743.14813977006</v>
      </c>
      <c r="R18" s="199">
        <v>1278169.9982476528</v>
      </c>
      <c r="S18" s="185"/>
      <c r="T18" s="199">
        <v>1116649.9938172912</v>
      </c>
      <c r="U18" s="185"/>
      <c r="V18" s="185">
        <v>135825.70821263193</v>
      </c>
      <c r="W18" s="185">
        <v>71961.040982247141</v>
      </c>
      <c r="X18" s="185">
        <v>220795.661981913</v>
      </c>
      <c r="Y18" s="199">
        <v>428582.411176792</v>
      </c>
      <c r="Z18" s="185"/>
      <c r="AA18" s="198" t="s">
        <v>1047</v>
      </c>
      <c r="AB18" s="198" t="s">
        <v>1047</v>
      </c>
      <c r="AC18" s="206" t="s">
        <v>1047</v>
      </c>
      <c r="AD18" s="185"/>
      <c r="AE18" s="199">
        <v>678232.6544562187</v>
      </c>
      <c r="AF18" s="185"/>
      <c r="AG18" s="185">
        <v>7378465.044253625</v>
      </c>
      <c r="AH18" s="185">
        <v>2055089.0151759048</v>
      </c>
      <c r="AI18" s="199">
        <v>9433554.0594295301</v>
      </c>
      <c r="AJ18" s="185"/>
      <c r="AK18" s="185">
        <v>5341633.4155738745</v>
      </c>
      <c r="AL18" s="185">
        <v>439899.21281736472</v>
      </c>
      <c r="AM18" s="199">
        <v>5781532.6283912389</v>
      </c>
      <c r="AN18" s="185"/>
      <c r="AO18" s="185">
        <v>145690.34551000001</v>
      </c>
      <c r="AP18" s="185"/>
      <c r="AQ18" s="185">
        <v>3728.9674999999997</v>
      </c>
      <c r="AR18" s="185"/>
      <c r="AS18" s="185">
        <v>1926.6860219999999</v>
      </c>
      <c r="AT18" s="185"/>
      <c r="AU18" s="185">
        <v>62610.015249999997</v>
      </c>
      <c r="AV18" s="185"/>
      <c r="AW18" s="199">
        <v>22930337.973852091</v>
      </c>
      <c r="AX18" s="185"/>
      <c r="AY18" s="185">
        <v>3881619.4329229305</v>
      </c>
      <c r="AZ18" s="185">
        <v>110135.75515049999</v>
      </c>
      <c r="BA18" s="185">
        <v>1055593.8814045</v>
      </c>
      <c r="BB18" s="185">
        <v>1772.3</v>
      </c>
      <c r="BC18" s="185">
        <v>2131</v>
      </c>
      <c r="BD18" s="185"/>
      <c r="BE18" s="185">
        <v>81591.669139999998</v>
      </c>
      <c r="BF18" s="185">
        <v>-16382.29</v>
      </c>
      <c r="BG18" s="185">
        <v>422.46779999999853</v>
      </c>
      <c r="BH18" s="185">
        <v>6436</v>
      </c>
      <c r="BI18" s="185">
        <v>7327.25</v>
      </c>
      <c r="BJ18" s="185">
        <v>-62753.957922370078</v>
      </c>
      <c r="BK18" s="185">
        <v>-5322.084903675378</v>
      </c>
      <c r="BL18" s="185">
        <v>-666.5</v>
      </c>
      <c r="BM18" s="198" t="s">
        <v>1047</v>
      </c>
      <c r="BN18" s="185"/>
      <c r="BO18" s="199">
        <v>27992221.897443969</v>
      </c>
      <c r="BP18" s="185"/>
      <c r="BQ18" s="185">
        <v>-7569.0125000000007</v>
      </c>
      <c r="BR18" s="185">
        <v>-6604.75</v>
      </c>
      <c r="BS18" s="185">
        <v>683450.22040716582</v>
      </c>
      <c r="BT18" s="185">
        <v>-117262.22841974918</v>
      </c>
    </row>
    <row r="19" spans="2:72" x14ac:dyDescent="0.2">
      <c r="G19" s="172"/>
      <c r="H19" s="158"/>
      <c r="I19" s="172"/>
      <c r="J19" s="158"/>
      <c r="K19" s="158"/>
      <c r="L19" s="158"/>
      <c r="M19" s="172"/>
      <c r="R19" s="172"/>
      <c r="T19" s="172"/>
      <c r="Y19" s="172"/>
      <c r="AC19" s="172"/>
      <c r="AE19" s="172"/>
      <c r="AI19" s="172"/>
      <c r="AM19" s="172"/>
      <c r="AW19" s="172"/>
      <c r="BO19" s="172"/>
    </row>
    <row r="20" spans="2:72" x14ac:dyDescent="0.2">
      <c r="C20" s="180" t="s">
        <v>1042</v>
      </c>
      <c r="D20" s="183" t="s">
        <v>1037</v>
      </c>
      <c r="E20" s="185">
        <v>8459.3989347192855</v>
      </c>
      <c r="F20" s="185">
        <v>663692.07271008601</v>
      </c>
      <c r="G20" s="199">
        <v>672151.4716448054</v>
      </c>
      <c r="H20" s="185"/>
      <c r="I20" s="199">
        <v>11781.925604798369</v>
      </c>
      <c r="J20" s="185"/>
      <c r="K20" s="185">
        <v>80933.677055882625</v>
      </c>
      <c r="L20" s="185">
        <v>3268500.8842500001</v>
      </c>
      <c r="M20" s="199">
        <v>3349434.5613058824</v>
      </c>
      <c r="N20" s="185"/>
      <c r="O20" s="185">
        <v>994142.9775875631</v>
      </c>
      <c r="P20" s="185">
        <v>-39646</v>
      </c>
      <c r="Q20" s="185">
        <v>196530.15432629423</v>
      </c>
      <c r="R20" s="199">
        <v>1151027.1319138575</v>
      </c>
      <c r="S20" s="185"/>
      <c r="T20" s="199">
        <v>1025049.8678997412</v>
      </c>
      <c r="U20" s="185"/>
      <c r="V20" s="185">
        <v>114707.70009762851</v>
      </c>
      <c r="W20" s="185">
        <v>67116.123339315411</v>
      </c>
      <c r="X20" s="185">
        <v>195467.90602583668</v>
      </c>
      <c r="Y20" s="199">
        <v>377291.72946278058</v>
      </c>
      <c r="Z20" s="185"/>
      <c r="AA20" s="185">
        <v>156041.62618540393</v>
      </c>
      <c r="AB20" s="185">
        <v>387544.95834032702</v>
      </c>
      <c r="AC20" s="199">
        <v>543586.58452573104</v>
      </c>
      <c r="AD20" s="185"/>
      <c r="AE20" s="199">
        <v>630131.6855659188</v>
      </c>
      <c r="AF20" s="185"/>
      <c r="AG20" s="185">
        <v>7036278.0118303848</v>
      </c>
      <c r="AH20" s="185">
        <v>2099262.2618504763</v>
      </c>
      <c r="AI20" s="199">
        <v>9135540.273680862</v>
      </c>
      <c r="AJ20" s="185"/>
      <c r="AK20" s="185">
        <v>5094860.5353072574</v>
      </c>
      <c r="AL20" s="185">
        <v>404572.64044985047</v>
      </c>
      <c r="AM20" s="199">
        <v>5499433.1757571083</v>
      </c>
      <c r="AN20" s="185"/>
      <c r="AO20" s="185">
        <v>146407.98718200522</v>
      </c>
      <c r="AP20" s="185"/>
      <c r="AQ20" s="185">
        <v>3730.7250189811693</v>
      </c>
      <c r="AR20" s="185"/>
      <c r="AS20" s="185">
        <v>1633.0833223580621</v>
      </c>
      <c r="AT20" s="185"/>
      <c r="AU20" s="185">
        <v>132134.53303480905</v>
      </c>
      <c r="AV20" s="185"/>
      <c r="AW20" s="199">
        <v>22679334.735919639</v>
      </c>
      <c r="AX20" s="185"/>
      <c r="AY20" s="185">
        <v>3913317.7486424879</v>
      </c>
      <c r="AZ20" s="185">
        <v>129677.55279</v>
      </c>
      <c r="BA20" s="185">
        <v>1071861.878795635</v>
      </c>
      <c r="BB20" s="185">
        <v>2197.5679208505899</v>
      </c>
      <c r="BC20" s="185">
        <v>2701</v>
      </c>
      <c r="BD20" s="185"/>
      <c r="BE20" s="185">
        <v>115771.17284</v>
      </c>
      <c r="BF20" s="185">
        <v>-10747</v>
      </c>
      <c r="BG20" s="185">
        <v>3190.5720000000001</v>
      </c>
      <c r="BH20" s="185">
        <v>6085</v>
      </c>
      <c r="BI20" s="185">
        <v>12779.989002605151</v>
      </c>
      <c r="BJ20" s="185">
        <v>-73736.653144999989</v>
      </c>
      <c r="BK20" s="185">
        <v>37023.513393499947</v>
      </c>
      <c r="BL20" s="185">
        <v>10355.754412605151</v>
      </c>
      <c r="BM20" s="185">
        <v>-860</v>
      </c>
      <c r="BN20" s="185"/>
      <c r="BO20" s="199">
        <v>27898952.832572319</v>
      </c>
      <c r="BP20" s="185"/>
      <c r="BQ20" s="185">
        <v>4750.75</v>
      </c>
      <c r="BR20" s="185">
        <v>-2134.2994780798499</v>
      </c>
      <c r="BS20" s="185">
        <v>608948.0378663704</v>
      </c>
      <c r="BT20" s="185">
        <v>-99966.02192663656</v>
      </c>
    </row>
    <row r="21" spans="2:72" x14ac:dyDescent="0.2">
      <c r="C21" s="163"/>
      <c r="D21" s="163" t="s">
        <v>1038</v>
      </c>
      <c r="E21" s="185">
        <v>8356.7222396988691</v>
      </c>
      <c r="F21" s="185">
        <v>605883.13001246168</v>
      </c>
      <c r="G21" s="199">
        <v>614239.85225216043</v>
      </c>
      <c r="H21" s="185"/>
      <c r="I21" s="199">
        <v>12440.122948288366</v>
      </c>
      <c r="J21" s="185"/>
      <c r="K21" s="185">
        <v>82640.634810138727</v>
      </c>
      <c r="L21" s="185">
        <v>3299510.6418499998</v>
      </c>
      <c r="M21" s="199">
        <v>3382151.2766601387</v>
      </c>
      <c r="N21" s="185"/>
      <c r="O21" s="185">
        <v>1031446.7268934422</v>
      </c>
      <c r="P21" s="185">
        <v>-39099</v>
      </c>
      <c r="Q21" s="185">
        <v>202461.33222528471</v>
      </c>
      <c r="R21" s="199">
        <v>1194809.0591187272</v>
      </c>
      <c r="S21" s="185"/>
      <c r="T21" s="199">
        <v>1156626.2565983953</v>
      </c>
      <c r="U21" s="185"/>
      <c r="V21" s="185">
        <v>135039.41553315072</v>
      </c>
      <c r="W21" s="185">
        <v>77832.826347336915</v>
      </c>
      <c r="X21" s="185">
        <v>203030.8611318343</v>
      </c>
      <c r="Y21" s="199">
        <v>415903.10301232192</v>
      </c>
      <c r="Z21" s="185"/>
      <c r="AA21" s="185">
        <v>182453.55318406271</v>
      </c>
      <c r="AB21" s="185">
        <v>441379.88233196887</v>
      </c>
      <c r="AC21" s="199">
        <v>623833.43551603169</v>
      </c>
      <c r="AD21" s="185"/>
      <c r="AE21" s="199">
        <v>644458.29128265346</v>
      </c>
      <c r="AF21" s="185"/>
      <c r="AG21" s="185">
        <v>7026128.3000411624</v>
      </c>
      <c r="AH21" s="185">
        <v>2123582.3505846485</v>
      </c>
      <c r="AI21" s="199">
        <v>9149710.65062581</v>
      </c>
      <c r="AJ21" s="185"/>
      <c r="AK21" s="185">
        <v>5386449.983212254</v>
      </c>
      <c r="AL21" s="185">
        <v>402574.51889106276</v>
      </c>
      <c r="AM21" s="199">
        <v>5789024.5021033166</v>
      </c>
      <c r="AN21" s="185"/>
      <c r="AO21" s="185">
        <v>153013.52129410169</v>
      </c>
      <c r="AP21" s="185"/>
      <c r="AQ21" s="185">
        <v>3368.3287224846999</v>
      </c>
      <c r="AR21" s="185"/>
      <c r="AS21" s="185">
        <v>1493</v>
      </c>
      <c r="AT21" s="185"/>
      <c r="AU21" s="185">
        <v>110435.08025</v>
      </c>
      <c r="AV21" s="185"/>
      <c r="AW21" s="199">
        <v>23251506.480384428</v>
      </c>
      <c r="AX21" s="185"/>
      <c r="AY21" s="185">
        <v>3999180.4712797739</v>
      </c>
      <c r="AZ21" s="185">
        <v>138142.05278999999</v>
      </c>
      <c r="BA21" s="185">
        <v>1094186.8246452701</v>
      </c>
      <c r="BB21" s="185">
        <v>4336.3629182514132</v>
      </c>
      <c r="BC21" s="185">
        <v>2108.15</v>
      </c>
      <c r="BD21" s="185"/>
      <c r="BE21" s="185">
        <v>101134.50465999999</v>
      </c>
      <c r="BF21" s="185">
        <v>-2822.25</v>
      </c>
      <c r="BG21" s="185">
        <v>-10344.522760000007</v>
      </c>
      <c r="BH21" s="185">
        <v>6871.25</v>
      </c>
      <c r="BI21" s="185">
        <v>6904.9629745399288</v>
      </c>
      <c r="BJ21" s="185">
        <v>-69657.371144999997</v>
      </c>
      <c r="BK21" s="185">
        <v>-7686.4579313127633</v>
      </c>
      <c r="BL21" s="185">
        <v>11270.005224539929</v>
      </c>
      <c r="BM21" s="185">
        <v>-1147</v>
      </c>
      <c r="BN21" s="185"/>
      <c r="BO21" s="199">
        <v>28523983.463040493</v>
      </c>
      <c r="BP21" s="185"/>
      <c r="BQ21" s="185">
        <v>3043.5</v>
      </c>
      <c r="BR21" s="185">
        <v>-1518.0458620490886</v>
      </c>
      <c r="BS21" s="185">
        <v>671790.06475276116</v>
      </c>
      <c r="BT21" s="185">
        <v>-121214.40375477922</v>
      </c>
    </row>
    <row r="22" spans="2:72" x14ac:dyDescent="0.2">
      <c r="D22" s="163" t="s">
        <v>1039</v>
      </c>
      <c r="E22" s="185">
        <v>5809.6327408179104</v>
      </c>
      <c r="F22" s="185">
        <v>641348.28374810645</v>
      </c>
      <c r="G22" s="199">
        <v>647157.9164889243</v>
      </c>
      <c r="H22" s="185"/>
      <c r="I22" s="199">
        <v>12177.270089760874</v>
      </c>
      <c r="J22" s="185"/>
      <c r="K22" s="185">
        <v>80797.870610458136</v>
      </c>
      <c r="L22" s="185">
        <v>3265227.7121388586</v>
      </c>
      <c r="M22" s="199">
        <v>3346025.5827493169</v>
      </c>
      <c r="N22" s="185"/>
      <c r="O22" s="185">
        <v>1064316.5782942213</v>
      </c>
      <c r="P22" s="185">
        <v>-46533</v>
      </c>
      <c r="Q22" s="185">
        <v>193791.07547754238</v>
      </c>
      <c r="R22" s="199">
        <v>1211574.6537717639</v>
      </c>
      <c r="S22" s="185"/>
      <c r="T22" s="199">
        <v>1131159.9589618475</v>
      </c>
      <c r="U22" s="185"/>
      <c r="V22" s="185">
        <v>140337.891352559</v>
      </c>
      <c r="W22" s="185">
        <v>75951.44352876069</v>
      </c>
      <c r="X22" s="185">
        <v>204600.95701713164</v>
      </c>
      <c r="Y22" s="199">
        <v>420890.29189845128</v>
      </c>
      <c r="Z22" s="185"/>
      <c r="AA22" s="185">
        <v>191191.70083046774</v>
      </c>
      <c r="AB22" s="185">
        <v>429845.76603062451</v>
      </c>
      <c r="AC22" s="199">
        <v>620626.46686109225</v>
      </c>
      <c r="AD22" s="185"/>
      <c r="AE22" s="199">
        <v>635030.3724755554</v>
      </c>
      <c r="AF22" s="185"/>
      <c r="AG22" s="185">
        <v>7018535.7892184956</v>
      </c>
      <c r="AH22" s="185">
        <v>2162137.4994771867</v>
      </c>
      <c r="AI22" s="199">
        <v>9180673.2886956818</v>
      </c>
      <c r="AJ22" s="185"/>
      <c r="AK22" s="185">
        <v>5439330.9409525264</v>
      </c>
      <c r="AL22" s="185">
        <v>396839.3802432727</v>
      </c>
      <c r="AM22" s="199">
        <v>5836170.3211957989</v>
      </c>
      <c r="AN22" s="185"/>
      <c r="AO22" s="185">
        <v>155391.03263388449</v>
      </c>
      <c r="AP22" s="185"/>
      <c r="AQ22" s="185">
        <v>3736.7779121983344</v>
      </c>
      <c r="AR22" s="185"/>
      <c r="AS22" s="185">
        <v>1948.8204449864838</v>
      </c>
      <c r="AT22" s="185"/>
      <c r="AU22" s="185">
        <v>100083.24175460188</v>
      </c>
      <c r="AV22" s="185"/>
      <c r="AW22" s="199">
        <v>23302645.995933864</v>
      </c>
      <c r="AX22" s="185"/>
      <c r="AY22" s="185">
        <v>3955469.5851737796</v>
      </c>
      <c r="AZ22" s="185">
        <v>141756.2502377315</v>
      </c>
      <c r="BA22" s="185">
        <v>1065910.2623221059</v>
      </c>
      <c r="BB22" s="185">
        <v>3029.0892323387393</v>
      </c>
      <c r="BC22" s="185">
        <v>2567.041197744627</v>
      </c>
      <c r="BD22" s="185"/>
      <c r="BE22" s="185">
        <v>81966.897499999992</v>
      </c>
      <c r="BF22" s="185">
        <v>-12493.5</v>
      </c>
      <c r="BG22" s="185">
        <v>-26531.190091189084</v>
      </c>
      <c r="BH22" s="185">
        <v>6252.8578286178245</v>
      </c>
      <c r="BI22" s="185">
        <v>6824.7786610223811</v>
      </c>
      <c r="BJ22" s="185">
        <v>-64641.372728225128</v>
      </c>
      <c r="BK22" s="185">
        <v>-19073.506050131622</v>
      </c>
      <c r="BL22" s="185">
        <v>11982.583034664329</v>
      </c>
      <c r="BM22" s="185">
        <v>-1147</v>
      </c>
      <c r="BN22" s="185"/>
      <c r="BO22" s="199">
        <v>28454524.772252325</v>
      </c>
      <c r="BP22" s="185"/>
      <c r="BQ22" s="185">
        <v>3456.4531810004382</v>
      </c>
      <c r="BR22" s="185">
        <v>-2685.9762007196141</v>
      </c>
      <c r="BS22" s="185">
        <v>673843.55979779561</v>
      </c>
      <c r="BT22" s="185">
        <v>-96313.473263977838</v>
      </c>
    </row>
    <row r="23" spans="2:72" x14ac:dyDescent="0.2">
      <c r="G23" s="172"/>
      <c r="H23" s="158"/>
      <c r="I23" s="172"/>
      <c r="J23" s="158"/>
      <c r="K23" s="158"/>
      <c r="L23" s="158"/>
      <c r="M23" s="172"/>
      <c r="R23" s="172"/>
      <c r="T23" s="172"/>
      <c r="Y23" s="172"/>
      <c r="AC23" s="172"/>
      <c r="AE23" s="172"/>
      <c r="AI23" s="172"/>
      <c r="AM23" s="172"/>
      <c r="AW23" s="172"/>
      <c r="BO23" s="172"/>
    </row>
    <row r="24" spans="2:72" x14ac:dyDescent="0.2">
      <c r="C24" s="181" t="s">
        <v>1043</v>
      </c>
      <c r="D24" s="183" t="s">
        <v>1037</v>
      </c>
      <c r="E24" s="185">
        <v>3871.357252134796</v>
      </c>
      <c r="F24" s="185">
        <v>646637.90352812374</v>
      </c>
      <c r="G24" s="199">
        <v>650509.26078025845</v>
      </c>
      <c r="H24" s="185"/>
      <c r="I24" s="199">
        <v>10736.252497196709</v>
      </c>
      <c r="J24" s="185"/>
      <c r="K24" s="185">
        <v>64363.802176632817</v>
      </c>
      <c r="L24" s="185">
        <v>3147415.3184894444</v>
      </c>
      <c r="M24" s="199">
        <v>3211779.1206660774</v>
      </c>
      <c r="N24" s="185"/>
      <c r="O24" s="185">
        <v>1005576.5445863968</v>
      </c>
      <c r="P24" s="185">
        <v>-36106</v>
      </c>
      <c r="Q24" s="185">
        <v>201776.65954963714</v>
      </c>
      <c r="R24" s="199">
        <v>1171247.204136034</v>
      </c>
      <c r="S24" s="185"/>
      <c r="T24" s="199">
        <v>1015151.0885830934</v>
      </c>
      <c r="U24" s="185"/>
      <c r="V24" s="185">
        <v>115933.24240501013</v>
      </c>
      <c r="W24" s="185">
        <v>68146.365666284517</v>
      </c>
      <c r="X24" s="185">
        <v>173823.68459468789</v>
      </c>
      <c r="Y24" s="199">
        <v>357903.2926659825</v>
      </c>
      <c r="Z24" s="185"/>
      <c r="AA24" s="185">
        <v>168666.27310348718</v>
      </c>
      <c r="AB24" s="185">
        <v>443571.66856330202</v>
      </c>
      <c r="AC24" s="199">
        <v>612237.94166678924</v>
      </c>
      <c r="AD24" s="185"/>
      <c r="AE24" s="199">
        <v>608171.97678582743</v>
      </c>
      <c r="AF24" s="185"/>
      <c r="AG24" s="185">
        <v>6621643.019103542</v>
      </c>
      <c r="AH24" s="185">
        <v>2114039.6873246427</v>
      </c>
      <c r="AI24" s="199">
        <v>8735682.7064281851</v>
      </c>
      <c r="AJ24" s="185"/>
      <c r="AK24" s="185">
        <v>5208415.5554207889</v>
      </c>
      <c r="AL24" s="185">
        <v>400341.5913492965</v>
      </c>
      <c r="AM24" s="199">
        <v>5608757.1467700843</v>
      </c>
      <c r="AN24" s="185"/>
      <c r="AO24" s="185">
        <v>181342.24768438877</v>
      </c>
      <c r="AP24" s="185"/>
      <c r="AQ24" s="185">
        <v>3380.35</v>
      </c>
      <c r="AR24" s="185"/>
      <c r="AS24" s="185">
        <v>3096.5</v>
      </c>
      <c r="AT24" s="185"/>
      <c r="AU24" s="185">
        <v>123803.08859814143</v>
      </c>
      <c r="AV24" s="185"/>
      <c r="AW24" s="199">
        <v>22293798.17726206</v>
      </c>
      <c r="AX24" s="185"/>
      <c r="AY24" s="185">
        <v>3941371.6352745858</v>
      </c>
      <c r="AZ24" s="185">
        <v>123978.83263171502</v>
      </c>
      <c r="BA24" s="185">
        <v>1096331.4116429624</v>
      </c>
      <c r="BB24" s="185">
        <v>-5</v>
      </c>
      <c r="BC24" s="185">
        <v>2519.25</v>
      </c>
      <c r="BD24" s="185"/>
      <c r="BE24" s="185">
        <v>132599.65495265319</v>
      </c>
      <c r="BF24" s="185">
        <v>-9925.1499999999942</v>
      </c>
      <c r="BG24" s="185">
        <v>-6294.3548897626315</v>
      </c>
      <c r="BH24" s="185">
        <v>6383.0126285639644</v>
      </c>
      <c r="BI24" s="185">
        <v>11271.971735305251</v>
      </c>
      <c r="BJ24" s="185">
        <v>-84368.737624977221</v>
      </c>
      <c r="BK24" s="185">
        <v>40264.427430587566</v>
      </c>
      <c r="BL24" s="185">
        <v>446.13251730471166</v>
      </c>
      <c r="BM24" s="185">
        <v>748</v>
      </c>
      <c r="BN24" s="185"/>
      <c r="BO24" s="199">
        <v>27549119.263560999</v>
      </c>
      <c r="BP24" s="185"/>
      <c r="BQ24" s="185">
        <v>9141</v>
      </c>
      <c r="BR24" s="185">
        <v>-6804.6173989377066</v>
      </c>
      <c r="BS24" s="185">
        <v>622220.5670766494</v>
      </c>
      <c r="BT24" s="185">
        <v>-167897.22442413273</v>
      </c>
    </row>
    <row r="25" spans="2:72" x14ac:dyDescent="0.2">
      <c r="C25" s="163"/>
      <c r="D25" s="163" t="s">
        <v>1038</v>
      </c>
      <c r="E25" s="185">
        <v>5456.5103181296854</v>
      </c>
      <c r="F25" s="185">
        <v>644425.38565743924</v>
      </c>
      <c r="G25" s="199">
        <v>649881.8959755688</v>
      </c>
      <c r="H25" s="185"/>
      <c r="I25" s="199">
        <v>12109.432504582315</v>
      </c>
      <c r="J25" s="185"/>
      <c r="K25" s="185">
        <v>78020.11691227417</v>
      </c>
      <c r="L25" s="185">
        <v>3266135.0253469241</v>
      </c>
      <c r="M25" s="199">
        <v>3344155.1422591982</v>
      </c>
      <c r="N25" s="185"/>
      <c r="O25" s="185">
        <v>987147.11851592967</v>
      </c>
      <c r="P25" s="185">
        <v>-43475</v>
      </c>
      <c r="Q25" s="185">
        <v>215076.20278797252</v>
      </c>
      <c r="R25" s="199">
        <v>1158748.3213039022</v>
      </c>
      <c r="S25" s="185"/>
      <c r="T25" s="199">
        <v>1170336.496021688</v>
      </c>
      <c r="U25" s="185"/>
      <c r="V25" s="185">
        <v>138047.48004779391</v>
      </c>
      <c r="W25" s="185">
        <v>78802.455572573483</v>
      </c>
      <c r="X25" s="185">
        <v>178417.89504158593</v>
      </c>
      <c r="Y25" s="199">
        <v>395267.83066195337</v>
      </c>
      <c r="Z25" s="185"/>
      <c r="AA25" s="185">
        <v>188297.92791177228</v>
      </c>
      <c r="AB25" s="185">
        <v>506597.89442833822</v>
      </c>
      <c r="AC25" s="199">
        <v>694895.82234011043</v>
      </c>
      <c r="AD25" s="185"/>
      <c r="AE25" s="199">
        <v>618635.39669695939</v>
      </c>
      <c r="AF25" s="185"/>
      <c r="AG25" s="185">
        <v>6743903.3911502156</v>
      </c>
      <c r="AH25" s="185">
        <v>2203045.3630719301</v>
      </c>
      <c r="AI25" s="199">
        <v>8946948.7542221453</v>
      </c>
      <c r="AJ25" s="185"/>
      <c r="AK25" s="185">
        <v>5497592.2971806154</v>
      </c>
      <c r="AL25" s="185">
        <v>398841.74677937117</v>
      </c>
      <c r="AM25" s="199">
        <v>5896434.0439599864</v>
      </c>
      <c r="AN25" s="185"/>
      <c r="AO25" s="185">
        <v>186962.96340678865</v>
      </c>
      <c r="AP25" s="185"/>
      <c r="AQ25" s="185">
        <v>4514.3500000000004</v>
      </c>
      <c r="AR25" s="185"/>
      <c r="AS25" s="185">
        <v>3373.5</v>
      </c>
      <c r="AT25" s="185"/>
      <c r="AU25" s="185">
        <v>85576.904029567493</v>
      </c>
      <c r="AV25" s="185"/>
      <c r="AW25" s="199">
        <v>23167840.85338245</v>
      </c>
      <c r="AX25" s="185"/>
      <c r="AY25" s="185">
        <v>4127446.3020099974</v>
      </c>
      <c r="AZ25" s="185">
        <v>140189.6598873183</v>
      </c>
      <c r="BA25" s="185">
        <v>1146406.0255146276</v>
      </c>
      <c r="BB25" s="185">
        <v>180</v>
      </c>
      <c r="BC25" s="185">
        <v>1987.25</v>
      </c>
      <c r="BD25" s="185"/>
      <c r="BE25" s="185">
        <v>103677.8</v>
      </c>
      <c r="BF25" s="185">
        <v>-1620.8999999999942</v>
      </c>
      <c r="BG25" s="185">
        <v>5039.6193422688084</v>
      </c>
      <c r="BH25" s="185">
        <v>6893.81</v>
      </c>
      <c r="BI25" s="185">
        <v>5842.598267322257</v>
      </c>
      <c r="BJ25" s="185">
        <v>-80169.325567361491</v>
      </c>
      <c r="BK25" s="185">
        <v>-2505.1151907478106</v>
      </c>
      <c r="BL25" s="185">
        <v>39.25</v>
      </c>
      <c r="BM25" s="185">
        <v>440.75</v>
      </c>
      <c r="BN25" s="185"/>
      <c r="BO25" s="199">
        <v>28621688.577645872</v>
      </c>
      <c r="BP25" s="185"/>
      <c r="BQ25" s="185">
        <v>6880</v>
      </c>
      <c r="BR25" s="185">
        <v>-9929.632198962463</v>
      </c>
      <c r="BS25" s="185">
        <v>698611.70555791259</v>
      </c>
      <c r="BT25" s="185">
        <v>-179371.61914107582</v>
      </c>
    </row>
    <row r="26" spans="2:72" x14ac:dyDescent="0.2">
      <c r="D26" s="163" t="s">
        <v>1039</v>
      </c>
      <c r="E26" s="185">
        <v>-412.44154807137875</v>
      </c>
      <c r="F26" s="185">
        <v>635694.80726674281</v>
      </c>
      <c r="G26" s="199">
        <v>637800.36571867135</v>
      </c>
      <c r="H26" s="185"/>
      <c r="I26" s="199">
        <v>10753.084952624593</v>
      </c>
      <c r="J26" s="185"/>
      <c r="K26" s="185">
        <v>78658.229507136886</v>
      </c>
      <c r="L26" s="185">
        <v>3235820.9517837679</v>
      </c>
      <c r="M26" s="199">
        <v>3321645.181290905</v>
      </c>
      <c r="N26" s="185"/>
      <c r="O26" s="185">
        <v>1057448.5226821145</v>
      </c>
      <c r="P26" s="185">
        <v>-42428</v>
      </c>
      <c r="Q26" s="185">
        <v>204049.61282256586</v>
      </c>
      <c r="R26" s="199">
        <v>1219070.1355046802</v>
      </c>
      <c r="S26" s="185"/>
      <c r="T26" s="199">
        <v>1141125.6803893533</v>
      </c>
      <c r="U26" s="185"/>
      <c r="V26" s="185">
        <v>143592.4538515876</v>
      </c>
      <c r="W26" s="185">
        <v>81279.051258338848</v>
      </c>
      <c r="X26" s="185">
        <v>181465.1034438122</v>
      </c>
      <c r="Y26" s="199">
        <v>406337.60855373862</v>
      </c>
      <c r="Z26" s="185"/>
      <c r="AA26" s="185">
        <v>199944.71933151953</v>
      </c>
      <c r="AB26" s="185">
        <v>487298.27458442765</v>
      </c>
      <c r="AC26" s="199">
        <v>687242.99391594727</v>
      </c>
      <c r="AD26" s="185"/>
      <c r="AE26" s="199">
        <v>615724.19147213385</v>
      </c>
      <c r="AF26" s="185"/>
      <c r="AG26" s="185">
        <v>6601356.1753530093</v>
      </c>
      <c r="AH26" s="185">
        <v>2092793.8901172848</v>
      </c>
      <c r="AI26" s="199">
        <v>8694150.0654702932</v>
      </c>
      <c r="AJ26" s="185"/>
      <c r="AK26" s="185">
        <v>5509511.2419658815</v>
      </c>
      <c r="AL26" s="185">
        <v>400990.74169510737</v>
      </c>
      <c r="AM26" s="199">
        <v>5910592.9836609894</v>
      </c>
      <c r="AN26" s="185"/>
      <c r="AO26" s="185">
        <v>180283.52731603096</v>
      </c>
      <c r="AP26" s="185"/>
      <c r="AQ26" s="185">
        <v>5155.2629999999999</v>
      </c>
      <c r="AR26" s="185"/>
      <c r="AS26" s="185">
        <v>3432.5</v>
      </c>
      <c r="AT26" s="185"/>
      <c r="AU26" s="185">
        <v>78123.077912381734</v>
      </c>
      <c r="AV26" s="185"/>
      <c r="AW26" s="199">
        <v>22911427.659157749</v>
      </c>
      <c r="AX26" s="185"/>
      <c r="AY26" s="185">
        <v>4087341.2739937808</v>
      </c>
      <c r="AZ26" s="185">
        <v>135501.84506463024</v>
      </c>
      <c r="BA26" s="185">
        <v>1085582.994954065</v>
      </c>
      <c r="BB26" s="185">
        <v>185</v>
      </c>
      <c r="BC26" s="185">
        <v>1805.5250000000001</v>
      </c>
      <c r="BD26" s="185"/>
      <c r="BE26" s="185">
        <v>79225.287271811801</v>
      </c>
      <c r="BF26" s="185">
        <v>-7028.3999999999942</v>
      </c>
      <c r="BG26" s="185">
        <v>5676.25</v>
      </c>
      <c r="BH26" s="185">
        <v>7107.9475000000002</v>
      </c>
      <c r="BI26" s="185">
        <v>6364.605503432449</v>
      </c>
      <c r="BJ26" s="185">
        <v>-80602.537115559477</v>
      </c>
      <c r="BK26" s="185">
        <v>8082.1294493767218</v>
      </c>
      <c r="BL26" s="185">
        <v>1971</v>
      </c>
      <c r="BM26" s="185">
        <v>437.25</v>
      </c>
      <c r="BN26" s="185"/>
      <c r="BO26" s="199">
        <v>28243074.080779284</v>
      </c>
      <c r="BP26" s="185"/>
      <c r="BQ26" s="185">
        <v>5824.25</v>
      </c>
      <c r="BR26" s="185">
        <v>-3313.4425455980918</v>
      </c>
      <c r="BS26" s="185">
        <v>667348.12638560915</v>
      </c>
      <c r="BT26" s="185">
        <v>-182930.3952866164</v>
      </c>
    </row>
    <row r="27" spans="2:72" ht="14.25" x14ac:dyDescent="0.2">
      <c r="G27" s="172"/>
      <c r="H27" s="158"/>
      <c r="I27" s="172"/>
      <c r="J27" s="158"/>
      <c r="K27" s="158"/>
      <c r="L27" s="158"/>
      <c r="M27" s="172"/>
      <c r="R27" s="172"/>
      <c r="T27" s="172"/>
      <c r="Y27" s="172"/>
      <c r="AC27" s="172"/>
      <c r="AE27" s="172"/>
      <c r="AH27" s="377" t="s">
        <v>1522</v>
      </c>
      <c r="AI27" s="172"/>
      <c r="AM27" s="172"/>
      <c r="AW27" s="172"/>
      <c r="BO27" s="172"/>
    </row>
    <row r="28" spans="2:72" x14ac:dyDescent="0.2">
      <c r="C28" s="181" t="s">
        <v>1044</v>
      </c>
      <c r="D28" s="183" t="s">
        <v>1037</v>
      </c>
      <c r="E28" s="185">
        <v>2053.5120541965844</v>
      </c>
      <c r="F28" s="185">
        <v>637936.28153582057</v>
      </c>
      <c r="G28" s="199">
        <v>639989.79359001736</v>
      </c>
      <c r="H28" s="185"/>
      <c r="I28" s="199">
        <v>10260.635649344948</v>
      </c>
      <c r="J28" s="185"/>
      <c r="K28" s="185">
        <v>69461.257468092837</v>
      </c>
      <c r="L28" s="185">
        <v>3215238.1034540031</v>
      </c>
      <c r="M28" s="199">
        <v>3284699.3609220958</v>
      </c>
      <c r="N28" s="185"/>
      <c r="O28" s="185">
        <v>1071125.2407673234</v>
      </c>
      <c r="P28" s="185">
        <v>-43663</v>
      </c>
      <c r="Q28" s="185">
        <v>194069.44307538355</v>
      </c>
      <c r="R28" s="199">
        <v>1221531.683842707</v>
      </c>
      <c r="S28" s="185"/>
      <c r="T28" s="199">
        <v>1026425.8648376924</v>
      </c>
      <c r="U28" s="185"/>
      <c r="V28" s="185">
        <v>122644.86334262065</v>
      </c>
      <c r="W28" s="185">
        <v>70061.02329947782</v>
      </c>
      <c r="X28" s="185">
        <v>161417.78228182241</v>
      </c>
      <c r="Y28" s="199">
        <v>354123.66892392084</v>
      </c>
      <c r="Z28" s="185"/>
      <c r="AA28" s="185">
        <v>184503.42168472346</v>
      </c>
      <c r="AB28" s="185">
        <v>460168.90815364756</v>
      </c>
      <c r="AC28" s="199">
        <v>644672.32983837102</v>
      </c>
      <c r="AD28" s="185"/>
      <c r="AE28" s="199">
        <v>587954.72507203755</v>
      </c>
      <c r="AF28" s="185"/>
      <c r="AG28" s="185">
        <v>6438942.2919849548</v>
      </c>
      <c r="AH28" s="185">
        <v>2071077.102033725</v>
      </c>
      <c r="AI28" s="199">
        <v>8510019.3940186799</v>
      </c>
      <c r="AJ28" s="185"/>
      <c r="AK28" s="185">
        <v>5358327.5640801601</v>
      </c>
      <c r="AL28" s="185">
        <v>380028.42749904201</v>
      </c>
      <c r="AM28" s="199">
        <v>5738355.991579202</v>
      </c>
      <c r="AN28" s="185"/>
      <c r="AO28" s="185">
        <v>212249.92443960914</v>
      </c>
      <c r="AP28" s="185"/>
      <c r="AQ28" s="185">
        <v>7196</v>
      </c>
      <c r="AR28" s="185"/>
      <c r="AS28" s="185">
        <v>2139</v>
      </c>
      <c r="AT28" s="185"/>
      <c r="AU28" s="185">
        <v>95109.253111244048</v>
      </c>
      <c r="AV28" s="185"/>
      <c r="AW28" s="199">
        <v>22334727.625824921</v>
      </c>
      <c r="AX28" s="185"/>
      <c r="AY28" s="185">
        <v>3976739.5287884185</v>
      </c>
      <c r="AZ28" s="185">
        <v>135065.96094856336</v>
      </c>
      <c r="BA28" s="185">
        <v>1085932.2859082567</v>
      </c>
      <c r="BB28" s="185">
        <v>69</v>
      </c>
      <c r="BC28" s="185">
        <v>2567.5</v>
      </c>
      <c r="BD28" s="185"/>
      <c r="BE28" s="185">
        <v>140266.92280233171</v>
      </c>
      <c r="BF28" s="185">
        <v>-11843.100000000006</v>
      </c>
      <c r="BG28" s="185">
        <v>7587.820000000007</v>
      </c>
      <c r="BH28" s="185">
        <v>6520.0778840624798</v>
      </c>
      <c r="BI28" s="185">
        <v>9303.8690859855724</v>
      </c>
      <c r="BJ28" s="185">
        <v>-88330.50447</v>
      </c>
      <c r="BK28" s="185">
        <v>18445.835999999999</v>
      </c>
      <c r="BL28" s="185">
        <v>-1952</v>
      </c>
      <c r="BM28" s="185">
        <v>-379.32069000000001</v>
      </c>
      <c r="BN28" s="185"/>
      <c r="BO28" s="199">
        <v>27614721.502082542</v>
      </c>
      <c r="BP28" s="185"/>
      <c r="BQ28" s="185">
        <v>3882.75</v>
      </c>
      <c r="BR28" s="185">
        <v>-6683</v>
      </c>
      <c r="BS28" s="185">
        <v>646802.43634902628</v>
      </c>
      <c r="BT28" s="185">
        <v>-162833.08964999998</v>
      </c>
    </row>
    <row r="29" spans="2:72" x14ac:dyDescent="0.2">
      <c r="D29" s="163" t="s">
        <v>1038</v>
      </c>
      <c r="E29" s="185">
        <v>-1374.0038417999995</v>
      </c>
      <c r="F29" s="185">
        <v>617042.55343581259</v>
      </c>
      <c r="G29" s="199">
        <v>615668.54959401267</v>
      </c>
      <c r="H29" s="185"/>
      <c r="I29" s="199">
        <v>9745.6953250000006</v>
      </c>
      <c r="J29" s="185"/>
      <c r="K29" s="185">
        <v>64170.09027280358</v>
      </c>
      <c r="L29" s="185">
        <v>3150879.1513366052</v>
      </c>
      <c r="M29" s="199">
        <v>3215049.2416094085</v>
      </c>
      <c r="N29" s="185"/>
      <c r="O29" s="185">
        <v>1027634.6359736924</v>
      </c>
      <c r="P29" s="185">
        <v>-39615.75</v>
      </c>
      <c r="Q29" s="185">
        <v>180618.4537612503</v>
      </c>
      <c r="R29" s="199">
        <v>1168637.3397349427</v>
      </c>
      <c r="S29" s="185"/>
      <c r="T29" s="199">
        <v>1128214.2659229119</v>
      </c>
      <c r="U29" s="185"/>
      <c r="V29" s="185">
        <v>130036.45754663594</v>
      </c>
      <c r="W29" s="185">
        <v>70367.223916634946</v>
      </c>
      <c r="X29" s="185">
        <v>172419.67580747113</v>
      </c>
      <c r="Y29" s="199">
        <v>372823.35727074201</v>
      </c>
      <c r="Z29" s="185"/>
      <c r="AA29" s="185">
        <v>199388.54340521997</v>
      </c>
      <c r="AB29" s="185">
        <v>536677.99920477998</v>
      </c>
      <c r="AC29" s="199">
        <v>736066.54260999989</v>
      </c>
      <c r="AD29" s="185"/>
      <c r="AE29" s="199">
        <v>567575.4473355863</v>
      </c>
      <c r="AF29" s="185"/>
      <c r="AG29" s="185">
        <v>6325018.22507043</v>
      </c>
      <c r="AH29" s="185">
        <v>1978642.976760623</v>
      </c>
      <c r="AI29" s="199">
        <v>8303661.201831053</v>
      </c>
      <c r="AJ29" s="185"/>
      <c r="AK29" s="185">
        <v>5550596.0940655032</v>
      </c>
      <c r="AL29" s="185">
        <v>355010.04394087195</v>
      </c>
      <c r="AM29" s="199">
        <v>5905606.1380063752</v>
      </c>
      <c r="AN29" s="185"/>
      <c r="AO29" s="185">
        <v>177395.12420393591</v>
      </c>
      <c r="AP29" s="185"/>
      <c r="AQ29" s="185">
        <v>3398.8540215591302</v>
      </c>
      <c r="AR29" s="185"/>
      <c r="AS29" s="185">
        <v>2040.47</v>
      </c>
      <c r="AT29" s="185"/>
      <c r="AU29" s="185">
        <v>55091.20205</v>
      </c>
      <c r="AV29" s="185"/>
      <c r="AW29" s="199">
        <v>22260973.429515526</v>
      </c>
      <c r="AX29" s="185"/>
      <c r="AY29" s="185">
        <v>4121265.7502143765</v>
      </c>
      <c r="AZ29" s="185">
        <v>140560.36499999999</v>
      </c>
      <c r="BA29" s="185">
        <v>1109581.886255</v>
      </c>
      <c r="BB29" s="185">
        <v>56</v>
      </c>
      <c r="BC29" s="185">
        <v>2639</v>
      </c>
      <c r="BD29" s="185"/>
      <c r="BE29" s="185">
        <v>110349.72225000001</v>
      </c>
      <c r="BF29" s="185">
        <v>-7611.1000000000058</v>
      </c>
      <c r="BG29" s="185">
        <v>-7460.003259000001</v>
      </c>
      <c r="BH29" s="185">
        <v>6157.25</v>
      </c>
      <c r="BI29" s="185">
        <v>6312.1040000000003</v>
      </c>
      <c r="BJ29" s="185">
        <v>-73628.577840000013</v>
      </c>
      <c r="BK29" s="185">
        <v>-5777.77</v>
      </c>
      <c r="BL29" s="185">
        <v>-2342</v>
      </c>
      <c r="BM29" s="185">
        <v>-804.5</v>
      </c>
      <c r="BN29" s="185"/>
      <c r="BO29" s="199">
        <v>27660271.556135904</v>
      </c>
      <c r="BP29" s="185"/>
      <c r="BQ29" s="185">
        <v>4623.3125</v>
      </c>
      <c r="BR29" s="185">
        <v>-7375.5</v>
      </c>
      <c r="BS29" s="185">
        <v>646577.85388000007</v>
      </c>
      <c r="BT29" s="185">
        <v>-193302.90531</v>
      </c>
    </row>
    <row r="30" spans="2:72" x14ac:dyDescent="0.2">
      <c r="D30" s="163" t="s">
        <v>1039</v>
      </c>
      <c r="E30" s="185">
        <v>-471.65400108413724</v>
      </c>
      <c r="F30" s="185">
        <v>590780.63812175905</v>
      </c>
      <c r="G30" s="199">
        <v>590308.9841206749</v>
      </c>
      <c r="H30" s="185"/>
      <c r="I30" s="199">
        <v>9191.9399818916281</v>
      </c>
      <c r="J30" s="185"/>
      <c r="K30" s="185">
        <v>68434.519020238498</v>
      </c>
      <c r="L30" s="185">
        <v>3179871.5497400002</v>
      </c>
      <c r="M30" s="199">
        <v>3248306.0687602386</v>
      </c>
      <c r="N30" s="185"/>
      <c r="O30" s="185">
        <v>975555.15433923202</v>
      </c>
      <c r="P30" s="185">
        <v>-42496.767999999996</v>
      </c>
      <c r="Q30" s="185">
        <v>188801.49590907231</v>
      </c>
      <c r="R30" s="199">
        <v>1121859.8822483043</v>
      </c>
      <c r="S30" s="185"/>
      <c r="T30" s="199">
        <v>1145236.9647205202</v>
      </c>
      <c r="U30" s="185"/>
      <c r="V30" s="185">
        <v>138868.84866426888</v>
      </c>
      <c r="W30" s="185">
        <v>67862.828131307702</v>
      </c>
      <c r="X30" s="185">
        <v>174430.41660290555</v>
      </c>
      <c r="Y30" s="199">
        <v>381162.09339848213</v>
      </c>
      <c r="Z30" s="185"/>
      <c r="AA30" s="185">
        <v>241766.91696584504</v>
      </c>
      <c r="AB30" s="185">
        <v>525673.61214766151</v>
      </c>
      <c r="AC30" s="199">
        <v>767440.52911350655</v>
      </c>
      <c r="AD30" s="185"/>
      <c r="AE30" s="199">
        <v>559067.77067700808</v>
      </c>
      <c r="AF30" s="185"/>
      <c r="AG30" s="185">
        <v>6575294.8998140292</v>
      </c>
      <c r="AH30" s="185">
        <v>1929521.0162004004</v>
      </c>
      <c r="AI30" s="199">
        <v>8504815.9160144292</v>
      </c>
      <c r="AJ30" s="185"/>
      <c r="AK30" s="185">
        <v>5561595.959914498</v>
      </c>
      <c r="AL30" s="185">
        <v>365149.12515394634</v>
      </c>
      <c r="AM30" s="199">
        <v>5926745.0850684438</v>
      </c>
      <c r="AN30" s="185"/>
      <c r="AO30" s="185">
        <v>169940.79544414967</v>
      </c>
      <c r="AP30" s="185"/>
      <c r="AQ30" s="185">
        <v>3412.5</v>
      </c>
      <c r="AR30" s="185"/>
      <c r="AS30" s="185">
        <v>1906</v>
      </c>
      <c r="AT30" s="185"/>
      <c r="AU30" s="185">
        <v>38341.762676111495</v>
      </c>
      <c r="AV30" s="185"/>
      <c r="AW30" s="199">
        <v>22467736.292223763</v>
      </c>
      <c r="AX30" s="185"/>
      <c r="AY30" s="185">
        <v>4051689.5340650002</v>
      </c>
      <c r="AZ30" s="185">
        <v>140043.875</v>
      </c>
      <c r="BA30" s="185">
        <v>1082449.7103249999</v>
      </c>
      <c r="BB30" s="185">
        <v>64</v>
      </c>
      <c r="BC30" s="185">
        <v>1905.5</v>
      </c>
      <c r="BD30" s="185"/>
      <c r="BE30" s="185">
        <v>84644.767250000004</v>
      </c>
      <c r="BF30" s="185">
        <v>-12878.100000000006</v>
      </c>
      <c r="BG30" s="185">
        <v>10252.256041500001</v>
      </c>
      <c r="BH30" s="185">
        <v>6174.25</v>
      </c>
      <c r="BI30" s="185">
        <v>7105.4740000000002</v>
      </c>
      <c r="BJ30" s="185">
        <v>-77727.03559</v>
      </c>
      <c r="BK30" s="185">
        <v>3505.7579999999998</v>
      </c>
      <c r="BL30" s="185">
        <v>-2797</v>
      </c>
      <c r="BM30" s="185">
        <v>-395.5</v>
      </c>
      <c r="BN30" s="185"/>
      <c r="BO30" s="199">
        <v>27761773.781315278</v>
      </c>
      <c r="BP30" s="185"/>
      <c r="BQ30" s="185">
        <v>4969.3125</v>
      </c>
      <c r="BR30" s="185">
        <v>-6557.75</v>
      </c>
      <c r="BS30" s="185">
        <v>636928.57522559934</v>
      </c>
      <c r="BT30" s="185">
        <v>-196379.57741473502</v>
      </c>
    </row>
    <row r="31" spans="2:72" x14ac:dyDescent="0.2">
      <c r="G31" s="172"/>
      <c r="H31" s="158"/>
      <c r="I31" s="172"/>
      <c r="J31" s="158"/>
      <c r="K31" s="158"/>
      <c r="L31" s="158"/>
      <c r="M31" s="172"/>
      <c r="R31" s="172"/>
      <c r="T31" s="172"/>
      <c r="Y31" s="172"/>
      <c r="AC31" s="172"/>
      <c r="AE31" s="172"/>
      <c r="AI31" s="172"/>
      <c r="AM31" s="172"/>
      <c r="AW31" s="172"/>
      <c r="BO31" s="172"/>
    </row>
    <row r="32" spans="2:72" x14ac:dyDescent="0.2">
      <c r="B32" s="255"/>
      <c r="C32" s="181" t="s">
        <v>1045</v>
      </c>
      <c r="D32" s="158" t="s">
        <v>1037</v>
      </c>
      <c r="E32" s="185">
        <v>-4725.2896574277756</v>
      </c>
      <c r="F32" s="185">
        <v>623051.75448224437</v>
      </c>
      <c r="G32" s="199">
        <v>618326.46482481656</v>
      </c>
      <c r="H32" s="185"/>
      <c r="I32" s="199">
        <v>9549.4813205195333</v>
      </c>
      <c r="J32" s="185"/>
      <c r="K32" s="185">
        <v>62095.50494989413</v>
      </c>
      <c r="L32" s="185">
        <v>3288726.2380000297</v>
      </c>
      <c r="M32" s="199">
        <v>3350821.742949924</v>
      </c>
      <c r="N32" s="185"/>
      <c r="O32" s="185">
        <v>917263.95894110436</v>
      </c>
      <c r="P32" s="185">
        <v>-40117</v>
      </c>
      <c r="Q32" s="185">
        <v>176664.92886981377</v>
      </c>
      <c r="R32" s="199">
        <v>1053811.887810918</v>
      </c>
      <c r="S32" s="185"/>
      <c r="T32" s="199">
        <v>1025009.6286915552</v>
      </c>
      <c r="U32" s="185"/>
      <c r="V32" s="185">
        <v>122694.71978586139</v>
      </c>
      <c r="W32" s="185">
        <v>58725.650938835395</v>
      </c>
      <c r="X32" s="185">
        <v>167635.81637876204</v>
      </c>
      <c r="Y32" s="199">
        <v>349056.1871034588</v>
      </c>
      <c r="Z32" s="185"/>
      <c r="AA32" s="185">
        <v>315975.58460063557</v>
      </c>
      <c r="AB32" s="185">
        <v>464114.97541234904</v>
      </c>
      <c r="AC32" s="199">
        <v>780090.56001298456</v>
      </c>
      <c r="AD32" s="185"/>
      <c r="AE32" s="199">
        <v>542509.29416311451</v>
      </c>
      <c r="AF32" s="185"/>
      <c r="AG32" s="185">
        <v>6230224.7047319384</v>
      </c>
      <c r="AH32" s="185">
        <v>1996035.3718552773</v>
      </c>
      <c r="AI32" s="199">
        <v>8226260.076587216</v>
      </c>
      <c r="AJ32" s="185"/>
      <c r="AK32" s="185">
        <v>5485159.7005438628</v>
      </c>
      <c r="AL32" s="185">
        <v>314749.34063390893</v>
      </c>
      <c r="AM32" s="199">
        <v>5799909.041177772</v>
      </c>
      <c r="AN32" s="185"/>
      <c r="AO32" s="185">
        <v>231893.01383000001</v>
      </c>
      <c r="AP32" s="185"/>
      <c r="AQ32" s="185">
        <v>3872.25</v>
      </c>
      <c r="AR32" s="185"/>
      <c r="AS32" s="185">
        <v>2058.88366</v>
      </c>
      <c r="AT32" s="185"/>
      <c r="AU32" s="185">
        <v>79919.950499833387</v>
      </c>
      <c r="AV32" s="185"/>
      <c r="AW32" s="199">
        <v>22073088.462632112</v>
      </c>
      <c r="AX32" s="185"/>
      <c r="AY32" s="185">
        <v>3954232.2574517038</v>
      </c>
      <c r="AZ32" s="185">
        <v>154701.79266427454</v>
      </c>
      <c r="BA32" s="185">
        <v>1043971.9925957255</v>
      </c>
      <c r="BB32" s="185">
        <v>130</v>
      </c>
      <c r="BC32" s="185">
        <v>1188</v>
      </c>
      <c r="BD32" s="185"/>
      <c r="BE32" s="185">
        <v>140374.5370175</v>
      </c>
      <c r="BF32" s="185">
        <v>-4084.3712999999989</v>
      </c>
      <c r="BG32" s="185">
        <v>5101.8948012600013</v>
      </c>
      <c r="BH32" s="185">
        <v>6258.8307500000001</v>
      </c>
      <c r="BI32" s="185">
        <v>18378.110199999999</v>
      </c>
      <c r="BJ32" s="185">
        <v>-92455.486348225008</v>
      </c>
      <c r="BK32" s="185">
        <v>-10630.6571</v>
      </c>
      <c r="BL32" s="185">
        <v>1105</v>
      </c>
      <c r="BM32" s="185">
        <v>1203.7692299999999</v>
      </c>
      <c r="BN32" s="185"/>
      <c r="BO32" s="199">
        <v>27292564.132594343</v>
      </c>
      <c r="BP32" s="185"/>
      <c r="BQ32" s="185">
        <v>-3095.75</v>
      </c>
      <c r="BR32" s="185">
        <v>-6699.75</v>
      </c>
      <c r="BS32" s="185">
        <v>594744.01087827364</v>
      </c>
      <c r="BT32" s="185">
        <v>-198757.71113002356</v>
      </c>
    </row>
    <row r="33" spans="2:73" x14ac:dyDescent="0.2">
      <c r="B33" s="255"/>
      <c r="C33" s="181"/>
      <c r="D33" s="158" t="s">
        <v>1038</v>
      </c>
      <c r="E33" s="185">
        <v>-8707.3552484653374</v>
      </c>
      <c r="F33" s="185">
        <v>605195.08235923387</v>
      </c>
      <c r="G33" s="199">
        <v>596487.72711076855</v>
      </c>
      <c r="H33" s="185"/>
      <c r="I33" s="199">
        <v>8870.475086511211</v>
      </c>
      <c r="J33" s="185"/>
      <c r="K33" s="185">
        <v>61509.561404985885</v>
      </c>
      <c r="L33" s="185">
        <v>3137995.9182020677</v>
      </c>
      <c r="M33" s="199">
        <v>3199505.4796070536</v>
      </c>
      <c r="N33" s="185"/>
      <c r="O33" s="185">
        <v>935374.51271515596</v>
      </c>
      <c r="P33" s="185">
        <v>-41074</v>
      </c>
      <c r="Q33" s="185">
        <v>175502.26560766294</v>
      </c>
      <c r="R33" s="199">
        <v>1069802.7783228189</v>
      </c>
      <c r="S33" s="185"/>
      <c r="T33" s="199">
        <v>1120283.3269028815</v>
      </c>
      <c r="U33" s="185"/>
      <c r="V33" s="185">
        <v>130097.12075025658</v>
      </c>
      <c r="W33" s="185">
        <v>59932.479323373838</v>
      </c>
      <c r="X33" s="185">
        <v>179182.34552030181</v>
      </c>
      <c r="Y33" s="199">
        <v>369211.94559393224</v>
      </c>
      <c r="Z33" s="185"/>
      <c r="AA33" s="185">
        <v>343319.17101608269</v>
      </c>
      <c r="AB33" s="185">
        <v>511306.97785734676</v>
      </c>
      <c r="AC33" s="199">
        <v>854626.14887342951</v>
      </c>
      <c r="AD33" s="185"/>
      <c r="AE33" s="199">
        <v>554731.49959915574</v>
      </c>
      <c r="AF33" s="185"/>
      <c r="AG33" s="185">
        <v>6238457.9471644219</v>
      </c>
      <c r="AH33" s="185">
        <v>2009688.0805621473</v>
      </c>
      <c r="AI33" s="199">
        <v>8248146.0277265692</v>
      </c>
      <c r="AJ33" s="185"/>
      <c r="AK33" s="185">
        <v>5788541.7749406109</v>
      </c>
      <c r="AL33" s="185">
        <v>321603.64925440861</v>
      </c>
      <c r="AM33" s="199">
        <v>6110145.4241950195</v>
      </c>
      <c r="AN33" s="185"/>
      <c r="AO33" s="185">
        <v>187102.95374000003</v>
      </c>
      <c r="AP33" s="185"/>
      <c r="AQ33" s="185">
        <v>3037.8337099999999</v>
      </c>
      <c r="AR33" s="185"/>
      <c r="AS33" s="185">
        <v>2132.86</v>
      </c>
      <c r="AT33" s="185"/>
      <c r="AU33" s="185">
        <v>65575.246413592482</v>
      </c>
      <c r="AV33" s="185"/>
      <c r="AW33" s="199">
        <v>22389659.726881731</v>
      </c>
      <c r="AX33" s="185"/>
      <c r="AY33" s="185">
        <v>3991083.4826600007</v>
      </c>
      <c r="AZ33" s="185">
        <v>168242.91386957146</v>
      </c>
      <c r="BA33" s="185">
        <v>1050325.3122704285</v>
      </c>
      <c r="BB33" s="185">
        <v>131</v>
      </c>
      <c r="BC33" s="185">
        <v>1090</v>
      </c>
      <c r="BD33" s="185"/>
      <c r="BE33" s="185">
        <v>123888.2737875</v>
      </c>
      <c r="BF33" s="185">
        <v>-3307.1212999999989</v>
      </c>
      <c r="BG33" s="185">
        <v>-10474.328249999991</v>
      </c>
      <c r="BH33" s="185">
        <v>6915.5837499999998</v>
      </c>
      <c r="BI33" s="185">
        <v>18649.683209999999</v>
      </c>
      <c r="BJ33" s="185">
        <v>-83468.802130664306</v>
      </c>
      <c r="BK33" s="185">
        <v>9183.1955200000011</v>
      </c>
      <c r="BL33" s="185">
        <v>3555</v>
      </c>
      <c r="BM33" s="185">
        <v>1126.5865699999999</v>
      </c>
      <c r="BN33" s="185"/>
      <c r="BO33" s="199">
        <v>27666600.506838568</v>
      </c>
      <c r="BP33" s="185"/>
      <c r="BQ33" s="185">
        <v>-4659.5</v>
      </c>
      <c r="BR33" s="185">
        <v>-6386.5</v>
      </c>
      <c r="BS33" s="185">
        <v>742932.03951987287</v>
      </c>
      <c r="BT33" s="185">
        <v>-211057.52543931382</v>
      </c>
    </row>
    <row r="34" spans="2:73" x14ac:dyDescent="0.2">
      <c r="B34" s="255"/>
      <c r="C34" s="181"/>
      <c r="D34" s="256" t="s">
        <v>1039</v>
      </c>
      <c r="E34" s="185">
        <v>-9999.6859900882428</v>
      </c>
      <c r="F34" s="185">
        <v>592270.91185358085</v>
      </c>
      <c r="G34" s="199">
        <v>582271.22586349258</v>
      </c>
      <c r="H34" s="185"/>
      <c r="I34" s="199">
        <v>8612.1250385986568</v>
      </c>
      <c r="J34" s="185"/>
      <c r="K34" s="185">
        <v>67829.390955285839</v>
      </c>
      <c r="L34" s="185">
        <v>3169895.7320259083</v>
      </c>
      <c r="M34" s="199">
        <v>3237725.1229811939</v>
      </c>
      <c r="N34" s="185"/>
      <c r="O34" s="185">
        <v>1031529.1874970228</v>
      </c>
      <c r="P34" s="185">
        <v>-44847</v>
      </c>
      <c r="Q34" s="185">
        <v>176933.175590962</v>
      </c>
      <c r="R34" s="199">
        <v>1163615.3630879847</v>
      </c>
      <c r="S34" s="185"/>
      <c r="T34" s="199">
        <v>1128378.9663947453</v>
      </c>
      <c r="U34" s="185"/>
      <c r="V34" s="185">
        <v>127447.98931961248</v>
      </c>
      <c r="W34" s="185">
        <v>69527.9414040314</v>
      </c>
      <c r="X34" s="185">
        <v>181603.50356350833</v>
      </c>
      <c r="Y34" s="199">
        <v>378579.43428715219</v>
      </c>
      <c r="Z34" s="185"/>
      <c r="AA34" s="185">
        <v>342596.1201268626</v>
      </c>
      <c r="AB34" s="185">
        <v>504933.21262188727</v>
      </c>
      <c r="AC34" s="199">
        <v>847529.33274874988</v>
      </c>
      <c r="AD34" s="185"/>
      <c r="AE34" s="199">
        <v>540316.84894498345</v>
      </c>
      <c r="AF34" s="185"/>
      <c r="AG34" s="185">
        <v>6185088.3350182502</v>
      </c>
      <c r="AH34" s="185">
        <v>1952752.2992717864</v>
      </c>
      <c r="AI34" s="199">
        <v>8137840.6342900367</v>
      </c>
      <c r="AJ34" s="185"/>
      <c r="AK34" s="185">
        <v>5789980.2608786663</v>
      </c>
      <c r="AL34" s="185">
        <v>337523.18429575901</v>
      </c>
      <c r="AM34" s="199">
        <v>6127503.4451744249</v>
      </c>
      <c r="AN34" s="185"/>
      <c r="AO34" s="185">
        <v>182647.46829733826</v>
      </c>
      <c r="AP34" s="185"/>
      <c r="AQ34" s="185">
        <v>2885.9511853817075</v>
      </c>
      <c r="AR34" s="185"/>
      <c r="AS34" s="185">
        <v>9753.0540439825127</v>
      </c>
      <c r="AT34" s="185"/>
      <c r="AU34" s="185">
        <v>75505.3549706864</v>
      </c>
      <c r="AV34" s="185"/>
      <c r="AW34" s="199">
        <v>22423164.327308748</v>
      </c>
      <c r="AX34" s="185"/>
      <c r="AY34" s="185">
        <v>3918341.4367</v>
      </c>
      <c r="AZ34" s="185">
        <v>163800.95892157312</v>
      </c>
      <c r="BA34" s="185">
        <v>1026457.9000884269</v>
      </c>
      <c r="BB34" s="185">
        <v>131</v>
      </c>
      <c r="BC34" s="185">
        <v>780.17499999999995</v>
      </c>
      <c r="BD34" s="185"/>
      <c r="BE34" s="185">
        <v>98886.956257500002</v>
      </c>
      <c r="BF34" s="185">
        <v>-10812.371299999999</v>
      </c>
      <c r="BG34" s="185">
        <v>5968.6717500000086</v>
      </c>
      <c r="BH34" s="185">
        <v>5776.3337499999998</v>
      </c>
      <c r="BI34" s="185">
        <v>13909.476532144314</v>
      </c>
      <c r="BJ34" s="185">
        <v>-88520.800462643077</v>
      </c>
      <c r="BK34" s="185">
        <v>4902.9029190940528</v>
      </c>
      <c r="BL34" s="185">
        <v>3530.1042921926246</v>
      </c>
      <c r="BM34" s="185">
        <v>1117.5874000000001</v>
      </c>
      <c r="BN34" s="185"/>
      <c r="BO34" s="199">
        <v>27567434.659157034</v>
      </c>
      <c r="BP34" s="185"/>
      <c r="BQ34" s="185">
        <v>-3347.25</v>
      </c>
      <c r="BR34" s="185">
        <v>-5897.7003882374502</v>
      </c>
      <c r="BS34" s="185">
        <v>629487.05222708383</v>
      </c>
      <c r="BT34" s="185">
        <v>-248429.29947518092</v>
      </c>
    </row>
    <row r="35" spans="2:73" x14ac:dyDescent="0.2">
      <c r="B35" s="255"/>
      <c r="C35" s="181"/>
      <c r="D35" s="256"/>
      <c r="E35" s="185"/>
      <c r="F35" s="185"/>
      <c r="G35" s="199"/>
      <c r="H35" s="185"/>
      <c r="I35" s="199"/>
      <c r="J35" s="185"/>
      <c r="K35" s="185"/>
      <c r="L35" s="185"/>
      <c r="M35" s="199"/>
      <c r="N35" s="185"/>
      <c r="O35" s="185"/>
      <c r="P35" s="185"/>
      <c r="Q35" s="185"/>
      <c r="R35" s="199"/>
      <c r="S35" s="185"/>
      <c r="T35" s="199"/>
      <c r="U35" s="185"/>
      <c r="V35" s="185"/>
      <c r="W35" s="185"/>
      <c r="X35" s="185"/>
      <c r="Y35" s="199"/>
      <c r="Z35" s="185"/>
      <c r="AA35" s="185"/>
      <c r="AB35" s="185"/>
      <c r="AC35" s="199"/>
      <c r="AD35" s="185"/>
      <c r="AE35" s="199"/>
      <c r="AF35" s="185"/>
      <c r="AG35" s="185"/>
      <c r="AH35" s="185"/>
      <c r="AI35" s="199"/>
      <c r="AJ35" s="185"/>
      <c r="AK35" s="185"/>
      <c r="AL35" s="185"/>
      <c r="AM35" s="199"/>
      <c r="AN35" s="185"/>
      <c r="AO35" s="185"/>
      <c r="AP35" s="185"/>
      <c r="AQ35" s="185"/>
      <c r="AR35" s="185"/>
      <c r="AS35" s="185"/>
      <c r="AT35" s="185"/>
      <c r="AU35" s="185"/>
      <c r="AV35" s="185"/>
      <c r="AW35" s="199"/>
      <c r="AX35" s="185"/>
      <c r="AY35" s="185"/>
      <c r="AZ35" s="185"/>
      <c r="BA35" s="185"/>
      <c r="BB35" s="185"/>
      <c r="BC35" s="185"/>
      <c r="BD35" s="185"/>
      <c r="BE35" s="185"/>
      <c r="BF35" s="185"/>
      <c r="BG35" s="185"/>
      <c r="BH35" s="185"/>
      <c r="BI35" s="185"/>
      <c r="BJ35" s="185"/>
      <c r="BK35" s="185"/>
      <c r="BL35" s="185"/>
      <c r="BM35" s="185"/>
      <c r="BN35" s="185"/>
      <c r="BO35" s="199"/>
      <c r="BP35" s="185"/>
      <c r="BQ35" s="185"/>
      <c r="BR35" s="185"/>
      <c r="BS35" s="185"/>
      <c r="BT35" s="185"/>
    </row>
    <row r="36" spans="2:73" x14ac:dyDescent="0.2">
      <c r="B36" s="507" t="s">
        <v>1048</v>
      </c>
      <c r="C36" s="181" t="s">
        <v>1555</v>
      </c>
      <c r="D36" s="158" t="s">
        <v>1037</v>
      </c>
      <c r="E36" s="185">
        <v>-5087.5435704907322</v>
      </c>
      <c r="F36" s="185">
        <v>672095.40060438146</v>
      </c>
      <c r="G36" s="199">
        <v>667007.85703389067</v>
      </c>
      <c r="H36" s="185"/>
      <c r="I36" s="199">
        <v>9470.5626468898517</v>
      </c>
      <c r="J36" s="185"/>
      <c r="K36" s="185">
        <v>64309</v>
      </c>
      <c r="L36" s="185">
        <v>3314485.4521869356</v>
      </c>
      <c r="M36" s="199">
        <v>3378794.4521869356</v>
      </c>
      <c r="N36" s="185"/>
      <c r="O36" s="185">
        <v>880895.51201050379</v>
      </c>
      <c r="P36" s="185">
        <v>-42119</v>
      </c>
      <c r="Q36" s="185">
        <v>167211.62552273052</v>
      </c>
      <c r="R36" s="199">
        <v>1005988.1375332343</v>
      </c>
      <c r="S36" s="185"/>
      <c r="T36" s="199">
        <v>1033405.6636755287</v>
      </c>
      <c r="U36" s="185"/>
      <c r="V36" s="185">
        <v>118998.49128590185</v>
      </c>
      <c r="W36" s="185">
        <v>47007.551109470049</v>
      </c>
      <c r="X36" s="185">
        <v>160816.4771541112</v>
      </c>
      <c r="Y36" s="199">
        <v>326822.51954948308</v>
      </c>
      <c r="Z36" s="185"/>
      <c r="AA36" s="185">
        <v>319048.31865214172</v>
      </c>
      <c r="AB36" s="185">
        <v>450983.33443213522</v>
      </c>
      <c r="AC36" s="199">
        <v>770031.65308427694</v>
      </c>
      <c r="AD36" s="185"/>
      <c r="AE36" s="199">
        <v>519999.48704332818</v>
      </c>
      <c r="AF36" s="185"/>
      <c r="AG36" s="185">
        <v>6171652.1485529924</v>
      </c>
      <c r="AH36" s="185">
        <v>2023073.4027494285</v>
      </c>
      <c r="AI36" s="199">
        <v>8194725.5513024209</v>
      </c>
      <c r="AJ36" s="185"/>
      <c r="AK36" s="185">
        <v>5765884.2562342025</v>
      </c>
      <c r="AL36" s="185">
        <v>305739.42157311668</v>
      </c>
      <c r="AM36" s="199">
        <v>6071623.677807319</v>
      </c>
      <c r="AN36" s="185"/>
      <c r="AO36" s="185">
        <v>266899</v>
      </c>
      <c r="AP36" s="185"/>
      <c r="AQ36" s="185">
        <v>3749</v>
      </c>
      <c r="AR36" s="185"/>
      <c r="AS36" s="185">
        <v>1855</v>
      </c>
      <c r="AT36" s="185"/>
      <c r="AU36" s="185">
        <v>65944</v>
      </c>
      <c r="AV36" s="185"/>
      <c r="AW36" s="199">
        <v>22316316.561863307</v>
      </c>
      <c r="AX36" s="185"/>
      <c r="AY36" s="185">
        <v>3818653.6024478907</v>
      </c>
      <c r="AZ36" s="185">
        <v>78730.773433448194</v>
      </c>
      <c r="BA36" s="185">
        <v>1019749</v>
      </c>
      <c r="BB36" s="185">
        <v>166</v>
      </c>
      <c r="BC36" s="185">
        <v>530</v>
      </c>
      <c r="BD36" s="185"/>
      <c r="BE36" s="185">
        <v>145816</v>
      </c>
      <c r="BF36" s="185">
        <v>-10559</v>
      </c>
      <c r="BG36" s="185">
        <v>4449</v>
      </c>
      <c r="BH36" s="185">
        <v>6384</v>
      </c>
      <c r="BI36" s="185">
        <v>15130</v>
      </c>
      <c r="BJ36" s="185">
        <v>-102882.29627933698</v>
      </c>
      <c r="BK36" s="185">
        <v>5808.324542918248</v>
      </c>
      <c r="BL36" s="185">
        <v>-281</v>
      </c>
      <c r="BM36" s="185">
        <v>-2461</v>
      </c>
      <c r="BN36" s="185"/>
      <c r="BO36" s="199">
        <v>27295549.966008227</v>
      </c>
      <c r="BP36" s="185"/>
      <c r="BQ36" s="185">
        <v>-5509</v>
      </c>
      <c r="BR36" s="185">
        <v>-5850</v>
      </c>
      <c r="BS36" s="185">
        <v>656414.45642950921</v>
      </c>
      <c r="BT36" s="185">
        <v>-217649.22821475464</v>
      </c>
    </row>
    <row r="37" spans="2:73" x14ac:dyDescent="0.2">
      <c r="B37" s="507" t="s">
        <v>1048</v>
      </c>
      <c r="C37" s="181"/>
      <c r="D37" s="158" t="s">
        <v>1038</v>
      </c>
      <c r="E37" s="185">
        <v>-7899.5319235304523</v>
      </c>
      <c r="F37" s="185">
        <v>646972.6969110606</v>
      </c>
      <c r="G37" s="199">
        <v>639073.16498753009</v>
      </c>
      <c r="H37" s="185"/>
      <c r="I37" s="199">
        <v>8908.6127288190528</v>
      </c>
      <c r="J37" s="185"/>
      <c r="K37" s="185">
        <v>70788</v>
      </c>
      <c r="L37" s="185">
        <v>3138629.9995940686</v>
      </c>
      <c r="M37" s="199">
        <v>3209417.9995940686</v>
      </c>
      <c r="N37" s="185"/>
      <c r="O37" s="185">
        <v>937672.64245645888</v>
      </c>
      <c r="P37" s="185">
        <v>-39367</v>
      </c>
      <c r="Q37" s="185">
        <v>169119.79487754253</v>
      </c>
      <c r="R37" s="199">
        <v>1067425.4373340015</v>
      </c>
      <c r="S37" s="185"/>
      <c r="T37" s="199">
        <v>1147788.9564881199</v>
      </c>
      <c r="U37" s="185"/>
      <c r="V37" s="185">
        <v>127760.4936152939</v>
      </c>
      <c r="W37" s="185">
        <v>56481.136477684122</v>
      </c>
      <c r="X37" s="185">
        <v>181039.61691763456</v>
      </c>
      <c r="Y37" s="199">
        <v>365281.24701061257</v>
      </c>
      <c r="Z37" s="185"/>
      <c r="AA37" s="185">
        <v>348130.43395704852</v>
      </c>
      <c r="AB37" s="185">
        <v>486844.37869058427</v>
      </c>
      <c r="AC37" s="199">
        <v>834974.81264763279</v>
      </c>
      <c r="AD37" s="185"/>
      <c r="AE37" s="199">
        <v>524723.02513289312</v>
      </c>
      <c r="AF37" s="185"/>
      <c r="AG37" s="185">
        <v>6140773.3904022649</v>
      </c>
      <c r="AH37" s="185">
        <v>2094627.2233382347</v>
      </c>
      <c r="AI37" s="199">
        <v>8235400.6137405001</v>
      </c>
      <c r="AJ37" s="185"/>
      <c r="AK37" s="185">
        <v>6070681.3906481341</v>
      </c>
      <c r="AL37" s="185">
        <v>315693.44253764523</v>
      </c>
      <c r="AM37" s="199">
        <v>6386374.8331857789</v>
      </c>
      <c r="AN37" s="185"/>
      <c r="AO37" s="185">
        <v>178419</v>
      </c>
      <c r="AP37" s="185"/>
      <c r="AQ37" s="185">
        <v>2328</v>
      </c>
      <c r="AR37" s="185"/>
      <c r="AS37" s="185">
        <v>1234</v>
      </c>
      <c r="AT37" s="185"/>
      <c r="AU37" s="185">
        <v>42881</v>
      </c>
      <c r="AV37" s="185"/>
      <c r="AW37" s="199">
        <v>22644230.702849954</v>
      </c>
      <c r="AX37" s="185"/>
      <c r="AY37" s="185">
        <v>3799759.8423752729</v>
      </c>
      <c r="AZ37" s="185">
        <v>119146.83399764165</v>
      </c>
      <c r="BA37" s="185">
        <v>1028017</v>
      </c>
      <c r="BB37" s="185">
        <v>166</v>
      </c>
      <c r="BC37" s="185">
        <v>-788</v>
      </c>
      <c r="BD37" s="185"/>
      <c r="BE37" s="185">
        <v>134262</v>
      </c>
      <c r="BF37" s="185">
        <v>-5868</v>
      </c>
      <c r="BG37" s="185">
        <v>-6795</v>
      </c>
      <c r="BH37" s="185">
        <v>6782</v>
      </c>
      <c r="BI37" s="185">
        <v>17998</v>
      </c>
      <c r="BJ37" s="185">
        <v>-97928.217080007074</v>
      </c>
      <c r="BK37" s="185">
        <v>15467.970475325767</v>
      </c>
      <c r="BL37" s="185">
        <v>4464</v>
      </c>
      <c r="BM37" s="185">
        <v>-762</v>
      </c>
      <c r="BN37" s="185"/>
      <c r="BO37" s="199">
        <v>27658153.132618189</v>
      </c>
      <c r="BP37" s="185"/>
      <c r="BQ37" s="185">
        <v>-5499</v>
      </c>
      <c r="BR37" s="185">
        <v>-3302</v>
      </c>
      <c r="BS37" s="185">
        <v>731448.46807646961</v>
      </c>
      <c r="BT37" s="185">
        <v>-238515.23403823478</v>
      </c>
    </row>
    <row r="38" spans="2:73" x14ac:dyDescent="0.2">
      <c r="B38" s="181"/>
      <c r="C38" s="181"/>
      <c r="D38" s="256" t="s">
        <v>1039</v>
      </c>
      <c r="E38" s="185">
        <v>-9257.526089911029</v>
      </c>
      <c r="F38" s="185">
        <v>590945.34619290254</v>
      </c>
      <c r="G38" s="199">
        <v>581687.82010299154</v>
      </c>
      <c r="H38" s="185"/>
      <c r="I38" s="199">
        <v>8953.6378133825783</v>
      </c>
      <c r="J38" s="185"/>
      <c r="K38" s="185">
        <v>75553</v>
      </c>
      <c r="L38" s="185">
        <v>3327722.2737741815</v>
      </c>
      <c r="M38" s="199">
        <v>3403275.2737741815</v>
      </c>
      <c r="N38" s="185"/>
      <c r="O38" s="185">
        <v>976225.70779299643</v>
      </c>
      <c r="P38" s="185">
        <v>-40300</v>
      </c>
      <c r="Q38" s="185">
        <v>179776.38057293274</v>
      </c>
      <c r="R38" s="199">
        <v>1115702.0883659292</v>
      </c>
      <c r="S38" s="185"/>
      <c r="T38" s="199">
        <v>1133855.6040198759</v>
      </c>
      <c r="U38" s="185"/>
      <c r="V38" s="185">
        <v>125605.49478201779</v>
      </c>
      <c r="W38" s="185">
        <v>54053.928800832618</v>
      </c>
      <c r="X38" s="185">
        <v>175488.68692106765</v>
      </c>
      <c r="Y38" s="199">
        <v>355148.11050391803</v>
      </c>
      <c r="Z38" s="185"/>
      <c r="AA38" s="185">
        <v>343918.49170988082</v>
      </c>
      <c r="AB38" s="185">
        <v>466548.40085833811</v>
      </c>
      <c r="AC38" s="199">
        <v>810466.89256821899</v>
      </c>
      <c r="AD38" s="185"/>
      <c r="AE38" s="199">
        <v>511095.2946461105</v>
      </c>
      <c r="AF38" s="185"/>
      <c r="AG38" s="185">
        <v>6218666.8937359713</v>
      </c>
      <c r="AH38" s="185">
        <v>2061518.0842364344</v>
      </c>
      <c r="AI38" s="199">
        <v>8280184.977972406</v>
      </c>
      <c r="AJ38" s="185"/>
      <c r="AK38" s="185">
        <v>6058597.9588426659</v>
      </c>
      <c r="AL38" s="185">
        <v>305642.45303816011</v>
      </c>
      <c r="AM38" s="199">
        <v>6364240.4118808256</v>
      </c>
      <c r="AN38" s="185"/>
      <c r="AO38" s="185">
        <v>175780</v>
      </c>
      <c r="AP38" s="185"/>
      <c r="AQ38" s="185">
        <v>3298</v>
      </c>
      <c r="AR38" s="185"/>
      <c r="AS38" s="185">
        <v>1517</v>
      </c>
      <c r="AT38" s="185"/>
      <c r="AU38" s="185">
        <v>74441</v>
      </c>
      <c r="AV38" s="185"/>
      <c r="AW38" s="199">
        <v>22819646.111647841</v>
      </c>
      <c r="AX38" s="185"/>
      <c r="AY38" s="185">
        <v>3673016.9625478331</v>
      </c>
      <c r="AZ38" s="185">
        <v>169861.86433246266</v>
      </c>
      <c r="BA38" s="185">
        <v>931493</v>
      </c>
      <c r="BB38" s="185">
        <v>166</v>
      </c>
      <c r="BC38" s="185">
        <v>-1157</v>
      </c>
      <c r="BD38" s="185"/>
      <c r="BE38" s="185">
        <v>103879</v>
      </c>
      <c r="BF38" s="185">
        <v>-7030</v>
      </c>
      <c r="BG38" s="185">
        <v>4973</v>
      </c>
      <c r="BH38" s="185">
        <v>6578</v>
      </c>
      <c r="BI38" s="185">
        <v>17468</v>
      </c>
      <c r="BJ38" s="185">
        <v>-94173.177411394994</v>
      </c>
      <c r="BK38" s="185">
        <v>6427.7931332952667</v>
      </c>
      <c r="BL38" s="185">
        <v>3254</v>
      </c>
      <c r="BM38" s="185">
        <v>-763</v>
      </c>
      <c r="BN38" s="185"/>
      <c r="BO38" s="199">
        <v>27633640.554250039</v>
      </c>
      <c r="BP38" s="185"/>
      <c r="BQ38" s="185">
        <v>-6039</v>
      </c>
      <c r="BR38" s="185">
        <v>-7188</v>
      </c>
      <c r="BS38" s="185">
        <v>683056.473910089</v>
      </c>
      <c r="BT38" s="185">
        <v>-243271.2369550445</v>
      </c>
    </row>
    <row r="39" spans="2:73" ht="13.5" thickBot="1" x14ac:dyDescent="0.25">
      <c r="B39" s="166"/>
      <c r="C39" s="265"/>
      <c r="D39" s="187"/>
      <c r="E39" s="265"/>
      <c r="F39" s="166"/>
      <c r="G39" s="166"/>
      <c r="H39" s="166"/>
      <c r="I39" s="166"/>
      <c r="J39" s="166"/>
      <c r="K39" s="166"/>
      <c r="L39" s="166"/>
      <c r="M39" s="265"/>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366"/>
      <c r="BP39" s="166"/>
      <c r="BQ39" s="166"/>
      <c r="BR39" s="166"/>
      <c r="BS39" s="166"/>
      <c r="BT39" s="166"/>
      <c r="BU39" s="166"/>
    </row>
    <row r="40" spans="2:73" x14ac:dyDescent="0.2">
      <c r="B40" s="163"/>
      <c r="C40" s="163"/>
      <c r="D40" s="163"/>
      <c r="E40" s="163"/>
      <c r="F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row>
    <row r="41" spans="2:73" ht="12.75" customHeight="1" x14ac:dyDescent="0.2">
      <c r="B41" s="238"/>
      <c r="C41" s="394"/>
      <c r="D41" s="394"/>
      <c r="E41" s="238" t="s">
        <v>1579</v>
      </c>
      <c r="F41" s="486" t="s">
        <v>1545</v>
      </c>
      <c r="G41" s="486" t="s">
        <v>1017</v>
      </c>
      <c r="H41" s="486" t="s">
        <v>1525</v>
      </c>
      <c r="I41" s="486" t="s">
        <v>1017</v>
      </c>
      <c r="J41" s="486" t="s">
        <v>1525</v>
      </c>
      <c r="K41" s="487" t="s">
        <v>1017</v>
      </c>
      <c r="L41" s="487" t="s">
        <v>1525</v>
      </c>
      <c r="M41" s="487" t="s">
        <v>1017</v>
      </c>
      <c r="N41" s="487" t="s">
        <v>1525</v>
      </c>
      <c r="O41" s="487" t="s">
        <v>1017</v>
      </c>
      <c r="P41" s="487" t="s">
        <v>1525</v>
      </c>
      <c r="Q41" s="487"/>
      <c r="AC41" s="174"/>
      <c r="AI41" s="174"/>
      <c r="AL41" s="174"/>
      <c r="AM41" s="445"/>
      <c r="AW41" s="399"/>
      <c r="AY41" s="174"/>
      <c r="BO41" s="399"/>
    </row>
    <row r="42" spans="2:73" ht="12.75" customHeight="1" x14ac:dyDescent="0.2">
      <c r="B42" s="238"/>
      <c r="C42" s="238"/>
      <c r="D42" s="394"/>
      <c r="E42" s="238" t="s">
        <v>1580</v>
      </c>
      <c r="F42" s="486" t="s">
        <v>1526</v>
      </c>
      <c r="G42" s="486" t="s">
        <v>1018</v>
      </c>
      <c r="H42" s="486" t="s">
        <v>1526</v>
      </c>
      <c r="I42" s="486" t="s">
        <v>1018</v>
      </c>
      <c r="J42" s="486" t="s">
        <v>1526</v>
      </c>
      <c r="K42" s="487"/>
      <c r="L42" s="487"/>
      <c r="M42" s="487"/>
      <c r="N42" s="487"/>
      <c r="O42" s="487"/>
      <c r="P42" s="487"/>
      <c r="Q42" s="487"/>
      <c r="AC42" s="387"/>
      <c r="AI42" s="387"/>
      <c r="AM42" s="400"/>
      <c r="AW42" s="400"/>
      <c r="AY42" s="387"/>
      <c r="BO42" s="400"/>
    </row>
    <row r="43" spans="2:73" ht="12.75" customHeight="1" x14ac:dyDescent="0.2">
      <c r="B43" s="238"/>
      <c r="C43" s="394"/>
      <c r="D43" s="394"/>
      <c r="E43" s="238" t="s">
        <v>1581</v>
      </c>
      <c r="F43" s="486" t="s">
        <v>1527</v>
      </c>
      <c r="G43" s="486" t="s">
        <v>1020</v>
      </c>
      <c r="H43" s="486" t="s">
        <v>1527</v>
      </c>
      <c r="I43" s="486" t="s">
        <v>1020</v>
      </c>
      <c r="J43" s="486" t="s">
        <v>1527</v>
      </c>
      <c r="K43" s="486" t="s">
        <v>1020</v>
      </c>
      <c r="L43" s="486" t="s">
        <v>1527</v>
      </c>
      <c r="M43" s="487"/>
      <c r="N43" s="487"/>
      <c r="O43" s="487"/>
      <c r="P43" s="487"/>
      <c r="Q43" s="487"/>
      <c r="AM43" s="174"/>
    </row>
    <row r="44" spans="2:73" x14ac:dyDescent="0.2">
      <c r="B44" s="238"/>
      <c r="C44" s="394"/>
      <c r="D44" s="394"/>
      <c r="E44" s="238" t="s">
        <v>1582</v>
      </c>
      <c r="F44" s="486" t="s">
        <v>1578</v>
      </c>
      <c r="G44" s="486"/>
      <c r="H44" s="486"/>
      <c r="I44" s="486"/>
      <c r="J44" s="486"/>
      <c r="K44" s="486"/>
      <c r="L44" s="486"/>
      <c r="M44" s="487"/>
      <c r="N44" s="487"/>
      <c r="O44" s="487"/>
      <c r="P44" s="487"/>
      <c r="Q44" s="487"/>
      <c r="R44" s="238"/>
      <c r="S44" s="486"/>
      <c r="T44" s="486"/>
      <c r="U44" s="486"/>
      <c r="V44" s="486"/>
      <c r="W44" s="486"/>
      <c r="X44" s="486"/>
      <c r="Y44" s="486"/>
      <c r="Z44" s="487"/>
      <c r="AA44" s="487"/>
      <c r="AB44" s="487"/>
      <c r="AC44" s="487"/>
      <c r="AD44" s="487"/>
      <c r="AE44" s="238"/>
      <c r="AF44" s="486"/>
      <c r="AG44" s="486"/>
      <c r="AH44" s="486"/>
      <c r="AI44" s="486"/>
      <c r="AJ44" s="486"/>
      <c r="AK44" s="486"/>
      <c r="AL44" s="486"/>
      <c r="AM44" s="487"/>
      <c r="AN44" s="487"/>
      <c r="AO44" s="487"/>
      <c r="AP44" s="487"/>
      <c r="AQ44" s="487"/>
      <c r="AR44" s="238"/>
      <c r="AS44" s="486"/>
      <c r="AT44" s="486"/>
      <c r="AU44" s="486"/>
      <c r="AV44" s="486"/>
      <c r="AW44" s="486"/>
      <c r="AX44" s="486"/>
      <c r="AY44" s="486"/>
      <c r="AZ44" s="487"/>
      <c r="BA44" s="487"/>
      <c r="BB44" s="487"/>
      <c r="BC44" s="487"/>
      <c r="BD44" s="487"/>
      <c r="BE44" s="238"/>
      <c r="BF44" s="409"/>
    </row>
    <row r="45" spans="2:73" x14ac:dyDescent="0.2">
      <c r="E45" s="238" t="s">
        <v>1583</v>
      </c>
      <c r="F45" s="486" t="s">
        <v>1585</v>
      </c>
      <c r="G45" s="486"/>
      <c r="H45" s="486"/>
      <c r="I45" s="486"/>
      <c r="J45" s="486"/>
      <c r="K45" s="486"/>
      <c r="L45" s="486"/>
      <c r="M45" s="488"/>
      <c r="N45" s="488"/>
      <c r="O45" s="488"/>
      <c r="P45" s="488"/>
      <c r="Q45" s="488"/>
      <c r="R45" s="238"/>
      <c r="S45" s="486"/>
      <c r="T45" s="486"/>
      <c r="U45" s="486"/>
      <c r="V45" s="486"/>
      <c r="W45" s="486"/>
      <c r="X45" s="486"/>
      <c r="Y45" s="486"/>
      <c r="Z45" s="487"/>
      <c r="AA45" s="487"/>
      <c r="AB45" s="487"/>
      <c r="AC45" s="487"/>
      <c r="AD45" s="487"/>
      <c r="AE45" s="238"/>
      <c r="AF45" s="486"/>
      <c r="AG45" s="486"/>
      <c r="AH45" s="486"/>
      <c r="AI45" s="486"/>
      <c r="AJ45" s="486"/>
      <c r="AK45" s="486"/>
      <c r="AL45" s="486"/>
      <c r="AM45" s="487"/>
      <c r="AN45" s="487"/>
      <c r="AO45" s="487"/>
      <c r="AP45" s="487"/>
      <c r="AQ45" s="487"/>
      <c r="AR45" s="238"/>
      <c r="AS45" s="486"/>
      <c r="AT45" s="486"/>
      <c r="AU45" s="486"/>
      <c r="AV45" s="486"/>
      <c r="AW45" s="486"/>
      <c r="AX45" s="486"/>
      <c r="AY45" s="486"/>
      <c r="AZ45" s="487"/>
      <c r="BA45" s="487"/>
      <c r="BB45" s="487"/>
      <c r="BC45" s="487"/>
      <c r="BD45" s="487"/>
      <c r="BE45" s="238"/>
      <c r="BF45" s="409"/>
    </row>
    <row r="46" spans="2:73" x14ac:dyDescent="0.2">
      <c r="B46" s="194" t="s">
        <v>1046</v>
      </c>
      <c r="E46" s="238"/>
      <c r="F46" s="409"/>
      <c r="G46" s="409"/>
      <c r="H46" s="409"/>
      <c r="I46" s="409"/>
      <c r="J46" s="409"/>
      <c r="K46" s="409"/>
      <c r="L46" s="409"/>
      <c r="M46" s="427"/>
      <c r="N46" s="427"/>
      <c r="O46" s="427"/>
      <c r="P46" s="427"/>
      <c r="Q46" s="427"/>
      <c r="R46" s="238"/>
      <c r="S46" s="409"/>
      <c r="T46" s="409"/>
      <c r="U46" s="409"/>
      <c r="V46" s="409"/>
      <c r="W46" s="409"/>
      <c r="X46" s="409"/>
      <c r="Y46" s="409"/>
      <c r="Z46" s="410"/>
      <c r="AA46" s="410"/>
      <c r="AB46" s="410"/>
      <c r="AC46" s="410"/>
      <c r="AD46" s="410"/>
      <c r="AE46" s="238"/>
      <c r="AF46" s="409"/>
      <c r="AG46" s="409"/>
      <c r="AH46" s="409"/>
      <c r="AI46" s="409"/>
      <c r="AJ46" s="409"/>
      <c r="AK46" s="409"/>
      <c r="AL46" s="409"/>
      <c r="AM46" s="442"/>
      <c r="AN46" s="442"/>
      <c r="AO46" s="442"/>
      <c r="AP46" s="442"/>
      <c r="AQ46" s="442"/>
      <c r="AR46" s="238"/>
      <c r="AS46" s="409"/>
      <c r="AT46" s="409"/>
      <c r="AU46" s="409"/>
      <c r="AV46" s="409"/>
      <c r="AW46" s="409"/>
      <c r="AX46" s="409"/>
      <c r="AY46" s="409"/>
      <c r="AZ46" s="442"/>
      <c r="BA46" s="442"/>
      <c r="BB46" s="442"/>
      <c r="BC46" s="442"/>
      <c r="BD46" s="442"/>
      <c r="BE46" s="443"/>
      <c r="BF46" s="409"/>
    </row>
    <row r="47" spans="2:73" x14ac:dyDescent="0.2">
      <c r="B47" s="193" t="s">
        <v>994</v>
      </c>
      <c r="D47" s="193"/>
      <c r="E47" s="369" t="s">
        <v>1572</v>
      </c>
      <c r="F47" s="428"/>
      <c r="G47" s="429"/>
      <c r="H47" s="429"/>
      <c r="I47" s="430"/>
      <c r="J47" s="431"/>
      <c r="K47" s="432"/>
      <c r="L47" s="432"/>
      <c r="M47" s="432"/>
      <c r="N47" s="433"/>
      <c r="O47" s="433"/>
      <c r="P47" s="428" t="s">
        <v>1599</v>
      </c>
      <c r="Q47" s="433"/>
      <c r="AG47" s="174"/>
      <c r="AH47" s="174"/>
      <c r="AI47" s="174"/>
      <c r="AM47" s="426"/>
      <c r="AN47" s="163"/>
      <c r="AO47" s="163"/>
      <c r="AP47" s="163"/>
      <c r="AQ47" s="163"/>
      <c r="AW47" s="174"/>
    </row>
    <row r="48" spans="2:73" x14ac:dyDescent="0.2">
      <c r="B48" s="193" t="s">
        <v>995</v>
      </c>
      <c r="D48" s="193"/>
      <c r="E48" s="369" t="s">
        <v>1598</v>
      </c>
      <c r="F48" s="191"/>
      <c r="J48" s="186"/>
      <c r="K48" s="395"/>
      <c r="L48" s="395"/>
      <c r="M48" s="395"/>
      <c r="P48" s="197"/>
      <c r="AG48" s="395"/>
      <c r="AH48" s="395"/>
      <c r="AI48" s="395"/>
      <c r="AM48" s="395"/>
      <c r="AW48" s="395"/>
    </row>
    <row r="49" spans="2:17" x14ac:dyDescent="0.2">
      <c r="B49" s="193" t="s">
        <v>1050</v>
      </c>
      <c r="D49" s="193"/>
      <c r="E49" s="268" t="s">
        <v>965</v>
      </c>
      <c r="F49" s="195"/>
      <c r="J49" s="186"/>
      <c r="K49" s="158"/>
      <c r="L49" s="158"/>
      <c r="M49" s="158"/>
      <c r="P49" s="196"/>
    </row>
    <row r="50" spans="2:17" x14ac:dyDescent="0.2">
      <c r="B50" s="193"/>
      <c r="C50" s="268"/>
      <c r="D50" s="193"/>
      <c r="E50" s="193"/>
      <c r="F50" s="195"/>
      <c r="J50" s="186"/>
      <c r="K50" s="158"/>
      <c r="L50" s="158"/>
      <c r="M50" s="158"/>
      <c r="P50" s="196"/>
    </row>
    <row r="51" spans="2:17" x14ac:dyDescent="0.2">
      <c r="B51" s="238"/>
      <c r="C51" s="486"/>
      <c r="D51" s="486"/>
      <c r="E51" s="486"/>
      <c r="F51" s="486"/>
      <c r="G51" s="486"/>
      <c r="H51" s="236"/>
      <c r="I51" s="237"/>
      <c r="J51" s="170"/>
      <c r="K51" s="158"/>
      <c r="L51" s="158"/>
      <c r="M51" s="158"/>
    </row>
    <row r="52" spans="2:17" hidden="1" x14ac:dyDescent="0.2">
      <c r="B52" s="238"/>
      <c r="C52" s="486"/>
      <c r="D52" s="486"/>
      <c r="E52" s="486"/>
      <c r="F52" s="486"/>
      <c r="G52" s="486"/>
      <c r="H52" s="236"/>
      <c r="I52" s="237"/>
      <c r="J52" s="170"/>
      <c r="K52" s="158"/>
      <c r="L52" s="158"/>
      <c r="M52" s="158"/>
    </row>
    <row r="53" spans="2:17" hidden="1" x14ac:dyDescent="0.2">
      <c r="B53" s="238"/>
      <c r="C53" s="486"/>
      <c r="D53" s="486"/>
      <c r="E53" s="486"/>
      <c r="F53" s="486"/>
      <c r="G53" s="486"/>
      <c r="H53" s="236"/>
      <c r="I53" s="237"/>
      <c r="J53" s="170"/>
      <c r="K53" s="158"/>
      <c r="L53" s="158"/>
      <c r="M53" s="158"/>
    </row>
    <row r="54" spans="2:17" hidden="1" x14ac:dyDescent="0.2">
      <c r="B54" s="238"/>
      <c r="C54" s="486"/>
      <c r="D54" s="486"/>
      <c r="E54" s="486"/>
      <c r="F54" s="486"/>
      <c r="G54" s="486"/>
      <c r="H54" s="236"/>
      <c r="I54" s="237"/>
      <c r="J54" s="170"/>
      <c r="K54" s="158"/>
      <c r="L54" s="158"/>
      <c r="M54" s="158"/>
      <c r="Q54" s="192"/>
    </row>
    <row r="55" spans="2:17" hidden="1" x14ac:dyDescent="0.2">
      <c r="B55" s="188"/>
      <c r="C55" s="489"/>
      <c r="D55" s="489"/>
      <c r="E55" s="489"/>
      <c r="F55" s="489"/>
      <c r="G55" s="489"/>
      <c r="H55" s="189"/>
      <c r="I55" s="190"/>
      <c r="J55" s="170"/>
      <c r="K55" s="158"/>
      <c r="L55" s="158"/>
      <c r="M55" s="158"/>
      <c r="P55" s="191"/>
      <c r="Q55" s="191"/>
    </row>
    <row r="56" spans="2:17" hidden="1" x14ac:dyDescent="0.2">
      <c r="Q56" s="195"/>
    </row>
    <row r="57" spans="2:17" hidden="1" x14ac:dyDescent="0.2">
      <c r="Q57" s="197"/>
    </row>
    <row r="58" spans="2:17" hidden="1" x14ac:dyDescent="0.2">
      <c r="Q58" s="196"/>
    </row>
    <row r="59" spans="2:17" hidden="1" x14ac:dyDescent="0.2">
      <c r="C59" s="193"/>
      <c r="D59" s="193"/>
      <c r="E59" s="193"/>
      <c r="F59" s="193"/>
      <c r="G59" s="197"/>
      <c r="I59" s="171"/>
      <c r="J59" s="158"/>
      <c r="K59" s="158"/>
      <c r="L59" s="158"/>
      <c r="M59" s="158"/>
    </row>
    <row r="60" spans="2:17" hidden="1" x14ac:dyDescent="0.2">
      <c r="C60" s="193"/>
      <c r="D60" s="193"/>
      <c r="E60" s="193"/>
      <c r="F60" s="193"/>
      <c r="G60" s="196"/>
      <c r="I60" s="171"/>
      <c r="J60" s="158"/>
      <c r="K60" s="158"/>
      <c r="L60" s="158"/>
      <c r="M60" s="158"/>
    </row>
    <row r="61" spans="2:17" hidden="1" x14ac:dyDescent="0.2"/>
    <row r="62" spans="2:17" hidden="1" x14ac:dyDescent="0.2"/>
    <row r="63" spans="2:17" hidden="1" x14ac:dyDescent="0.2"/>
    <row r="64" spans="2:17" hidden="1" x14ac:dyDescent="0.2"/>
    <row r="65" hidden="1" x14ac:dyDescent="0.2"/>
    <row r="66" hidden="1" x14ac:dyDescent="0.2"/>
    <row r="67" hidden="1" x14ac:dyDescent="0.2"/>
    <row r="68" hidden="1" x14ac:dyDescent="0.2"/>
    <row r="69" hidden="1" x14ac:dyDescent="0.2"/>
  </sheetData>
  <mergeCells count="24">
    <mergeCell ref="C55:G55"/>
    <mergeCell ref="C51:G51"/>
    <mergeCell ref="C52:G52"/>
    <mergeCell ref="C53:G53"/>
    <mergeCell ref="C54:G54"/>
    <mergeCell ref="AF44:AQ44"/>
    <mergeCell ref="AS44:BD44"/>
    <mergeCell ref="F45:Q45"/>
    <mergeCell ref="S45:AD45"/>
    <mergeCell ref="AF45:AQ45"/>
    <mergeCell ref="AS45:BD45"/>
    <mergeCell ref="F41:Q41"/>
    <mergeCell ref="F42:Q42"/>
    <mergeCell ref="F43:Q43"/>
    <mergeCell ref="F44:Q44"/>
    <mergeCell ref="S44:AD44"/>
    <mergeCell ref="AA6:AC6"/>
    <mergeCell ref="AG6:AI6"/>
    <mergeCell ref="AK6:AM6"/>
    <mergeCell ref="K3:L3"/>
    <mergeCell ref="E6:G6"/>
    <mergeCell ref="K6:M6"/>
    <mergeCell ref="O6:R6"/>
    <mergeCell ref="V6:Y6"/>
  </mergeCells>
  <hyperlinks>
    <hyperlink ref="E49" r:id="rId1"/>
    <hyperlink ref="K2" location="Index!A1" display="Index"/>
    <hyperlink ref="K3" location="Metadata!C69" display="Symbols and conventions"/>
    <hyperlink ref="K3:L3" location="Metadata!C77" display="Symbols and convention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1" transitionEvaluation="1" codeName="Sheet4">
    <tabColor theme="8" tint="0.39997558519241921"/>
  </sheetPr>
  <dimension ref="A1:BP643"/>
  <sheetViews>
    <sheetView showGridLines="0" topLeftCell="A31" zoomScale="60" zoomScaleNormal="60" workbookViewId="0">
      <selection activeCell="D14" sqref="D14"/>
    </sheetView>
  </sheetViews>
  <sheetFormatPr defaultColWidth="11" defaultRowHeight="12.75" zeroHeight="1" x14ac:dyDescent="0.2"/>
  <cols>
    <col min="1" max="1" width="3.140625" style="90" customWidth="1"/>
    <col min="2" max="2" width="3.42578125" style="71" customWidth="1"/>
    <col min="3" max="3" width="6.7109375" style="71" customWidth="1"/>
    <col min="4" max="4" width="75.7109375" style="71" customWidth="1"/>
    <col min="5" max="6" width="20.7109375" style="78" customWidth="1"/>
    <col min="7" max="7" width="27.5703125" style="78" customWidth="1"/>
    <col min="8" max="8" width="15.5703125" style="89" customWidth="1"/>
    <col min="9" max="9" width="3.140625" style="89" customWidth="1"/>
    <col min="10" max="11" width="11" style="71" customWidth="1"/>
    <col min="12" max="12" width="11" style="505" customWidth="1"/>
    <col min="13" max="13" width="11" style="332" customWidth="1"/>
    <col min="14" max="36" width="11" style="71" customWidth="1"/>
    <col min="37" max="16384" width="11" style="71"/>
  </cols>
  <sheetData>
    <row r="1" spans="1:68" ht="60" customHeight="1" thickBot="1" x14ac:dyDescent="0.25">
      <c r="A1" s="70"/>
      <c r="B1" s="490" t="str">
        <f>CONCATENATE("Quarterly Revenue Outturn (QRO) ",date_fy_year,": ",date_q_long," summary data for ",$C$12)</f>
        <v>Quarterly Revenue Outturn (QRO) 2017-18: Quarter 3 summary data for ENGLAND</v>
      </c>
      <c r="C1" s="491"/>
      <c r="D1" s="491"/>
      <c r="E1" s="491"/>
      <c r="F1" s="491"/>
      <c r="G1" s="491"/>
      <c r="H1" s="492"/>
      <c r="I1" s="355"/>
    </row>
    <row r="2" spans="1:68" x14ac:dyDescent="0.2">
      <c r="A2" s="72"/>
      <c r="B2" s="365"/>
      <c r="C2" s="334"/>
      <c r="D2" s="334"/>
      <c r="E2" s="73"/>
      <c r="F2" s="73"/>
      <c r="G2" s="73"/>
      <c r="H2" s="322"/>
      <c r="I2" s="356"/>
    </row>
    <row r="3" spans="1:68" x14ac:dyDescent="0.2">
      <c r="A3" s="72"/>
      <c r="B3" s="318"/>
      <c r="C3" s="335"/>
      <c r="D3" s="335"/>
      <c r="E3" s="74"/>
      <c r="F3" s="74"/>
      <c r="G3" s="74"/>
      <c r="H3" s="326"/>
      <c r="I3" s="356"/>
    </row>
    <row r="4" spans="1:68" x14ac:dyDescent="0.2">
      <c r="A4" s="72"/>
      <c r="B4" s="318"/>
      <c r="C4" s="335"/>
      <c r="D4" s="335"/>
      <c r="E4" s="74"/>
      <c r="F4" s="74"/>
      <c r="G4" s="74"/>
      <c r="H4" s="326"/>
      <c r="I4" s="356"/>
    </row>
    <row r="5" spans="1:68" x14ac:dyDescent="0.2">
      <c r="A5" s="72"/>
      <c r="B5" s="318"/>
      <c r="C5" s="335"/>
      <c r="D5" s="335"/>
      <c r="E5" s="74"/>
      <c r="F5" s="74"/>
      <c r="G5" s="74"/>
      <c r="H5" s="326"/>
      <c r="I5" s="356"/>
    </row>
    <row r="6" spans="1:68" x14ac:dyDescent="0.2">
      <c r="A6" s="72"/>
      <c r="B6" s="318"/>
      <c r="C6" s="335"/>
      <c r="D6" s="335"/>
      <c r="E6" s="74"/>
      <c r="F6" s="75"/>
      <c r="G6" s="74"/>
      <c r="H6" s="326"/>
      <c r="I6" s="356"/>
    </row>
    <row r="7" spans="1:68" x14ac:dyDescent="0.2">
      <c r="A7" s="72"/>
      <c r="B7" s="318"/>
      <c r="C7" s="335"/>
      <c r="D7" s="335"/>
      <c r="E7" s="74"/>
      <c r="F7" s="74"/>
      <c r="G7" s="74"/>
      <c r="H7" s="326"/>
      <c r="I7" s="356"/>
    </row>
    <row r="8" spans="1:68" ht="15.75" x14ac:dyDescent="0.25">
      <c r="A8" s="72"/>
      <c r="B8" s="318"/>
      <c r="C8" s="335"/>
      <c r="D8" s="335"/>
      <c r="E8" s="75"/>
      <c r="F8" s="75"/>
      <c r="G8" s="75"/>
      <c r="H8" s="349"/>
      <c r="I8" s="357"/>
    </row>
    <row r="9" spans="1:68" ht="15" x14ac:dyDescent="0.2">
      <c r="A9" s="72"/>
      <c r="B9" s="318"/>
      <c r="C9" s="336"/>
      <c r="D9" s="337"/>
      <c r="E9" s="75"/>
      <c r="F9" s="75"/>
      <c r="G9" s="75"/>
      <c r="H9" s="326"/>
      <c r="I9" s="356"/>
      <c r="M9" s="416"/>
    </row>
    <row r="10" spans="1:68" ht="15.75" x14ac:dyDescent="0.25">
      <c r="A10" s="77"/>
      <c r="B10" s="318"/>
      <c r="C10" s="336"/>
      <c r="D10" s="337"/>
      <c r="H10" s="326"/>
      <c r="I10" s="356"/>
      <c r="M10" s="416"/>
    </row>
    <row r="11" spans="1:68" ht="16.5" thickBot="1" x14ac:dyDescent="0.3">
      <c r="A11" s="79"/>
      <c r="B11" s="318"/>
      <c r="C11" s="338" t="s">
        <v>966</v>
      </c>
      <c r="D11" s="337"/>
      <c r="E11" s="76"/>
      <c r="F11" s="76"/>
      <c r="G11" s="76"/>
      <c r="H11" s="326"/>
      <c r="I11" s="356"/>
      <c r="M11" s="416"/>
    </row>
    <row r="12" spans="1:68" ht="20.25" customHeight="1" thickTop="1" thickBot="1" x14ac:dyDescent="0.3">
      <c r="A12" s="80"/>
      <c r="B12" s="318"/>
      <c r="C12" s="493" t="s">
        <v>950</v>
      </c>
      <c r="D12" s="494"/>
      <c r="E12" s="81"/>
      <c r="F12" s="81"/>
      <c r="G12" s="81"/>
      <c r="H12" s="350"/>
      <c r="I12" s="358"/>
      <c r="M12" s="416"/>
    </row>
    <row r="13" spans="1:68" ht="12.75" customHeight="1" thickTop="1" x14ac:dyDescent="0.25">
      <c r="A13" s="82"/>
      <c r="B13" s="318"/>
      <c r="C13" s="339"/>
      <c r="D13" s="339"/>
      <c r="E13" s="83"/>
      <c r="F13" s="83"/>
      <c r="G13" s="83"/>
      <c r="H13" s="351"/>
      <c r="I13" s="359"/>
      <c r="J13" s="84"/>
      <c r="K13" s="84"/>
      <c r="L13" s="420"/>
      <c r="AQ13"/>
      <c r="AR13"/>
      <c r="AS13"/>
      <c r="AT13"/>
      <c r="AU13"/>
      <c r="AV13"/>
      <c r="AW13"/>
      <c r="AX13"/>
      <c r="AY13"/>
      <c r="AZ13"/>
      <c r="BA13"/>
      <c r="BB13"/>
      <c r="BC13"/>
      <c r="BD13"/>
      <c r="BE13"/>
      <c r="BF13"/>
      <c r="BG13"/>
      <c r="BH13"/>
      <c r="BI13"/>
      <c r="BJ13"/>
      <c r="BK13"/>
      <c r="BL13"/>
      <c r="BM13"/>
      <c r="BN13"/>
      <c r="BO13"/>
      <c r="BP13"/>
    </row>
    <row r="14" spans="1:68" ht="39.75" customHeight="1" x14ac:dyDescent="0.25">
      <c r="A14" s="12"/>
      <c r="B14" s="318"/>
      <c r="C14" s="339"/>
      <c r="D14" s="339"/>
      <c r="E14" s="424" t="s">
        <v>980</v>
      </c>
      <c r="F14" s="424" t="s">
        <v>981</v>
      </c>
      <c r="G14" s="424" t="s">
        <v>982</v>
      </c>
      <c r="H14" s="352"/>
      <c r="I14" s="360"/>
      <c r="J14" s="84"/>
      <c r="K14" s="84"/>
      <c r="L14" s="420"/>
      <c r="M14" s="417"/>
      <c r="AQ14"/>
      <c r="AR14"/>
      <c r="AS14"/>
      <c r="AT14"/>
      <c r="AU14"/>
      <c r="AV14"/>
      <c r="AW14"/>
      <c r="AX14"/>
      <c r="AY14"/>
      <c r="AZ14"/>
      <c r="BA14"/>
      <c r="BB14"/>
      <c r="BC14"/>
      <c r="BD14"/>
      <c r="BE14"/>
      <c r="BF14"/>
      <c r="BG14"/>
      <c r="BH14"/>
      <c r="BI14"/>
      <c r="BJ14"/>
      <c r="BK14"/>
      <c r="BL14"/>
      <c r="BM14"/>
      <c r="BN14"/>
      <c r="BO14"/>
      <c r="BP14"/>
    </row>
    <row r="15" spans="1:68" ht="14.1" customHeight="1" x14ac:dyDescent="0.2">
      <c r="A15" s="85"/>
      <c r="B15" s="318"/>
      <c r="C15" s="335"/>
      <c r="D15" s="335"/>
      <c r="E15" s="425" t="str">
        <f>"1 Apr "&amp;RIGHT(LEFT(date_fy_year,4),2)&amp;" - 30 Jun "&amp;RIGHT(LEFT(date_fy_year,4),2)</f>
        <v>1 Apr 17 - 30 Jun 17</v>
      </c>
      <c r="F15" s="425" t="str">
        <f>"1 Jul "&amp;RIGHT(LEFT(date_fy_year,4),2)&amp;" - 30 Sep "&amp;RIGHT(LEFT(date_fy_year,4),2)</f>
        <v>1 Jul 17 - 30 Sep 17</v>
      </c>
      <c r="G15" s="425" t="str">
        <f>"1 Oct "&amp;RIGHT(LEFT(date_fy_year,4),2)&amp;" - 31 Dec "&amp;RIGHT(LEFT(date_fy_year,4),2)</f>
        <v>1 Oct 17 - 31 Dec 17</v>
      </c>
      <c r="H15" s="353"/>
      <c r="I15" s="361"/>
      <c r="J15" s="84"/>
      <c r="K15" s="84"/>
      <c r="L15" s="418" t="s">
        <v>983</v>
      </c>
      <c r="M15" s="418" t="s">
        <v>988</v>
      </c>
      <c r="N15" s="413" t="s">
        <v>967</v>
      </c>
      <c r="AQ15"/>
      <c r="AR15"/>
      <c r="AS15"/>
      <c r="AT15"/>
      <c r="AU15"/>
      <c r="AV15"/>
      <c r="AW15"/>
      <c r="AX15"/>
      <c r="AY15"/>
      <c r="AZ15"/>
      <c r="BA15"/>
      <c r="BB15"/>
      <c r="BC15"/>
      <c r="BD15"/>
      <c r="BE15"/>
      <c r="BF15"/>
      <c r="BG15"/>
      <c r="BH15"/>
      <c r="BI15"/>
      <c r="BJ15"/>
      <c r="BK15"/>
      <c r="BL15"/>
      <c r="BM15"/>
      <c r="BN15"/>
      <c r="BO15"/>
      <c r="BP15"/>
    </row>
    <row r="16" spans="1:68" ht="14.1" customHeight="1" x14ac:dyDescent="0.2">
      <c r="A16" s="85"/>
      <c r="B16" s="318"/>
      <c r="C16" s="335"/>
      <c r="D16" s="335"/>
      <c r="E16" s="425" t="str">
        <f>date_fy_year</f>
        <v>2017-18</v>
      </c>
      <c r="F16" s="425" t="str">
        <f>date_fy_year</f>
        <v>2017-18</v>
      </c>
      <c r="G16" s="425" t="str">
        <f>date_fy_year</f>
        <v>2017-18</v>
      </c>
      <c r="H16" s="353"/>
      <c r="I16" s="361"/>
      <c r="J16" s="84"/>
      <c r="K16" s="84"/>
      <c r="L16" s="419"/>
      <c r="M16" s="418" t="s">
        <v>983</v>
      </c>
      <c r="N16" s="97"/>
      <c r="AQ16"/>
      <c r="AR16"/>
      <c r="AS16"/>
      <c r="AT16"/>
      <c r="AU16"/>
      <c r="AV16"/>
      <c r="AW16"/>
      <c r="AX16"/>
      <c r="AY16"/>
      <c r="AZ16"/>
      <c r="BA16"/>
      <c r="BB16"/>
      <c r="BC16"/>
      <c r="BD16"/>
      <c r="BE16"/>
      <c r="BF16"/>
      <c r="BG16"/>
      <c r="BH16"/>
      <c r="BI16"/>
      <c r="BJ16"/>
      <c r="BK16"/>
      <c r="BL16"/>
      <c r="BM16"/>
      <c r="BN16"/>
      <c r="BO16"/>
      <c r="BP16"/>
    </row>
    <row r="17" spans="1:68" ht="18" x14ac:dyDescent="0.25">
      <c r="A17" s="87"/>
      <c r="B17" s="340"/>
      <c r="C17" s="341"/>
      <c r="D17" s="325"/>
      <c r="E17" s="88"/>
      <c r="F17" s="88"/>
      <c r="G17" s="88"/>
      <c r="H17" s="354"/>
      <c r="I17" s="362"/>
      <c r="J17" s="84"/>
      <c r="K17" s="84"/>
      <c r="L17" s="420"/>
      <c r="M17" s="417"/>
      <c r="N17" s="84"/>
      <c r="AQ17"/>
      <c r="AR17"/>
      <c r="AS17"/>
      <c r="AT17"/>
      <c r="AU17"/>
      <c r="AV17"/>
      <c r="AW17"/>
      <c r="AX17"/>
      <c r="AY17"/>
      <c r="AZ17"/>
      <c r="BA17"/>
      <c r="BB17"/>
      <c r="BC17"/>
      <c r="BD17"/>
      <c r="BE17"/>
      <c r="BF17"/>
      <c r="BG17"/>
      <c r="BH17"/>
      <c r="BI17"/>
      <c r="BJ17"/>
      <c r="BK17"/>
      <c r="BL17"/>
      <c r="BM17"/>
      <c r="BN17"/>
      <c r="BO17"/>
      <c r="BP17"/>
    </row>
    <row r="18" spans="1:68" s="99" customFormat="1" ht="20.25" x14ac:dyDescent="0.2">
      <c r="A18" s="98"/>
      <c r="B18" s="306"/>
      <c r="C18" s="342"/>
      <c r="D18" s="342" t="s">
        <v>695</v>
      </c>
      <c r="E18" s="101"/>
      <c r="F18" s="101"/>
      <c r="G18" s="101"/>
      <c r="H18" s="309"/>
      <c r="I18" s="363"/>
      <c r="J18" s="84"/>
      <c r="K18" s="84"/>
      <c r="L18" s="420"/>
      <c r="M18" s="417"/>
      <c r="N18" s="84"/>
      <c r="AQ18"/>
      <c r="AR18"/>
      <c r="AS18"/>
      <c r="AT18"/>
      <c r="AU18"/>
      <c r="AV18"/>
      <c r="AW18"/>
      <c r="AX18"/>
      <c r="AY18"/>
      <c r="AZ18"/>
      <c r="BA18"/>
      <c r="BB18"/>
      <c r="BC18"/>
      <c r="BD18"/>
      <c r="BE18"/>
      <c r="BF18"/>
      <c r="BG18"/>
      <c r="BH18"/>
      <c r="BI18"/>
      <c r="BJ18"/>
      <c r="BK18"/>
      <c r="BL18"/>
      <c r="BM18"/>
      <c r="BN18"/>
      <c r="BO18"/>
      <c r="BP18"/>
    </row>
    <row r="19" spans="1:68" s="99" customFormat="1" ht="6" customHeight="1" x14ac:dyDescent="0.2">
      <c r="A19" s="98"/>
      <c r="B19" s="306"/>
      <c r="C19" s="307"/>
      <c r="D19" s="343"/>
      <c r="E19" s="101"/>
      <c r="F19" s="101"/>
      <c r="G19" s="101"/>
      <c r="H19" s="309"/>
      <c r="I19" s="363"/>
      <c r="J19" s="84"/>
      <c r="K19" s="84"/>
      <c r="L19" s="420"/>
      <c r="M19" s="417"/>
      <c r="N19" s="84"/>
      <c r="R19"/>
      <c r="S19"/>
      <c r="T19"/>
      <c r="AQ19"/>
      <c r="AR19"/>
      <c r="AS19"/>
      <c r="AT19"/>
      <c r="AU19"/>
      <c r="AV19"/>
      <c r="AW19"/>
      <c r="AX19"/>
      <c r="AY19"/>
      <c r="AZ19"/>
      <c r="BA19"/>
      <c r="BB19"/>
      <c r="BC19"/>
      <c r="BD19"/>
      <c r="BE19"/>
      <c r="BF19"/>
      <c r="BG19"/>
      <c r="BH19"/>
      <c r="BI19"/>
      <c r="BJ19"/>
      <c r="BK19"/>
      <c r="BL19"/>
      <c r="BM19"/>
      <c r="BN19"/>
      <c r="BO19"/>
      <c r="BP19"/>
    </row>
    <row r="20" spans="1:68" s="99" customFormat="1" ht="15.75" x14ac:dyDescent="0.2">
      <c r="A20" s="98"/>
      <c r="B20" s="306"/>
      <c r="C20" s="307">
        <v>1</v>
      </c>
      <c r="D20" s="308" t="s">
        <v>865</v>
      </c>
      <c r="E20" s="155">
        <f>VLOOKUP($C$12,QRO1_data, $L20, FALSE)</f>
        <v>-5087.5435704907322</v>
      </c>
      <c r="F20" s="155">
        <f>VLOOKUP($C$12,QRO2_data, $L20, FALSE)</f>
        <v>-7899.5319235304523</v>
      </c>
      <c r="G20" s="155">
        <f>VLOOKUP($C$12,QRO3_data, $L20, FALSE)</f>
        <v>-9257.526089911029</v>
      </c>
      <c r="H20" s="309"/>
      <c r="I20" s="363"/>
      <c r="J20" s="84"/>
      <c r="K20" s="84"/>
      <c r="L20" s="421">
        <v>4</v>
      </c>
      <c r="M20" s="345"/>
      <c r="R20"/>
      <c r="S20"/>
      <c r="T20"/>
      <c r="AQ20"/>
      <c r="AR20"/>
      <c r="AS20"/>
      <c r="AT20"/>
      <c r="AU20"/>
      <c r="AV20"/>
      <c r="AW20"/>
      <c r="AX20"/>
      <c r="AY20"/>
      <c r="AZ20"/>
      <c r="BA20"/>
      <c r="BB20"/>
      <c r="BC20"/>
      <c r="BD20"/>
      <c r="BE20"/>
      <c r="BF20"/>
      <c r="BG20"/>
      <c r="BH20"/>
      <c r="BI20"/>
      <c r="BJ20"/>
      <c r="BK20"/>
      <c r="BL20"/>
      <c r="BM20"/>
      <c r="BN20"/>
      <c r="BO20"/>
      <c r="BP20"/>
    </row>
    <row r="21" spans="1:68" s="99" customFormat="1" ht="16.5" thickBot="1" x14ac:dyDescent="0.25">
      <c r="A21" s="98"/>
      <c r="B21" s="306"/>
      <c r="C21" s="307">
        <v>2</v>
      </c>
      <c r="D21" s="308" t="s">
        <v>971</v>
      </c>
      <c r="E21" s="156">
        <f>VLOOKUP($C$12,QRO1_data, $L21, FALSE)</f>
        <v>672095.40060438146</v>
      </c>
      <c r="F21" s="156">
        <f>VLOOKUP($C$12,QRO2_data, $L21, FALSE)</f>
        <v>646972.6969110606</v>
      </c>
      <c r="G21" s="156">
        <f>VLOOKUP($C$12,QRO3_data, $L21, FALSE)</f>
        <v>590945.34619290254</v>
      </c>
      <c r="H21" s="309"/>
      <c r="I21" s="363"/>
      <c r="J21" s="84"/>
      <c r="K21" s="84"/>
      <c r="L21" s="421">
        <v>5</v>
      </c>
      <c r="M21" s="417"/>
      <c r="N21" s="84"/>
      <c r="R21"/>
      <c r="S21"/>
      <c r="T21"/>
      <c r="AQ21"/>
      <c r="AR21"/>
      <c r="AS21"/>
      <c r="AT21"/>
      <c r="AU21"/>
      <c r="AV21"/>
      <c r="AW21"/>
      <c r="AX21"/>
      <c r="AY21"/>
      <c r="AZ21"/>
      <c r="BA21"/>
      <c r="BB21"/>
      <c r="BC21"/>
      <c r="BD21"/>
      <c r="BE21"/>
      <c r="BF21"/>
      <c r="BG21"/>
      <c r="BH21"/>
      <c r="BI21"/>
      <c r="BJ21"/>
      <c r="BK21"/>
      <c r="BL21"/>
      <c r="BM21"/>
      <c r="BN21"/>
      <c r="BO21"/>
      <c r="BP21"/>
    </row>
    <row r="22" spans="1:68" s="99" customFormat="1" ht="18.75" thickBot="1" x14ac:dyDescent="0.25">
      <c r="A22" s="98"/>
      <c r="B22" s="306"/>
      <c r="C22" s="307"/>
      <c r="D22" s="344" t="s">
        <v>696</v>
      </c>
      <c r="E22" s="154">
        <f>VLOOKUP($C$12,QRO1_data, $L22, FALSE)</f>
        <v>667007.85703389079</v>
      </c>
      <c r="F22" s="154">
        <f>VLOOKUP($C$12,QRO2_data, $L22, FALSE)</f>
        <v>639073.16498753009</v>
      </c>
      <c r="G22" s="154">
        <f>VLOOKUP($C$12,QRO3_data, $L22, FALSE)</f>
        <v>581687.82010299154</v>
      </c>
      <c r="H22" s="309"/>
      <c r="I22" s="363"/>
      <c r="J22" s="84"/>
      <c r="K22" s="84"/>
      <c r="L22" s="421">
        <v>6</v>
      </c>
      <c r="M22" s="417"/>
      <c r="N22" s="84"/>
      <c r="R22"/>
      <c r="S22"/>
      <c r="T22"/>
      <c r="AQ22"/>
      <c r="AR22"/>
      <c r="AS22"/>
      <c r="AT22"/>
      <c r="AU22"/>
      <c r="AV22"/>
      <c r="AW22"/>
      <c r="AX22"/>
      <c r="AY22"/>
      <c r="AZ22"/>
      <c r="BA22"/>
      <c r="BB22"/>
      <c r="BC22"/>
      <c r="BD22"/>
      <c r="BE22"/>
      <c r="BF22"/>
      <c r="BG22"/>
      <c r="BH22"/>
      <c r="BI22"/>
      <c r="BJ22"/>
      <c r="BK22"/>
      <c r="BL22"/>
      <c r="BM22"/>
      <c r="BN22"/>
      <c r="BO22"/>
      <c r="BP22"/>
    </row>
    <row r="23" spans="1:68" s="99" customFormat="1" ht="15.75" x14ac:dyDescent="0.2">
      <c r="A23" s="98"/>
      <c r="B23" s="306"/>
      <c r="C23" s="307"/>
      <c r="D23" s="345"/>
      <c r="E23" s="101"/>
      <c r="F23" s="101"/>
      <c r="G23" s="101"/>
      <c r="H23" s="309"/>
      <c r="I23" s="363"/>
      <c r="J23" s="84"/>
      <c r="K23" s="84"/>
      <c r="L23" s="421"/>
      <c r="M23" s="417"/>
      <c r="N23" s="84"/>
      <c r="R23"/>
      <c r="S23"/>
      <c r="T23"/>
      <c r="AQ23"/>
      <c r="AR23"/>
      <c r="AS23"/>
      <c r="AT23"/>
      <c r="AU23"/>
      <c r="AV23"/>
      <c r="AW23"/>
      <c r="AX23"/>
      <c r="AY23"/>
      <c r="AZ23"/>
      <c r="BA23"/>
      <c r="BB23"/>
      <c r="BC23"/>
      <c r="BD23"/>
      <c r="BE23"/>
      <c r="BF23"/>
      <c r="BG23"/>
      <c r="BH23"/>
      <c r="BI23"/>
      <c r="BJ23"/>
      <c r="BK23"/>
      <c r="BL23"/>
      <c r="BM23"/>
      <c r="BN23"/>
      <c r="BO23"/>
      <c r="BP23"/>
    </row>
    <row r="24" spans="1:68" s="99" customFormat="1" ht="20.25" x14ac:dyDescent="0.2">
      <c r="A24" s="98"/>
      <c r="B24" s="306"/>
      <c r="C24" s="345"/>
      <c r="D24" s="342" t="s">
        <v>697</v>
      </c>
      <c r="E24" s="101"/>
      <c r="F24" s="101"/>
      <c r="G24" s="101"/>
      <c r="H24" s="309"/>
      <c r="I24" s="363"/>
      <c r="J24" s="84"/>
      <c r="K24" s="84"/>
      <c r="L24" s="421"/>
      <c r="M24" s="417"/>
      <c r="N24" s="84"/>
      <c r="R24"/>
      <c r="S24"/>
      <c r="T24"/>
      <c r="AQ24"/>
      <c r="AR24"/>
      <c r="AS24"/>
      <c r="AT24"/>
      <c r="AU24"/>
      <c r="AV24"/>
      <c r="AW24"/>
      <c r="AX24"/>
      <c r="AY24"/>
      <c r="AZ24"/>
      <c r="BA24"/>
      <c r="BB24"/>
      <c r="BC24"/>
      <c r="BD24"/>
      <c r="BE24"/>
      <c r="BF24"/>
      <c r="BG24"/>
      <c r="BH24"/>
      <c r="BI24"/>
      <c r="BJ24"/>
      <c r="BK24"/>
      <c r="BL24"/>
      <c r="BM24"/>
      <c r="BN24"/>
      <c r="BO24"/>
      <c r="BP24"/>
    </row>
    <row r="25" spans="1:68" s="99" customFormat="1" ht="6" customHeight="1" thickBot="1" x14ac:dyDescent="0.25">
      <c r="A25" s="98"/>
      <c r="B25" s="306"/>
      <c r="C25" s="342"/>
      <c r="D25" s="343"/>
      <c r="E25" s="101"/>
      <c r="F25" s="101"/>
      <c r="G25" s="101"/>
      <c r="H25" s="309"/>
      <c r="I25" s="363"/>
      <c r="J25" s="84"/>
      <c r="K25" s="84"/>
      <c r="L25" s="421"/>
      <c r="M25" s="417"/>
      <c r="N25" s="84"/>
      <c r="R25"/>
      <c r="S25"/>
      <c r="T25"/>
      <c r="AQ25"/>
      <c r="AR25"/>
      <c r="AS25"/>
      <c r="AT25"/>
      <c r="AU25"/>
      <c r="AV25"/>
      <c r="AW25"/>
      <c r="AX25"/>
      <c r="AY25"/>
      <c r="AZ25"/>
      <c r="BA25"/>
      <c r="BB25"/>
      <c r="BC25"/>
      <c r="BD25"/>
      <c r="BE25"/>
      <c r="BF25"/>
      <c r="BG25"/>
      <c r="BH25"/>
      <c r="BI25"/>
      <c r="BJ25"/>
      <c r="BK25"/>
      <c r="BL25"/>
      <c r="BM25"/>
      <c r="BN25"/>
      <c r="BO25"/>
      <c r="BP25"/>
    </row>
    <row r="26" spans="1:68" s="99" customFormat="1" ht="18.75" thickBot="1" x14ac:dyDescent="0.25">
      <c r="A26" s="98"/>
      <c r="B26" s="306"/>
      <c r="C26" s="307">
        <v>3</v>
      </c>
      <c r="D26" s="308" t="s">
        <v>975</v>
      </c>
      <c r="E26" s="154">
        <f>VLOOKUP($C$12,QRO1_data, $L26, FALSE)</f>
        <v>9470.5626468898517</v>
      </c>
      <c r="F26" s="154">
        <f>VLOOKUP($C$12,QRO2_data, $L26, FALSE)</f>
        <v>8908.6127288190528</v>
      </c>
      <c r="G26" s="154">
        <f>VLOOKUP($C$12,QRO3_data, $L26, FALSE)</f>
        <v>8953.6378133825783</v>
      </c>
      <c r="H26" s="309"/>
      <c r="I26" s="363"/>
      <c r="J26" s="84"/>
      <c r="K26" s="84"/>
      <c r="L26" s="421">
        <v>7</v>
      </c>
      <c r="M26" s="417"/>
      <c r="N26" s="84"/>
      <c r="R26"/>
      <c r="S26"/>
      <c r="T26"/>
      <c r="AQ26"/>
      <c r="AR26"/>
      <c r="AS26"/>
      <c r="AT26"/>
      <c r="AU26"/>
      <c r="AV26"/>
      <c r="AW26"/>
      <c r="AX26"/>
      <c r="AY26"/>
      <c r="AZ26"/>
      <c r="BA26"/>
      <c r="BB26"/>
      <c r="BC26"/>
      <c r="BD26"/>
      <c r="BE26"/>
      <c r="BF26"/>
      <c r="BG26"/>
      <c r="BH26"/>
      <c r="BI26"/>
      <c r="BJ26"/>
      <c r="BK26"/>
      <c r="BL26"/>
      <c r="BM26"/>
      <c r="BN26"/>
      <c r="BO26"/>
      <c r="BP26"/>
    </row>
    <row r="27" spans="1:68" s="99" customFormat="1" ht="15.75" x14ac:dyDescent="0.2">
      <c r="A27" s="98"/>
      <c r="B27" s="306"/>
      <c r="C27" s="307"/>
      <c r="D27" s="343"/>
      <c r="E27" s="101"/>
      <c r="F27" s="101"/>
      <c r="G27" s="101"/>
      <c r="H27" s="309"/>
      <c r="I27" s="363"/>
      <c r="J27" s="84"/>
      <c r="K27" s="84"/>
      <c r="L27" s="421"/>
      <c r="M27" s="417"/>
      <c r="N27" s="84"/>
      <c r="R27"/>
      <c r="S27"/>
      <c r="T27"/>
      <c r="AQ27"/>
      <c r="AR27"/>
      <c r="AS27"/>
      <c r="AT27"/>
      <c r="AU27"/>
      <c r="AV27"/>
      <c r="AW27"/>
      <c r="AX27"/>
      <c r="AY27"/>
      <c r="AZ27"/>
      <c r="BA27"/>
      <c r="BB27"/>
      <c r="BC27"/>
      <c r="BD27"/>
      <c r="BE27"/>
      <c r="BF27"/>
      <c r="BG27"/>
      <c r="BH27"/>
      <c r="BI27"/>
      <c r="BJ27"/>
      <c r="BK27"/>
      <c r="BL27"/>
      <c r="BM27"/>
      <c r="BN27"/>
      <c r="BO27"/>
      <c r="BP27"/>
    </row>
    <row r="28" spans="1:68" s="99" customFormat="1" ht="20.25" x14ac:dyDescent="0.2">
      <c r="A28" s="98"/>
      <c r="B28" s="306"/>
      <c r="C28" s="345"/>
      <c r="D28" s="342" t="s">
        <v>699</v>
      </c>
      <c r="E28" s="101"/>
      <c r="F28" s="101"/>
      <c r="G28" s="101"/>
      <c r="H28" s="309"/>
      <c r="I28" s="363"/>
      <c r="J28" s="84"/>
      <c r="K28" s="84"/>
      <c r="L28" s="421"/>
      <c r="M28" s="417"/>
      <c r="N28" s="84"/>
      <c r="R28"/>
      <c r="S28"/>
      <c r="T28"/>
      <c r="AQ28"/>
      <c r="AR28"/>
      <c r="AS28"/>
      <c r="AT28"/>
      <c r="AU28"/>
      <c r="AV28"/>
      <c r="AW28"/>
      <c r="AX28"/>
      <c r="AY28"/>
      <c r="AZ28"/>
      <c r="BA28"/>
      <c r="BB28"/>
      <c r="BC28"/>
      <c r="BD28"/>
      <c r="BE28"/>
      <c r="BF28"/>
      <c r="BG28"/>
      <c r="BH28"/>
      <c r="BI28"/>
      <c r="BJ28"/>
      <c r="BK28"/>
      <c r="BL28"/>
      <c r="BM28"/>
      <c r="BN28"/>
      <c r="BO28"/>
      <c r="BP28"/>
    </row>
    <row r="29" spans="1:68" s="99" customFormat="1" ht="6" customHeight="1" x14ac:dyDescent="0.2">
      <c r="A29" s="98"/>
      <c r="B29" s="306"/>
      <c r="C29" s="307"/>
      <c r="D29" s="343"/>
      <c r="E29" s="101"/>
      <c r="F29" s="101"/>
      <c r="G29" s="101"/>
      <c r="H29" s="309"/>
      <c r="I29" s="363"/>
      <c r="J29" s="84"/>
      <c r="K29" s="84"/>
      <c r="L29" s="421"/>
      <c r="M29" s="417"/>
      <c r="N29" s="84"/>
      <c r="R29"/>
      <c r="S29"/>
      <c r="T29"/>
      <c r="AQ29"/>
      <c r="AR29"/>
      <c r="AS29"/>
      <c r="AT29"/>
      <c r="AU29"/>
      <c r="AV29"/>
      <c r="AW29"/>
      <c r="AX29"/>
      <c r="AY29"/>
      <c r="AZ29"/>
      <c r="BA29"/>
      <c r="BB29"/>
      <c r="BC29"/>
      <c r="BD29"/>
      <c r="BE29"/>
      <c r="BF29"/>
      <c r="BG29"/>
      <c r="BH29"/>
      <c r="BI29"/>
      <c r="BJ29"/>
      <c r="BK29"/>
      <c r="BL29"/>
      <c r="BM29"/>
      <c r="BN29"/>
      <c r="BO29"/>
      <c r="BP29"/>
    </row>
    <row r="30" spans="1:68" s="99" customFormat="1" ht="15.75" x14ac:dyDescent="0.2">
      <c r="A30" s="98"/>
      <c r="B30" s="306"/>
      <c r="C30" s="307">
        <v>4</v>
      </c>
      <c r="D30" s="308" t="s">
        <v>700</v>
      </c>
      <c r="E30" s="152">
        <f>VLOOKUP($C$12,QRO1_data, $L30, FALSE)</f>
        <v>64309</v>
      </c>
      <c r="F30" s="152">
        <f>VLOOKUP($C$12,QRO2_data, $L30, FALSE)</f>
        <v>70788</v>
      </c>
      <c r="G30" s="152">
        <f>VLOOKUP($C$12,QRO3_data, $L30, FALSE)</f>
        <v>75553</v>
      </c>
      <c r="H30" s="309"/>
      <c r="I30" s="363"/>
      <c r="J30" s="84"/>
      <c r="K30" s="84"/>
      <c r="L30" s="421">
        <v>8</v>
      </c>
      <c r="M30" s="417"/>
      <c r="N30" s="84"/>
      <c r="R30"/>
      <c r="S30"/>
      <c r="T30"/>
      <c r="AQ30"/>
      <c r="AR30"/>
      <c r="AS30"/>
      <c r="AT30"/>
      <c r="AU30"/>
      <c r="AV30"/>
      <c r="AW30"/>
      <c r="AX30"/>
      <c r="AY30"/>
      <c r="AZ30"/>
      <c r="BA30"/>
      <c r="BB30"/>
      <c r="BC30"/>
      <c r="BD30"/>
      <c r="BE30"/>
      <c r="BF30"/>
      <c r="BG30"/>
      <c r="BH30"/>
      <c r="BI30"/>
      <c r="BJ30"/>
      <c r="BK30"/>
      <c r="BL30"/>
      <c r="BM30"/>
      <c r="BN30"/>
      <c r="BO30"/>
      <c r="BP30"/>
    </row>
    <row r="31" spans="1:68" s="99" customFormat="1" ht="16.5" thickBot="1" x14ac:dyDescent="0.25">
      <c r="A31" s="98"/>
      <c r="B31" s="306"/>
      <c r="C31" s="307">
        <v>5</v>
      </c>
      <c r="D31" s="308" t="s">
        <v>701</v>
      </c>
      <c r="E31" s="153">
        <f>VLOOKUP($C$12,QRO1_data, $L31, FALSE)</f>
        <v>3314485.4521869356</v>
      </c>
      <c r="F31" s="153">
        <f>VLOOKUP($C$12,QRO2_data, $L31, FALSE)</f>
        <v>3138629.9995940686</v>
      </c>
      <c r="G31" s="153">
        <f>VLOOKUP($C$12,QRO3_data, $L31, FALSE)</f>
        <v>3327722.2737741815</v>
      </c>
      <c r="H31" s="309"/>
      <c r="I31" s="363"/>
      <c r="J31" s="84"/>
      <c r="K31" s="84"/>
      <c r="L31" s="421">
        <v>9</v>
      </c>
      <c r="M31" s="417"/>
      <c r="N31" s="84"/>
      <c r="R31"/>
      <c r="S31"/>
      <c r="T31"/>
      <c r="AQ31"/>
      <c r="AR31"/>
      <c r="AS31"/>
      <c r="AT31"/>
      <c r="AU31"/>
      <c r="AV31"/>
      <c r="AW31"/>
      <c r="AX31"/>
      <c r="AY31"/>
      <c r="AZ31"/>
      <c r="BA31"/>
      <c r="BB31"/>
      <c r="BC31"/>
      <c r="BD31"/>
      <c r="BE31"/>
      <c r="BF31"/>
      <c r="BG31"/>
      <c r="BH31"/>
      <c r="BI31"/>
      <c r="BJ31"/>
      <c r="BK31"/>
      <c r="BL31"/>
      <c r="BM31"/>
      <c r="BN31"/>
      <c r="BO31"/>
      <c r="BP31"/>
    </row>
    <row r="32" spans="1:68" s="99" customFormat="1" ht="18.75" thickBot="1" x14ac:dyDescent="0.25">
      <c r="A32" s="98"/>
      <c r="B32" s="306"/>
      <c r="C32" s="307"/>
      <c r="D32" s="344" t="s">
        <v>696</v>
      </c>
      <c r="E32" s="154">
        <f>VLOOKUP($C$12,QRO1_data, $L32, FALSE)</f>
        <v>3378794.4521869356</v>
      </c>
      <c r="F32" s="154">
        <f>VLOOKUP($C$12,QRO2_data, $L32, FALSE)</f>
        <v>3209417.9995940686</v>
      </c>
      <c r="G32" s="154">
        <f>VLOOKUP($C$12,QRO3_data, $L32, FALSE)</f>
        <v>3403275.2737741815</v>
      </c>
      <c r="H32" s="309"/>
      <c r="I32" s="363"/>
      <c r="J32" s="84"/>
      <c r="K32" s="84"/>
      <c r="L32" s="421">
        <v>10</v>
      </c>
      <c r="M32" s="417"/>
      <c r="N32" s="84"/>
      <c r="R32"/>
      <c r="S32"/>
      <c r="T32"/>
      <c r="AQ32"/>
      <c r="AR32"/>
      <c r="AS32"/>
      <c r="AT32"/>
      <c r="AU32"/>
      <c r="AV32"/>
      <c r="AW32"/>
      <c r="AX32"/>
      <c r="AY32"/>
      <c r="AZ32"/>
      <c r="BA32"/>
      <c r="BB32"/>
      <c r="BC32"/>
      <c r="BD32"/>
      <c r="BE32"/>
      <c r="BF32"/>
      <c r="BG32"/>
      <c r="BH32"/>
      <c r="BI32"/>
      <c r="BJ32"/>
      <c r="BK32"/>
      <c r="BL32"/>
      <c r="BM32"/>
      <c r="BN32"/>
      <c r="BO32"/>
      <c r="BP32"/>
    </row>
    <row r="33" spans="1:68" s="99" customFormat="1" ht="15.75" x14ac:dyDescent="0.2">
      <c r="A33" s="98"/>
      <c r="B33" s="306"/>
      <c r="C33" s="307"/>
      <c r="D33" s="343"/>
      <c r="E33" s="101"/>
      <c r="F33" s="101"/>
      <c r="G33" s="101"/>
      <c r="H33" s="309"/>
      <c r="I33" s="363"/>
      <c r="J33" s="84"/>
      <c r="K33" s="84"/>
      <c r="L33" s="421"/>
      <c r="M33" s="417"/>
      <c r="N33" s="84"/>
      <c r="R33"/>
      <c r="S33"/>
      <c r="T33"/>
      <c r="AQ33"/>
      <c r="AR33"/>
      <c r="AS33"/>
      <c r="AT33"/>
      <c r="AU33"/>
      <c r="AV33"/>
      <c r="AW33"/>
      <c r="AX33"/>
      <c r="AY33"/>
      <c r="AZ33"/>
      <c r="BA33"/>
      <c r="BB33"/>
      <c r="BC33"/>
      <c r="BD33"/>
      <c r="BE33"/>
      <c r="BF33"/>
      <c r="BG33"/>
      <c r="BH33"/>
      <c r="BI33"/>
      <c r="BJ33"/>
      <c r="BK33"/>
      <c r="BL33"/>
      <c r="BM33"/>
      <c r="BN33"/>
      <c r="BO33"/>
      <c r="BP33"/>
    </row>
    <row r="34" spans="1:68" s="99" customFormat="1" ht="20.25" x14ac:dyDescent="0.2">
      <c r="A34" s="98"/>
      <c r="B34" s="306"/>
      <c r="C34" s="345"/>
      <c r="D34" s="342" t="s">
        <v>702</v>
      </c>
      <c r="E34" s="101"/>
      <c r="F34" s="101"/>
      <c r="G34" s="101"/>
      <c r="H34" s="309"/>
      <c r="I34" s="363"/>
      <c r="J34" s="84"/>
      <c r="K34" s="84"/>
      <c r="L34" s="421"/>
      <c r="M34" s="417"/>
      <c r="N34" s="84"/>
      <c r="R34"/>
      <c r="S34"/>
      <c r="T34"/>
      <c r="AQ34"/>
      <c r="AR34"/>
      <c r="AS34"/>
      <c r="AT34"/>
      <c r="AU34"/>
      <c r="AV34"/>
      <c r="AW34"/>
      <c r="AX34"/>
      <c r="AY34"/>
      <c r="AZ34"/>
      <c r="BA34"/>
      <c r="BB34"/>
      <c r="BC34"/>
      <c r="BD34"/>
      <c r="BE34"/>
      <c r="BF34"/>
      <c r="BG34"/>
      <c r="BH34"/>
      <c r="BI34"/>
      <c r="BJ34"/>
      <c r="BK34"/>
      <c r="BL34"/>
      <c r="BM34"/>
      <c r="BN34"/>
      <c r="BO34"/>
      <c r="BP34"/>
    </row>
    <row r="35" spans="1:68" s="99" customFormat="1" ht="6" customHeight="1" x14ac:dyDescent="0.2">
      <c r="A35" s="98"/>
      <c r="B35" s="306"/>
      <c r="C35" s="307"/>
      <c r="D35" s="343"/>
      <c r="E35" s="101"/>
      <c r="F35" s="101"/>
      <c r="G35" s="101"/>
      <c r="H35" s="309"/>
      <c r="I35" s="363"/>
      <c r="J35" s="84"/>
      <c r="K35" s="84"/>
      <c r="L35" s="421"/>
      <c r="M35" s="417"/>
      <c r="N35" s="84"/>
      <c r="R35"/>
      <c r="S35"/>
      <c r="T35"/>
      <c r="AQ35"/>
      <c r="AR35"/>
      <c r="AS35"/>
      <c r="AT35"/>
      <c r="AU35"/>
      <c r="AV35"/>
      <c r="AW35"/>
      <c r="AX35"/>
      <c r="AY35"/>
      <c r="AZ35"/>
      <c r="BA35"/>
      <c r="BB35"/>
      <c r="BC35"/>
      <c r="BD35"/>
      <c r="BE35"/>
      <c r="BF35"/>
      <c r="BG35"/>
      <c r="BH35"/>
      <c r="BI35"/>
      <c r="BJ35"/>
      <c r="BK35"/>
      <c r="BL35"/>
      <c r="BM35"/>
      <c r="BN35"/>
      <c r="BO35"/>
      <c r="BP35"/>
    </row>
    <row r="36" spans="1:68" s="99" customFormat="1" ht="15.75" x14ac:dyDescent="0.2">
      <c r="A36" s="98"/>
      <c r="B36" s="306"/>
      <c r="C36" s="307">
        <v>6</v>
      </c>
      <c r="D36" s="308" t="s">
        <v>703</v>
      </c>
      <c r="E36" s="155">
        <f>VLOOKUP($C$12,QRO1_data, $L36, FALSE)</f>
        <v>880895.51201050379</v>
      </c>
      <c r="F36" s="155">
        <f>VLOOKUP($C$12,QRO2_data, $L36, FALSE)</f>
        <v>937672.64245645888</v>
      </c>
      <c r="G36" s="155">
        <f>VLOOKUP($C$12,QRO3_data, $L36, FALSE)</f>
        <v>976225.70779299643</v>
      </c>
      <c r="H36" s="309"/>
      <c r="I36" s="363"/>
      <c r="J36" s="84"/>
      <c r="K36" s="84"/>
      <c r="L36" s="421">
        <v>11</v>
      </c>
      <c r="M36" s="417"/>
      <c r="N36" s="84"/>
      <c r="R36"/>
      <c r="S36"/>
      <c r="T36"/>
      <c r="AQ36"/>
      <c r="AR36"/>
      <c r="AS36"/>
      <c r="AT36"/>
      <c r="AU36"/>
      <c r="AV36"/>
      <c r="AW36"/>
      <c r="AX36"/>
      <c r="AY36"/>
      <c r="AZ36"/>
      <c r="BA36"/>
      <c r="BB36"/>
      <c r="BC36"/>
      <c r="BD36"/>
      <c r="BE36"/>
      <c r="BF36"/>
      <c r="BG36"/>
      <c r="BH36"/>
      <c r="BI36"/>
      <c r="BJ36"/>
      <c r="BK36"/>
      <c r="BL36"/>
      <c r="BM36"/>
      <c r="BN36"/>
      <c r="BO36"/>
      <c r="BP36"/>
    </row>
    <row r="37" spans="1:68" s="99" customFormat="1" ht="15.75" x14ac:dyDescent="0.2">
      <c r="A37" s="98"/>
      <c r="B37" s="306"/>
      <c r="C37" s="307">
        <v>7</v>
      </c>
      <c r="D37" s="308" t="s">
        <v>704</v>
      </c>
      <c r="E37" s="152">
        <f>VLOOKUP($C$12,QRO1_data, $L37, FALSE)</f>
        <v>-42119</v>
      </c>
      <c r="F37" s="152">
        <f>VLOOKUP($C$12,QRO2_data, $L37, FALSE)</f>
        <v>-39367</v>
      </c>
      <c r="G37" s="152">
        <f>VLOOKUP($C$12,QRO3_data, $L37, FALSE)</f>
        <v>-40300</v>
      </c>
      <c r="H37" s="309"/>
      <c r="I37" s="363"/>
      <c r="J37" s="84"/>
      <c r="K37" s="84"/>
      <c r="L37" s="421">
        <v>12</v>
      </c>
      <c r="M37" s="417"/>
      <c r="N37" s="84"/>
      <c r="R37"/>
      <c r="S37"/>
      <c r="T37"/>
      <c r="AQ37"/>
      <c r="AR37"/>
      <c r="AS37"/>
      <c r="AT37"/>
      <c r="AU37"/>
      <c r="AV37"/>
      <c r="AW37"/>
      <c r="AX37"/>
      <c r="AY37"/>
      <c r="AZ37"/>
      <c r="BA37"/>
      <c r="BB37"/>
      <c r="BC37"/>
      <c r="BD37"/>
      <c r="BE37"/>
      <c r="BF37"/>
      <c r="BG37"/>
      <c r="BH37"/>
      <c r="BI37"/>
      <c r="BJ37"/>
      <c r="BK37"/>
      <c r="BL37"/>
      <c r="BM37"/>
      <c r="BN37"/>
      <c r="BO37"/>
      <c r="BP37"/>
    </row>
    <row r="38" spans="1:68" s="99" customFormat="1" ht="30.75" thickBot="1" x14ac:dyDescent="0.25">
      <c r="A38" s="98"/>
      <c r="B38" s="306"/>
      <c r="C38" s="307">
        <v>8</v>
      </c>
      <c r="D38" s="308" t="s">
        <v>972</v>
      </c>
      <c r="E38" s="153">
        <f>VLOOKUP($C$12,QRO1_data, $L38, FALSE)</f>
        <v>167211.62552273052</v>
      </c>
      <c r="F38" s="153">
        <f>VLOOKUP($C$12,QRO2_data, $L38, FALSE)</f>
        <v>169119.79487754253</v>
      </c>
      <c r="G38" s="153">
        <f>VLOOKUP($C$12,QRO3_data, $L38, FALSE)</f>
        <v>179776.38057293274</v>
      </c>
      <c r="H38" s="309"/>
      <c r="I38" s="363"/>
      <c r="J38" s="84"/>
      <c r="K38" s="84"/>
      <c r="L38" s="421">
        <v>13</v>
      </c>
      <c r="M38" s="417"/>
      <c r="N38" s="84"/>
      <c r="R38"/>
      <c r="S38"/>
      <c r="T38"/>
      <c r="AQ38"/>
      <c r="AR38"/>
      <c r="AS38"/>
      <c r="AT38"/>
      <c r="AU38"/>
      <c r="AV38"/>
      <c r="AW38"/>
      <c r="AX38"/>
      <c r="AY38"/>
      <c r="AZ38"/>
      <c r="BA38"/>
      <c r="BB38"/>
      <c r="BC38"/>
      <c r="BD38"/>
      <c r="BE38"/>
      <c r="BF38"/>
      <c r="BG38"/>
      <c r="BH38"/>
      <c r="BI38"/>
      <c r="BJ38"/>
      <c r="BK38"/>
      <c r="BL38"/>
      <c r="BM38"/>
      <c r="BN38"/>
      <c r="BO38"/>
      <c r="BP38"/>
    </row>
    <row r="39" spans="1:68" s="99" customFormat="1" ht="18.75" thickBot="1" x14ac:dyDescent="0.25">
      <c r="A39" s="98"/>
      <c r="B39" s="306"/>
      <c r="C39" s="307"/>
      <c r="D39" s="344" t="s">
        <v>696</v>
      </c>
      <c r="E39" s="154">
        <f>VLOOKUP($C$12,QRO1_data, $L39, FALSE)</f>
        <v>1005988.1375332343</v>
      </c>
      <c r="F39" s="154">
        <f>VLOOKUP($C$12,QRO2_data, $L39, FALSE)</f>
        <v>1067425.4373340015</v>
      </c>
      <c r="G39" s="154">
        <f>VLOOKUP($C$12,QRO3_data, $L39, FALSE)</f>
        <v>1115702.0883659292</v>
      </c>
      <c r="H39" s="309"/>
      <c r="I39" s="363"/>
      <c r="J39" s="84"/>
      <c r="K39" s="84"/>
      <c r="L39" s="421">
        <v>14</v>
      </c>
      <c r="M39" s="417"/>
      <c r="N39" s="84"/>
      <c r="R39"/>
      <c r="S39"/>
      <c r="T39"/>
      <c r="AQ39"/>
      <c r="AR39"/>
      <c r="AS39"/>
      <c r="AT39"/>
      <c r="AU39"/>
      <c r="AV39"/>
      <c r="AW39"/>
      <c r="AX39"/>
      <c r="AY39"/>
      <c r="AZ39"/>
      <c r="BA39"/>
      <c r="BB39"/>
      <c r="BC39"/>
      <c r="BD39"/>
      <c r="BE39"/>
      <c r="BF39"/>
      <c r="BG39"/>
      <c r="BH39"/>
      <c r="BI39"/>
      <c r="BJ39"/>
      <c r="BK39"/>
      <c r="BL39"/>
      <c r="BM39"/>
      <c r="BN39"/>
      <c r="BO39"/>
      <c r="BP39"/>
    </row>
    <row r="40" spans="1:68" s="99" customFormat="1" ht="15.75" x14ac:dyDescent="0.2">
      <c r="A40" s="98"/>
      <c r="B40" s="306"/>
      <c r="C40" s="307"/>
      <c r="D40" s="343"/>
      <c r="E40" s="101"/>
      <c r="F40" s="101"/>
      <c r="G40" s="101"/>
      <c r="H40" s="309"/>
      <c r="I40" s="363"/>
      <c r="J40" s="84"/>
      <c r="K40" s="84"/>
      <c r="L40" s="421"/>
      <c r="M40" s="417"/>
      <c r="N40" s="84"/>
      <c r="R40"/>
      <c r="S40"/>
      <c r="T40"/>
      <c r="AQ40"/>
      <c r="AR40"/>
      <c r="AS40"/>
      <c r="AT40"/>
      <c r="AU40"/>
      <c r="AV40"/>
      <c r="AW40"/>
      <c r="AX40"/>
      <c r="AY40"/>
      <c r="AZ40"/>
      <c r="BA40"/>
      <c r="BB40"/>
      <c r="BC40"/>
      <c r="BD40"/>
      <c r="BE40"/>
      <c r="BF40"/>
      <c r="BG40"/>
      <c r="BH40"/>
      <c r="BI40"/>
      <c r="BJ40"/>
      <c r="BK40"/>
      <c r="BL40"/>
      <c r="BM40"/>
      <c r="BN40"/>
      <c r="BO40"/>
      <c r="BP40"/>
    </row>
    <row r="41" spans="1:68" s="99" customFormat="1" ht="20.25" x14ac:dyDescent="0.2">
      <c r="A41" s="98"/>
      <c r="B41" s="306"/>
      <c r="C41" s="345"/>
      <c r="D41" s="342" t="s">
        <v>705</v>
      </c>
      <c r="E41" s="101"/>
      <c r="F41" s="101"/>
      <c r="G41" s="101"/>
      <c r="H41" s="309"/>
      <c r="I41" s="363"/>
      <c r="J41" s="84"/>
      <c r="K41" s="84"/>
      <c r="L41" s="421"/>
      <c r="M41" s="417"/>
      <c r="N41" s="84"/>
      <c r="R41"/>
      <c r="S41"/>
      <c r="T41"/>
      <c r="AQ41"/>
      <c r="AR41"/>
      <c r="AS41"/>
      <c r="AT41"/>
      <c r="AU41"/>
      <c r="AV41"/>
      <c r="AW41"/>
      <c r="AX41"/>
      <c r="AY41"/>
      <c r="AZ41"/>
      <c r="BA41"/>
      <c r="BB41"/>
      <c r="BC41"/>
      <c r="BD41"/>
      <c r="BE41"/>
      <c r="BF41"/>
      <c r="BG41"/>
      <c r="BH41"/>
      <c r="BI41"/>
      <c r="BJ41"/>
      <c r="BK41"/>
      <c r="BL41"/>
      <c r="BM41"/>
      <c r="BN41"/>
      <c r="BO41"/>
      <c r="BP41"/>
    </row>
    <row r="42" spans="1:68" s="99" customFormat="1" ht="6" customHeight="1" thickBot="1" x14ac:dyDescent="0.25">
      <c r="A42" s="98"/>
      <c r="B42" s="306"/>
      <c r="C42" s="307"/>
      <c r="D42" s="343"/>
      <c r="E42" s="101"/>
      <c r="F42" s="101"/>
      <c r="G42" s="101"/>
      <c r="H42" s="309"/>
      <c r="I42" s="363"/>
      <c r="J42" s="84"/>
      <c r="K42" s="84"/>
      <c r="L42" s="421"/>
      <c r="M42" s="417"/>
      <c r="N42" s="84"/>
      <c r="R42"/>
      <c r="S42"/>
      <c r="T42"/>
      <c r="AQ42"/>
      <c r="AR42"/>
      <c r="AS42"/>
      <c r="AT42"/>
      <c r="AU42"/>
      <c r="AV42"/>
      <c r="AW42"/>
      <c r="AX42"/>
      <c r="AY42"/>
      <c r="AZ42"/>
      <c r="BA42"/>
      <c r="BB42"/>
      <c r="BC42"/>
      <c r="BD42"/>
      <c r="BE42"/>
      <c r="BF42"/>
      <c r="BG42"/>
      <c r="BH42"/>
      <c r="BI42"/>
      <c r="BJ42"/>
      <c r="BK42"/>
      <c r="BL42"/>
      <c r="BM42"/>
      <c r="BN42"/>
      <c r="BO42"/>
      <c r="BP42"/>
    </row>
    <row r="43" spans="1:68" s="99" customFormat="1" ht="33.75" thickBot="1" x14ac:dyDescent="0.25">
      <c r="A43" s="98"/>
      <c r="B43" s="306"/>
      <c r="C43" s="307">
        <v>9</v>
      </c>
      <c r="D43" s="308" t="s">
        <v>976</v>
      </c>
      <c r="E43" s="154">
        <f>VLOOKUP($C$12,QRO1_data, $L43, FALSE)</f>
        <v>1033405.6636755287</v>
      </c>
      <c r="F43" s="154">
        <f>VLOOKUP($C$12,QRO2_data, $L43, FALSE)</f>
        <v>1147788.9564881199</v>
      </c>
      <c r="G43" s="154">
        <f>VLOOKUP($C$12,QRO3_data, $L43, FALSE)</f>
        <v>1133855.6040198759</v>
      </c>
      <c r="H43" s="309"/>
      <c r="I43" s="363"/>
      <c r="J43" s="84"/>
      <c r="K43" s="84"/>
      <c r="L43" s="421">
        <v>15</v>
      </c>
      <c r="M43" s="417"/>
      <c r="N43" s="84"/>
      <c r="R43"/>
      <c r="S43"/>
      <c r="T43"/>
      <c r="AQ43"/>
      <c r="AR43"/>
      <c r="AS43"/>
      <c r="AT43"/>
      <c r="AU43"/>
      <c r="AV43"/>
      <c r="AW43"/>
      <c r="AX43"/>
      <c r="AY43"/>
      <c r="AZ43"/>
      <c r="BA43"/>
      <c r="BB43"/>
      <c r="BC43"/>
      <c r="BD43"/>
      <c r="BE43"/>
      <c r="BF43"/>
      <c r="BG43"/>
      <c r="BH43"/>
      <c r="BI43"/>
      <c r="BJ43"/>
      <c r="BK43"/>
      <c r="BL43"/>
      <c r="BM43"/>
      <c r="BN43"/>
      <c r="BO43"/>
      <c r="BP43"/>
    </row>
    <row r="44" spans="1:68" s="99" customFormat="1" ht="15.75" x14ac:dyDescent="0.2">
      <c r="A44" s="98"/>
      <c r="B44" s="306"/>
      <c r="C44" s="307"/>
      <c r="D44" s="343"/>
      <c r="E44" s="101"/>
      <c r="F44" s="101"/>
      <c r="G44" s="101"/>
      <c r="H44" s="309"/>
      <c r="I44" s="363"/>
      <c r="J44" s="84"/>
      <c r="K44" s="84"/>
      <c r="L44" s="421"/>
      <c r="M44" s="417"/>
      <c r="N44" s="84"/>
      <c r="R44"/>
      <c r="S44"/>
      <c r="T44"/>
      <c r="AQ44"/>
      <c r="AR44"/>
      <c r="AS44"/>
      <c r="AT44"/>
      <c r="AU44"/>
      <c r="AV44"/>
      <c r="AW44"/>
      <c r="AX44"/>
      <c r="AY44"/>
      <c r="AZ44"/>
      <c r="BA44"/>
      <c r="BB44"/>
      <c r="BC44"/>
      <c r="BD44"/>
      <c r="BE44"/>
      <c r="BF44"/>
      <c r="BG44"/>
      <c r="BH44"/>
      <c r="BI44"/>
      <c r="BJ44"/>
      <c r="BK44"/>
      <c r="BL44"/>
      <c r="BM44"/>
      <c r="BN44"/>
      <c r="BO44"/>
      <c r="BP44"/>
    </row>
    <row r="45" spans="1:68" s="99" customFormat="1" ht="20.25" x14ac:dyDescent="0.2">
      <c r="A45" s="98"/>
      <c r="B45" s="306"/>
      <c r="C45" s="345"/>
      <c r="D45" s="342" t="s">
        <v>706</v>
      </c>
      <c r="E45" s="101"/>
      <c r="F45" s="101"/>
      <c r="G45" s="101"/>
      <c r="H45" s="309"/>
      <c r="I45" s="363"/>
      <c r="J45" s="84"/>
      <c r="K45" s="84"/>
      <c r="L45" s="421"/>
      <c r="M45" s="417"/>
      <c r="N45" s="84"/>
      <c r="R45"/>
      <c r="S45"/>
      <c r="T45"/>
      <c r="AQ45"/>
      <c r="AR45"/>
      <c r="AS45"/>
      <c r="AT45"/>
      <c r="AU45"/>
      <c r="AV45"/>
      <c r="AW45"/>
      <c r="AX45"/>
      <c r="AY45"/>
      <c r="AZ45"/>
      <c r="BA45"/>
      <c r="BB45"/>
      <c r="BC45"/>
      <c r="BD45"/>
      <c r="BE45"/>
      <c r="BF45"/>
      <c r="BG45"/>
      <c r="BH45"/>
      <c r="BI45"/>
      <c r="BJ45"/>
      <c r="BK45"/>
      <c r="BL45"/>
      <c r="BM45"/>
      <c r="BN45"/>
      <c r="BO45"/>
      <c r="BP45"/>
    </row>
    <row r="46" spans="1:68" s="99" customFormat="1" ht="6" customHeight="1" x14ac:dyDescent="0.2">
      <c r="A46" s="98"/>
      <c r="B46" s="306"/>
      <c r="C46" s="307"/>
      <c r="D46" s="343"/>
      <c r="E46" s="101"/>
      <c r="F46" s="101"/>
      <c r="G46" s="101"/>
      <c r="H46" s="309"/>
      <c r="I46" s="363"/>
      <c r="J46" s="84"/>
      <c r="K46" s="84"/>
      <c r="L46" s="421"/>
      <c r="M46" s="417"/>
      <c r="N46" s="84"/>
      <c r="R46"/>
      <c r="S46"/>
      <c r="T46"/>
      <c r="AQ46"/>
      <c r="AR46"/>
      <c r="AS46"/>
      <c r="AT46"/>
      <c r="AU46"/>
      <c r="AV46"/>
      <c r="AW46"/>
      <c r="AX46"/>
      <c r="AY46"/>
      <c r="AZ46"/>
      <c r="BA46"/>
      <c r="BB46"/>
      <c r="BC46"/>
      <c r="BD46"/>
      <c r="BE46"/>
      <c r="BF46"/>
      <c r="BG46"/>
      <c r="BH46"/>
      <c r="BI46"/>
      <c r="BJ46"/>
      <c r="BK46"/>
      <c r="BL46"/>
      <c r="BM46"/>
      <c r="BN46"/>
      <c r="BO46"/>
      <c r="BP46"/>
    </row>
    <row r="47" spans="1:68" s="99" customFormat="1" ht="15.75" x14ac:dyDescent="0.2">
      <c r="A47" s="98"/>
      <c r="B47" s="306"/>
      <c r="C47" s="307">
        <v>10</v>
      </c>
      <c r="D47" s="374" t="s">
        <v>707</v>
      </c>
      <c r="E47" s="152">
        <f>VLOOKUP($C$12,QRO1_data, $L47, FALSE)</f>
        <v>118998.49128590185</v>
      </c>
      <c r="F47" s="152">
        <f>VLOOKUP($C$12,QRO2_data, $L47, FALSE)</f>
        <v>127760.4936152939</v>
      </c>
      <c r="G47" s="152">
        <f>VLOOKUP($C$12,QRO3_data, $L47, FALSE)</f>
        <v>125605.49478201779</v>
      </c>
      <c r="H47" s="309"/>
      <c r="I47" s="363"/>
      <c r="J47" s="84"/>
      <c r="K47" s="84"/>
      <c r="L47" s="421">
        <v>16</v>
      </c>
      <c r="M47" s="417"/>
      <c r="N47" s="84"/>
      <c r="R47"/>
      <c r="S47"/>
      <c r="T47"/>
      <c r="AQ47"/>
      <c r="AR47"/>
      <c r="AS47"/>
      <c r="AT47"/>
      <c r="AU47"/>
      <c r="AV47"/>
      <c r="AW47"/>
      <c r="AX47"/>
      <c r="AY47"/>
      <c r="AZ47"/>
      <c r="BA47"/>
      <c r="BB47"/>
      <c r="BC47"/>
      <c r="BD47"/>
      <c r="BE47"/>
      <c r="BF47"/>
      <c r="BG47"/>
      <c r="BH47"/>
      <c r="BI47"/>
      <c r="BJ47"/>
      <c r="BK47"/>
      <c r="BL47"/>
      <c r="BM47"/>
      <c r="BN47"/>
      <c r="BO47"/>
      <c r="BP47"/>
    </row>
    <row r="48" spans="1:68" s="99" customFormat="1" ht="15.75" x14ac:dyDescent="0.2">
      <c r="A48" s="98"/>
      <c r="B48" s="306"/>
      <c r="C48" s="307">
        <v>11</v>
      </c>
      <c r="D48" s="308" t="s">
        <v>708</v>
      </c>
      <c r="E48" s="152">
        <f>VLOOKUP($C$12,QRO1_data, $L48, FALSE)</f>
        <v>47007.551109470049</v>
      </c>
      <c r="F48" s="152">
        <f>VLOOKUP($C$12,QRO2_data, $L48, FALSE)</f>
        <v>56481.136477684122</v>
      </c>
      <c r="G48" s="152">
        <f>VLOOKUP($C$12,QRO3_data, $L48, FALSE)</f>
        <v>54053.928800832618</v>
      </c>
      <c r="H48" s="309"/>
      <c r="I48" s="363"/>
      <c r="J48" s="84"/>
      <c r="K48" s="84"/>
      <c r="L48" s="421">
        <v>17</v>
      </c>
      <c r="M48" s="417"/>
      <c r="N48" s="84"/>
      <c r="R48"/>
      <c r="S48"/>
      <c r="T48"/>
      <c r="AQ48"/>
      <c r="AR48"/>
      <c r="AS48"/>
      <c r="AT48"/>
      <c r="AU48"/>
      <c r="AV48"/>
      <c r="AW48"/>
      <c r="AX48"/>
      <c r="AY48"/>
      <c r="AZ48"/>
      <c r="BA48"/>
      <c r="BB48"/>
      <c r="BC48"/>
      <c r="BD48"/>
      <c r="BE48"/>
      <c r="BF48"/>
      <c r="BG48"/>
      <c r="BH48"/>
      <c r="BI48"/>
      <c r="BJ48"/>
      <c r="BK48"/>
      <c r="BL48"/>
      <c r="BM48"/>
      <c r="BN48"/>
      <c r="BO48"/>
      <c r="BP48"/>
    </row>
    <row r="49" spans="1:68" s="99" customFormat="1" ht="16.5" thickBot="1" x14ac:dyDescent="0.25">
      <c r="A49" s="98"/>
      <c r="B49" s="306"/>
      <c r="C49" s="307">
        <v>12</v>
      </c>
      <c r="D49" s="308" t="s">
        <v>709</v>
      </c>
      <c r="E49" s="153">
        <f>VLOOKUP($C$12,QRO1_data, $L49, FALSE)</f>
        <v>160816.4771541112</v>
      </c>
      <c r="F49" s="153">
        <f>VLOOKUP($C$12,QRO2_data, $L49, FALSE)</f>
        <v>181039.61691763456</v>
      </c>
      <c r="G49" s="153">
        <f>VLOOKUP($C$12,QRO3_data, $L49, FALSE)</f>
        <v>175488.68692106765</v>
      </c>
      <c r="H49" s="309"/>
      <c r="I49" s="363"/>
      <c r="J49" s="84"/>
      <c r="K49" s="84"/>
      <c r="L49" s="421">
        <v>18</v>
      </c>
      <c r="M49" s="417"/>
      <c r="N49" s="84"/>
      <c r="R49"/>
      <c r="S49"/>
      <c r="T49"/>
      <c r="AQ49"/>
      <c r="AR49"/>
      <c r="AS49"/>
      <c r="AT49"/>
      <c r="AU49"/>
      <c r="AV49"/>
      <c r="AW49"/>
      <c r="AX49"/>
      <c r="AY49"/>
      <c r="AZ49"/>
      <c r="BA49"/>
      <c r="BB49"/>
      <c r="BC49"/>
      <c r="BD49"/>
      <c r="BE49"/>
      <c r="BF49"/>
      <c r="BG49"/>
      <c r="BH49"/>
      <c r="BI49"/>
      <c r="BJ49"/>
      <c r="BK49"/>
      <c r="BL49"/>
      <c r="BM49"/>
      <c r="BN49"/>
      <c r="BO49"/>
      <c r="BP49"/>
    </row>
    <row r="50" spans="1:68" s="99" customFormat="1" ht="18.75" thickBot="1" x14ac:dyDescent="0.25">
      <c r="A50" s="98"/>
      <c r="B50" s="306"/>
      <c r="C50" s="307"/>
      <c r="D50" s="344" t="s">
        <v>696</v>
      </c>
      <c r="E50" s="154">
        <f>VLOOKUP($C$12,QRO1_data, $L50, FALSE)</f>
        <v>326822.51954948308</v>
      </c>
      <c r="F50" s="154">
        <f>VLOOKUP($C$12,QRO2_data, $L50, FALSE)</f>
        <v>365281.24701061263</v>
      </c>
      <c r="G50" s="154">
        <f>VLOOKUP($C$12,QRO3_data, $L50, FALSE)</f>
        <v>355148.11050391803</v>
      </c>
      <c r="H50" s="309"/>
      <c r="I50" s="363"/>
      <c r="J50" s="84"/>
      <c r="K50" s="84"/>
      <c r="L50" s="421">
        <v>19</v>
      </c>
      <c r="M50" s="417"/>
      <c r="N50" s="84"/>
      <c r="R50"/>
      <c r="S50"/>
      <c r="T50"/>
      <c r="AQ50"/>
      <c r="AR50"/>
      <c r="AS50"/>
      <c r="AT50"/>
      <c r="AU50"/>
      <c r="AV50"/>
      <c r="AW50"/>
      <c r="AX50"/>
      <c r="AY50"/>
      <c r="AZ50"/>
      <c r="BA50"/>
      <c r="BB50"/>
      <c r="BC50"/>
      <c r="BD50"/>
      <c r="BE50"/>
      <c r="BF50"/>
      <c r="BG50"/>
      <c r="BH50"/>
      <c r="BI50"/>
      <c r="BJ50"/>
      <c r="BK50"/>
      <c r="BL50"/>
      <c r="BM50"/>
      <c r="BN50"/>
      <c r="BO50"/>
      <c r="BP50"/>
    </row>
    <row r="51" spans="1:68" s="99" customFormat="1" ht="15.75" x14ac:dyDescent="0.2">
      <c r="A51" s="98"/>
      <c r="B51" s="306"/>
      <c r="C51" s="307"/>
      <c r="D51" s="343"/>
      <c r="E51" s="101"/>
      <c r="F51" s="101"/>
      <c r="G51" s="101"/>
      <c r="H51" s="309"/>
      <c r="I51" s="363"/>
      <c r="J51" s="84"/>
      <c r="K51" s="84"/>
      <c r="L51" s="421"/>
      <c r="M51" s="417"/>
      <c r="N51" s="84"/>
      <c r="R51"/>
      <c r="S51"/>
      <c r="T51"/>
    </row>
    <row r="52" spans="1:68" s="99" customFormat="1" ht="20.25" x14ac:dyDescent="0.2">
      <c r="A52" s="98"/>
      <c r="B52" s="306"/>
      <c r="C52" s="345"/>
      <c r="D52" s="342" t="s">
        <v>864</v>
      </c>
      <c r="E52" s="101"/>
      <c r="F52" s="101"/>
      <c r="G52" s="101"/>
      <c r="H52" s="309"/>
      <c r="I52" s="363"/>
      <c r="J52" s="84"/>
      <c r="K52" s="84"/>
      <c r="L52" s="421"/>
      <c r="M52" s="417"/>
      <c r="N52" s="84"/>
      <c r="R52"/>
      <c r="S52"/>
      <c r="T52"/>
    </row>
    <row r="53" spans="1:68" s="99" customFormat="1" ht="6" customHeight="1" x14ac:dyDescent="0.2">
      <c r="A53" s="98"/>
      <c r="B53" s="306"/>
      <c r="C53" s="307"/>
      <c r="D53" s="343"/>
      <c r="E53" s="101"/>
      <c r="F53" s="101"/>
      <c r="G53" s="101"/>
      <c r="H53" s="309"/>
      <c r="I53" s="363"/>
      <c r="J53" s="84"/>
      <c r="K53" s="84"/>
      <c r="L53" s="421"/>
      <c r="M53" s="417"/>
      <c r="N53" s="84"/>
      <c r="R53"/>
      <c r="S53"/>
      <c r="T53"/>
    </row>
    <row r="54" spans="1:68" s="99" customFormat="1" ht="15.75" x14ac:dyDescent="0.2">
      <c r="A54" s="98"/>
      <c r="B54" s="306"/>
      <c r="C54" s="307">
        <v>13</v>
      </c>
      <c r="D54" s="308" t="s">
        <v>863</v>
      </c>
      <c r="E54" s="152">
        <f>VLOOKUP($C$12,QRO1_data, $L54, FALSE)</f>
        <v>319048.31865214172</v>
      </c>
      <c r="F54" s="152">
        <f>VLOOKUP($C$12,QRO2_data, $L54, FALSE)</f>
        <v>348130.43395704852</v>
      </c>
      <c r="G54" s="152">
        <f>VLOOKUP($C$12,QRO3_data, $L54, FALSE)</f>
        <v>343918.49170988082</v>
      </c>
      <c r="H54" s="309"/>
      <c r="I54" s="363"/>
      <c r="J54" s="84"/>
      <c r="K54" s="84"/>
      <c r="L54" s="421">
        <v>20</v>
      </c>
      <c r="M54" s="417"/>
      <c r="N54" s="84"/>
      <c r="R54"/>
      <c r="S54"/>
      <c r="T54"/>
    </row>
    <row r="55" spans="1:68" s="99" customFormat="1" ht="16.5" thickBot="1" x14ac:dyDescent="0.25">
      <c r="A55" s="98"/>
      <c r="B55" s="306"/>
      <c r="C55" s="307">
        <v>14</v>
      </c>
      <c r="D55" s="308" t="s">
        <v>862</v>
      </c>
      <c r="E55" s="153">
        <f>VLOOKUP($C$12,QRO1_data, $L55, FALSE)</f>
        <v>450983.33443213522</v>
      </c>
      <c r="F55" s="153">
        <f>VLOOKUP($C$12,QRO2_data, $L55, FALSE)</f>
        <v>486844.37869058427</v>
      </c>
      <c r="G55" s="153">
        <f>VLOOKUP($C$12,QRO3_data, $L55, FALSE)</f>
        <v>466548.40085833811</v>
      </c>
      <c r="H55" s="309"/>
      <c r="I55" s="363"/>
      <c r="J55" s="84"/>
      <c r="K55" s="84"/>
      <c r="L55" s="421">
        <v>21</v>
      </c>
      <c r="M55" s="417"/>
      <c r="N55" s="84"/>
      <c r="R55"/>
      <c r="S55"/>
      <c r="T55"/>
    </row>
    <row r="56" spans="1:68" s="99" customFormat="1" ht="18.75" thickBot="1" x14ac:dyDescent="0.25">
      <c r="A56" s="98"/>
      <c r="B56" s="306"/>
      <c r="C56" s="307"/>
      <c r="D56" s="344" t="s">
        <v>696</v>
      </c>
      <c r="E56" s="154">
        <f>VLOOKUP($C$12,QRO1_data, $L56, FALSE)</f>
        <v>770031.65308427694</v>
      </c>
      <c r="F56" s="154">
        <f>VLOOKUP($C$12,QRO2_data, $L56, FALSE)</f>
        <v>834974.81264763279</v>
      </c>
      <c r="G56" s="154">
        <f>VLOOKUP($C$12,QRO3_data, $L56, FALSE)</f>
        <v>810466.89256821899</v>
      </c>
      <c r="H56" s="309"/>
      <c r="I56" s="363"/>
      <c r="J56" s="84"/>
      <c r="K56" s="84"/>
      <c r="L56" s="421">
        <v>22</v>
      </c>
      <c r="M56" s="417"/>
      <c r="N56" s="84"/>
      <c r="R56"/>
      <c r="S56"/>
      <c r="T56"/>
    </row>
    <row r="57" spans="1:68" s="99" customFormat="1" ht="15.75" x14ac:dyDescent="0.2">
      <c r="A57" s="98"/>
      <c r="B57" s="306"/>
      <c r="C57" s="307"/>
      <c r="D57" s="343"/>
      <c r="E57" s="101"/>
      <c r="F57" s="101"/>
      <c r="G57" s="101"/>
      <c r="H57" s="309"/>
      <c r="I57" s="363"/>
      <c r="J57" s="84"/>
      <c r="K57" s="84"/>
      <c r="L57" s="421"/>
      <c r="M57" s="417"/>
      <c r="N57" s="84"/>
      <c r="R57"/>
      <c r="S57"/>
      <c r="T57"/>
    </row>
    <row r="58" spans="1:68" s="99" customFormat="1" ht="20.25" x14ac:dyDescent="0.2">
      <c r="A58" s="98"/>
      <c r="B58" s="306"/>
      <c r="C58" s="345"/>
      <c r="D58" s="342" t="s">
        <v>710</v>
      </c>
      <c r="E58" s="291"/>
      <c r="F58" s="291"/>
      <c r="G58" s="291"/>
      <c r="H58" s="309"/>
      <c r="I58" s="363"/>
      <c r="J58" s="84"/>
      <c r="K58" s="84"/>
      <c r="L58" s="421"/>
      <c r="M58" s="417"/>
      <c r="N58" s="84"/>
      <c r="R58"/>
      <c r="S58"/>
      <c r="T58"/>
    </row>
    <row r="59" spans="1:68" s="99" customFormat="1" ht="6" customHeight="1" thickBot="1" x14ac:dyDescent="0.25">
      <c r="A59" s="98"/>
      <c r="B59" s="306"/>
      <c r="C59" s="307"/>
      <c r="D59" s="343"/>
      <c r="E59" s="291"/>
      <c r="F59" s="291"/>
      <c r="G59" s="291"/>
      <c r="H59" s="309"/>
      <c r="I59" s="363"/>
      <c r="J59" s="84"/>
      <c r="K59" s="84"/>
      <c r="L59" s="421"/>
      <c r="M59" s="417"/>
      <c r="N59" s="84"/>
      <c r="R59"/>
      <c r="S59"/>
      <c r="T59"/>
    </row>
    <row r="60" spans="1:68" s="99" customFormat="1" ht="18.75" thickBot="1" x14ac:dyDescent="0.25">
      <c r="A60" s="98"/>
      <c r="B60" s="306"/>
      <c r="C60" s="307">
        <v>15</v>
      </c>
      <c r="D60" s="308" t="s">
        <v>977</v>
      </c>
      <c r="E60" s="367">
        <f>VLOOKUP($C$12,QRO1_data, $L60, FALSE)</f>
        <v>519999.48704332818</v>
      </c>
      <c r="F60" s="367">
        <f>VLOOKUP($C$12,QRO2_data, $L60, FALSE)</f>
        <v>524723.02513289312</v>
      </c>
      <c r="G60" s="367">
        <f>VLOOKUP($C$12,QRO3_data, $L60, FALSE)</f>
        <v>511095.2946461105</v>
      </c>
      <c r="H60" s="309"/>
      <c r="I60" s="363"/>
      <c r="J60" s="84"/>
      <c r="K60" s="84"/>
      <c r="L60" s="421">
        <v>23</v>
      </c>
      <c r="M60" s="417"/>
      <c r="N60" s="84"/>
      <c r="R60"/>
      <c r="S60"/>
      <c r="T60"/>
    </row>
    <row r="61" spans="1:68" s="99" customFormat="1" ht="15.75" x14ac:dyDescent="0.2">
      <c r="A61" s="98"/>
      <c r="B61" s="306"/>
      <c r="C61" s="307"/>
      <c r="D61" s="343"/>
      <c r="E61" s="291"/>
      <c r="F61" s="291"/>
      <c r="G61" s="291"/>
      <c r="H61" s="309"/>
      <c r="I61" s="363"/>
      <c r="J61" s="84"/>
      <c r="K61" s="84"/>
      <c r="L61" s="421"/>
      <c r="M61" s="417"/>
      <c r="N61" s="84"/>
      <c r="R61"/>
      <c r="S61"/>
      <c r="T61"/>
    </row>
    <row r="62" spans="1:68" s="99" customFormat="1" ht="20.25" x14ac:dyDescent="0.2">
      <c r="A62" s="98"/>
      <c r="B62" s="306"/>
      <c r="C62" s="345"/>
      <c r="D62" s="342" t="s">
        <v>747</v>
      </c>
      <c r="E62" s="291"/>
      <c r="F62" s="291"/>
      <c r="G62" s="291"/>
      <c r="H62" s="309"/>
      <c r="I62" s="363"/>
      <c r="J62" s="84"/>
      <c r="K62" s="84"/>
      <c r="L62" s="421"/>
      <c r="M62" s="417"/>
      <c r="N62" s="84"/>
      <c r="R62"/>
      <c r="S62"/>
      <c r="T62"/>
    </row>
    <row r="63" spans="1:68" s="99" customFormat="1" ht="6" customHeight="1" x14ac:dyDescent="0.2">
      <c r="A63" s="98"/>
      <c r="B63" s="306"/>
      <c r="C63" s="307"/>
      <c r="D63" s="343"/>
      <c r="E63" s="291"/>
      <c r="F63" s="291"/>
      <c r="G63" s="291"/>
      <c r="H63" s="309"/>
      <c r="I63" s="363"/>
      <c r="J63" s="84"/>
      <c r="K63" s="84"/>
      <c r="L63" s="421"/>
      <c r="M63" s="417"/>
      <c r="N63" s="84"/>
      <c r="R63"/>
      <c r="S63"/>
      <c r="T63"/>
    </row>
    <row r="64" spans="1:68" s="99" customFormat="1" ht="18" customHeight="1" x14ac:dyDescent="0.2">
      <c r="A64" s="98"/>
      <c r="B64" s="306"/>
      <c r="C64" s="307">
        <v>16</v>
      </c>
      <c r="D64" s="308" t="s">
        <v>973</v>
      </c>
      <c r="E64" s="299">
        <f>VLOOKUP($C$12,QRO1_data, $L64, FALSE)</f>
        <v>6171652.1485529924</v>
      </c>
      <c r="F64" s="299">
        <f>VLOOKUP($C$12,QRO2_data, $L64, FALSE)</f>
        <v>6140773.3904022649</v>
      </c>
      <c r="G64" s="299">
        <f>VLOOKUP($C$12,QRO3_data, $L64, FALSE)</f>
        <v>6218666.8937359713</v>
      </c>
      <c r="H64" s="309"/>
      <c r="I64" s="363"/>
      <c r="J64" s="84"/>
      <c r="K64" s="84"/>
      <c r="L64" s="421">
        <v>24</v>
      </c>
      <c r="M64" s="417"/>
      <c r="N64" s="84"/>
      <c r="R64"/>
      <c r="S64"/>
      <c r="T64"/>
    </row>
    <row r="65" spans="1:20" s="99" customFormat="1" ht="18" customHeight="1" thickBot="1" x14ac:dyDescent="0.25">
      <c r="A65" s="98"/>
      <c r="B65" s="306"/>
      <c r="C65" s="346">
        <v>43</v>
      </c>
      <c r="D65" s="308" t="s">
        <v>974</v>
      </c>
      <c r="E65" s="299">
        <f>VLOOKUP($C$12,QRO1_data, $L65, FALSE)</f>
        <v>2023073.4027494285</v>
      </c>
      <c r="F65" s="299">
        <f>VLOOKUP($C$12,QRO2_data, $L65, FALSE)</f>
        <v>2094627.2233382347</v>
      </c>
      <c r="G65" s="299">
        <f>VLOOKUP($C$12,QRO3_data, $L65, FALSE)</f>
        <v>2061518.0842364344</v>
      </c>
      <c r="H65" s="309"/>
      <c r="I65" s="363"/>
      <c r="J65" s="84"/>
      <c r="K65" s="84"/>
      <c r="L65" s="421">
        <v>25</v>
      </c>
      <c r="M65" s="421">
        <v>4</v>
      </c>
      <c r="R65"/>
      <c r="S65"/>
      <c r="T65"/>
    </row>
    <row r="66" spans="1:20" s="99" customFormat="1" ht="18.75" thickBot="1" x14ac:dyDescent="0.25">
      <c r="A66" s="98"/>
      <c r="B66" s="306"/>
      <c r="C66" s="307"/>
      <c r="D66" s="344" t="s">
        <v>696</v>
      </c>
      <c r="E66" s="367">
        <f>SUM(E64:E65)</f>
        <v>8194725.5513024209</v>
      </c>
      <c r="F66" s="367">
        <f>VLOOKUP($C$12,QRO2_data, $L66, FALSE)</f>
        <v>8235400.6137404991</v>
      </c>
      <c r="G66" s="367">
        <f>VLOOKUP($C$12,QRO3_data, $L66, FALSE)</f>
        <v>8280184.977972406</v>
      </c>
      <c r="H66" s="309"/>
      <c r="I66" s="363"/>
      <c r="J66" s="84"/>
      <c r="K66" s="84"/>
      <c r="L66" s="421">
        <v>26</v>
      </c>
      <c r="M66" s="420"/>
      <c r="N66" s="84"/>
      <c r="R66"/>
      <c r="S66"/>
      <c r="T66"/>
    </row>
    <row r="67" spans="1:20" s="99" customFormat="1" ht="15.75" x14ac:dyDescent="0.2">
      <c r="A67" s="98"/>
      <c r="B67" s="306"/>
      <c r="C67" s="307"/>
      <c r="D67" s="343"/>
      <c r="E67" s="291"/>
      <c r="F67" s="291"/>
      <c r="G67" s="291"/>
      <c r="H67" s="309"/>
      <c r="I67" s="363"/>
      <c r="J67" s="84"/>
      <c r="K67" s="84"/>
      <c r="L67" s="421"/>
      <c r="M67" s="420"/>
      <c r="N67" s="84"/>
      <c r="R67"/>
      <c r="S67"/>
      <c r="T67"/>
    </row>
    <row r="68" spans="1:20" s="99" customFormat="1" ht="20.25" x14ac:dyDescent="0.2">
      <c r="A68" s="98"/>
      <c r="B68" s="306"/>
      <c r="C68" s="345"/>
      <c r="D68" s="342" t="s">
        <v>712</v>
      </c>
      <c r="E68" s="291"/>
      <c r="F68" s="291"/>
      <c r="G68" s="291"/>
      <c r="H68" s="309"/>
      <c r="I68" s="363"/>
      <c r="J68" s="84"/>
      <c r="K68" s="84"/>
      <c r="L68" s="421"/>
      <c r="M68" s="420"/>
      <c r="N68" s="84"/>
      <c r="R68"/>
      <c r="S68"/>
      <c r="T68"/>
    </row>
    <row r="69" spans="1:20" s="99" customFormat="1" ht="6" customHeight="1" x14ac:dyDescent="0.2">
      <c r="A69" s="98"/>
      <c r="B69" s="306"/>
      <c r="C69" s="307"/>
      <c r="D69" s="343"/>
      <c r="E69" s="291"/>
      <c r="F69" s="291"/>
      <c r="G69" s="291"/>
      <c r="H69" s="309"/>
      <c r="I69" s="363"/>
      <c r="J69" s="84"/>
      <c r="K69" s="84"/>
      <c r="L69" s="421"/>
      <c r="M69" s="420"/>
      <c r="N69" s="84"/>
      <c r="R69"/>
      <c r="S69"/>
      <c r="T69"/>
    </row>
    <row r="70" spans="1:20" s="99" customFormat="1" ht="15.75" x14ac:dyDescent="0.2">
      <c r="A70" s="98"/>
      <c r="B70" s="306"/>
      <c r="C70" s="307">
        <v>17</v>
      </c>
      <c r="D70" s="308" t="s">
        <v>1540</v>
      </c>
      <c r="E70" s="299">
        <f>VLOOKUP($C$12,QRO1_data, $L70, FALSE)</f>
        <v>5765884.2562342025</v>
      </c>
      <c r="F70" s="299">
        <f>VLOOKUP($C$12,QRO2_data, $L70, FALSE)</f>
        <v>6070681.3906481341</v>
      </c>
      <c r="G70" s="299">
        <f>VLOOKUP($C$12,QRO3_data, $L70, FALSE)</f>
        <v>6058597.9588426659</v>
      </c>
      <c r="H70" s="309"/>
      <c r="I70" s="363"/>
      <c r="J70" s="84"/>
      <c r="K70" s="84"/>
      <c r="L70" s="421">
        <v>27</v>
      </c>
      <c r="M70" s="420"/>
      <c r="N70" s="84"/>
      <c r="R70"/>
      <c r="S70"/>
      <c r="T70"/>
    </row>
    <row r="71" spans="1:20" s="99" customFormat="1" ht="16.5" thickBot="1" x14ac:dyDescent="0.25">
      <c r="A71" s="98"/>
      <c r="B71" s="306"/>
      <c r="C71" s="307">
        <v>18</v>
      </c>
      <c r="D71" s="308" t="s">
        <v>713</v>
      </c>
      <c r="E71" s="300">
        <f>VLOOKUP($C$12,QRO1_data, $L71, FALSE)</f>
        <v>305739.42157311668</v>
      </c>
      <c r="F71" s="300">
        <f>VLOOKUP($C$12,QRO2_data, $L71, FALSE)</f>
        <v>315693.44253764523</v>
      </c>
      <c r="G71" s="300">
        <f>VLOOKUP($C$12,QRO3_data, $L71, FALSE)</f>
        <v>305642.45303816011</v>
      </c>
      <c r="H71" s="309"/>
      <c r="I71" s="363"/>
      <c r="J71" s="84"/>
      <c r="K71" s="84"/>
      <c r="L71" s="421">
        <v>28</v>
      </c>
      <c r="M71" s="420"/>
      <c r="N71" s="84"/>
      <c r="R71"/>
      <c r="S71"/>
      <c r="T71"/>
    </row>
    <row r="72" spans="1:20" s="99" customFormat="1" ht="18.75" thickBot="1" x14ac:dyDescent="0.25">
      <c r="A72" s="98"/>
      <c r="B72" s="306"/>
      <c r="C72" s="307"/>
      <c r="D72" s="344" t="s">
        <v>696</v>
      </c>
      <c r="E72" s="154">
        <f>VLOOKUP($C$12,QRO1_data, $L72, FALSE)</f>
        <v>6071623.6778073199</v>
      </c>
      <c r="F72" s="154">
        <f>VLOOKUP($C$12,QRO2_data, $L72, FALSE)</f>
        <v>6386374.8331857789</v>
      </c>
      <c r="G72" s="154">
        <f>VLOOKUP($C$12,QRO3_data, $L72, FALSE)</f>
        <v>6364240.4118808266</v>
      </c>
      <c r="H72" s="100"/>
      <c r="I72" s="363"/>
      <c r="J72" s="84"/>
      <c r="K72" s="84"/>
      <c r="L72" s="421">
        <v>29</v>
      </c>
      <c r="M72" s="420"/>
      <c r="N72" s="84"/>
      <c r="R72"/>
      <c r="S72"/>
      <c r="T72"/>
    </row>
    <row r="73" spans="1:20" s="99" customFormat="1" ht="15.75" x14ac:dyDescent="0.2">
      <c r="A73" s="98"/>
      <c r="B73" s="306"/>
      <c r="C73" s="307"/>
      <c r="D73" s="347"/>
      <c r="E73" s="291"/>
      <c r="F73" s="291"/>
      <c r="G73" s="291"/>
      <c r="H73" s="309"/>
      <c r="I73" s="363"/>
      <c r="J73" s="84"/>
      <c r="K73" s="84"/>
      <c r="L73" s="421"/>
      <c r="M73" s="420"/>
      <c r="N73" s="84"/>
      <c r="R73"/>
      <c r="S73"/>
      <c r="T73"/>
    </row>
    <row r="74" spans="1:20" s="99" customFormat="1" ht="15.75" x14ac:dyDescent="0.2">
      <c r="A74" s="98"/>
      <c r="B74" s="306"/>
      <c r="C74" s="307">
        <v>19</v>
      </c>
      <c r="D74" s="308" t="s">
        <v>1025</v>
      </c>
      <c r="E74" s="299">
        <f>VLOOKUP($C$12,QRO1_data, $L74, FALSE)</f>
        <v>266899</v>
      </c>
      <c r="F74" s="299">
        <f>VLOOKUP($C$12,QRO2_data, $L74, FALSE)</f>
        <v>178419</v>
      </c>
      <c r="G74" s="299">
        <f>VLOOKUP($C$12,QRO3_data, $L74, FALSE)</f>
        <v>175780</v>
      </c>
      <c r="H74" s="309"/>
      <c r="I74" s="363"/>
      <c r="J74" s="84"/>
      <c r="K74" s="84"/>
      <c r="L74" s="421">
        <v>30</v>
      </c>
      <c r="M74" s="420"/>
      <c r="N74" s="84"/>
      <c r="R74"/>
      <c r="S74"/>
      <c r="T74"/>
    </row>
    <row r="75" spans="1:20" s="99" customFormat="1" ht="6" customHeight="1" x14ac:dyDescent="0.2">
      <c r="A75" s="98"/>
      <c r="B75" s="306"/>
      <c r="C75" s="307"/>
      <c r="D75" s="343"/>
      <c r="E75" s="291"/>
      <c r="F75" s="291"/>
      <c r="G75" s="291"/>
      <c r="H75" s="309"/>
      <c r="I75" s="363"/>
      <c r="J75" s="84"/>
      <c r="K75" s="84"/>
      <c r="L75" s="421"/>
      <c r="M75" s="420"/>
      <c r="N75" s="84"/>
      <c r="R75"/>
      <c r="S75"/>
      <c r="T75"/>
    </row>
    <row r="76" spans="1:20" s="99" customFormat="1" ht="35.25" customHeight="1" x14ac:dyDescent="0.2">
      <c r="A76" s="98"/>
      <c r="B76" s="306"/>
      <c r="C76" s="307">
        <v>20</v>
      </c>
      <c r="D76" s="308" t="s">
        <v>1024</v>
      </c>
      <c r="E76" s="299">
        <f>VLOOKUP($C$12,QRO1_data, $L76, FALSE)</f>
        <v>3749</v>
      </c>
      <c r="F76" s="299">
        <f>VLOOKUP($C$12,QRO2_data, $L76, FALSE)</f>
        <v>2328</v>
      </c>
      <c r="G76" s="299">
        <f>VLOOKUP($C$12,QRO3_data, $L76, FALSE)</f>
        <v>3298</v>
      </c>
      <c r="H76" s="309"/>
      <c r="I76" s="363"/>
      <c r="J76" s="84"/>
      <c r="K76" s="84"/>
      <c r="L76" s="421">
        <v>31</v>
      </c>
      <c r="M76" s="420"/>
      <c r="N76" s="84"/>
      <c r="R76"/>
      <c r="S76"/>
      <c r="T76"/>
    </row>
    <row r="77" spans="1:20" s="99" customFormat="1" ht="6" customHeight="1" x14ac:dyDescent="0.2">
      <c r="A77" s="98"/>
      <c r="B77" s="306"/>
      <c r="C77" s="345"/>
      <c r="D77" s="345"/>
      <c r="E77" s="291"/>
      <c r="F77" s="291"/>
      <c r="G77" s="291"/>
      <c r="H77" s="309"/>
      <c r="I77" s="363"/>
      <c r="J77" s="84"/>
      <c r="K77" s="84"/>
      <c r="L77" s="421"/>
      <c r="M77" s="420"/>
      <c r="N77" s="84"/>
      <c r="R77"/>
      <c r="S77"/>
      <c r="T77"/>
    </row>
    <row r="78" spans="1:20" s="99" customFormat="1" ht="15.75" x14ac:dyDescent="0.2">
      <c r="A78" s="98"/>
      <c r="B78" s="306"/>
      <c r="C78" s="307">
        <v>21</v>
      </c>
      <c r="D78" s="308" t="s">
        <v>1026</v>
      </c>
      <c r="E78" s="299">
        <f>VLOOKUP($C$12,QRO1_data, $L78, FALSE)</f>
        <v>1855</v>
      </c>
      <c r="F78" s="299">
        <f>VLOOKUP($C$12,QRO2_data, $L78, FALSE)</f>
        <v>1234</v>
      </c>
      <c r="G78" s="299">
        <f>VLOOKUP($C$12,QRO3_data, $L78, FALSE)</f>
        <v>1517</v>
      </c>
      <c r="H78" s="309"/>
      <c r="I78" s="363"/>
      <c r="J78" s="84"/>
      <c r="K78" s="84"/>
      <c r="L78" s="421">
        <v>32</v>
      </c>
      <c r="M78" s="420"/>
      <c r="N78" s="84"/>
      <c r="R78"/>
      <c r="S78"/>
      <c r="T78"/>
    </row>
    <row r="79" spans="1:20" s="99" customFormat="1" ht="6" customHeight="1" x14ac:dyDescent="0.2">
      <c r="A79" s="98"/>
      <c r="B79" s="306"/>
      <c r="C79" s="307"/>
      <c r="D79" s="343"/>
      <c r="E79" s="291"/>
      <c r="F79" s="291"/>
      <c r="G79" s="291"/>
      <c r="H79" s="309"/>
      <c r="I79" s="363"/>
      <c r="J79" s="84"/>
      <c r="K79" s="84"/>
      <c r="L79" s="421"/>
      <c r="M79" s="420"/>
      <c r="N79" s="84"/>
      <c r="R79"/>
      <c r="S79"/>
      <c r="T79"/>
    </row>
    <row r="80" spans="1:20" s="99" customFormat="1" ht="15.75" x14ac:dyDescent="0.2">
      <c r="A80" s="98"/>
      <c r="B80" s="306"/>
      <c r="C80" s="307">
        <v>22</v>
      </c>
      <c r="D80" s="343" t="s">
        <v>860</v>
      </c>
      <c r="E80" s="368">
        <f>VLOOKUP($C$12,QRO1_data, $L80, FALSE)</f>
        <v>65944</v>
      </c>
      <c r="F80" s="368">
        <f>VLOOKUP($C$12,QRO2_data, $L80, FALSE)</f>
        <v>42881</v>
      </c>
      <c r="G80" s="368">
        <f>VLOOKUP($C$12,QRO3_data, $L80, FALSE)</f>
        <v>74441</v>
      </c>
      <c r="H80" s="309"/>
      <c r="I80" s="363"/>
      <c r="J80" s="84"/>
      <c r="K80" s="84"/>
      <c r="L80" s="421">
        <v>33</v>
      </c>
      <c r="M80" s="420"/>
      <c r="N80" s="84"/>
      <c r="R80"/>
      <c r="S80"/>
      <c r="T80"/>
    </row>
    <row r="81" spans="1:20" s="99" customFormat="1" ht="12" customHeight="1" thickBot="1" x14ac:dyDescent="0.25">
      <c r="A81" s="98"/>
      <c r="B81" s="306"/>
      <c r="C81" s="307"/>
      <c r="D81" s="343"/>
      <c r="E81" s="291"/>
      <c r="F81" s="291"/>
      <c r="G81" s="291"/>
      <c r="H81" s="309"/>
      <c r="I81" s="363"/>
      <c r="J81" s="84"/>
      <c r="K81" s="84"/>
      <c r="L81" s="421"/>
      <c r="M81" s="420"/>
      <c r="N81" s="84"/>
      <c r="R81"/>
      <c r="S81"/>
      <c r="T81"/>
    </row>
    <row r="82" spans="1:20" s="99" customFormat="1" ht="36" customHeight="1" thickBot="1" x14ac:dyDescent="0.25">
      <c r="A82" s="98"/>
      <c r="B82" s="306"/>
      <c r="C82" s="307">
        <v>23</v>
      </c>
      <c r="D82" s="348" t="s">
        <v>1027</v>
      </c>
      <c r="E82" s="157">
        <f>VLOOKUP($C$12,QRO1_data, $L82, FALSE)</f>
        <v>22316316.561863307</v>
      </c>
      <c r="F82" s="157">
        <f>VLOOKUP($C$12,QRO2_data, $L82, FALSE)</f>
        <v>22644230.702849954</v>
      </c>
      <c r="G82" s="157">
        <f>VLOOKUP($C$12,QRO3_data, $L82, FALSE)</f>
        <v>22819646.111647841</v>
      </c>
      <c r="H82" s="309"/>
      <c r="I82" s="363"/>
      <c r="J82" s="84"/>
      <c r="K82" s="84"/>
      <c r="L82" s="421">
        <v>34</v>
      </c>
      <c r="M82" s="421">
        <v>6</v>
      </c>
      <c r="N82" s="84"/>
      <c r="R82"/>
      <c r="S82"/>
      <c r="T82"/>
    </row>
    <row r="83" spans="1:20" s="99" customFormat="1" ht="12" customHeight="1" x14ac:dyDescent="0.2">
      <c r="A83" s="98"/>
      <c r="B83" s="306"/>
      <c r="C83" s="307"/>
      <c r="D83" s="308"/>
      <c r="E83" s="291"/>
      <c r="F83" s="291"/>
      <c r="G83" s="291"/>
      <c r="H83" s="309"/>
      <c r="I83" s="363"/>
      <c r="J83" s="84"/>
      <c r="K83" s="84"/>
      <c r="L83" s="421"/>
      <c r="M83" s="420"/>
      <c r="N83" s="84"/>
      <c r="R83"/>
      <c r="S83"/>
      <c r="T83"/>
    </row>
    <row r="84" spans="1:20" s="99" customFormat="1" ht="32.1" customHeight="1" x14ac:dyDescent="0.2">
      <c r="A84" s="98"/>
      <c r="B84" s="306"/>
      <c r="C84" s="307"/>
      <c r="D84" s="342" t="s">
        <v>958</v>
      </c>
      <c r="E84" s="301"/>
      <c r="F84" s="301"/>
      <c r="G84" s="301"/>
      <c r="H84" s="309"/>
      <c r="I84" s="363"/>
      <c r="J84" s="84"/>
      <c r="K84" s="84"/>
      <c r="L84" s="421"/>
      <c r="M84" s="421">
        <v>6</v>
      </c>
      <c r="N84" s="84"/>
      <c r="R84"/>
      <c r="S84"/>
      <c r="T84"/>
    </row>
    <row r="85" spans="1:20" s="99" customFormat="1" ht="15.75" x14ac:dyDescent="0.2">
      <c r="A85" s="98"/>
      <c r="B85" s="306"/>
      <c r="C85" s="307">
        <v>24</v>
      </c>
      <c r="D85" s="308" t="s">
        <v>886</v>
      </c>
      <c r="E85" s="299">
        <f>VLOOKUP($C$12,QRO1_data, $L85, FALSE)</f>
        <v>3818653.6024478907</v>
      </c>
      <c r="F85" s="299">
        <f>VLOOKUP($C$12,QRO2_data, $L85, FALSE)</f>
        <v>3799759.8423752729</v>
      </c>
      <c r="G85" s="299">
        <f>VLOOKUP($C$12,QRO3_data, $L85, FALSE)</f>
        <v>3673016.9625478331</v>
      </c>
      <c r="H85" s="309"/>
      <c r="I85" s="363"/>
      <c r="J85" s="84"/>
      <c r="K85" s="84"/>
      <c r="L85" s="421">
        <v>35</v>
      </c>
      <c r="M85" s="420"/>
      <c r="N85" s="84"/>
      <c r="R85"/>
      <c r="S85"/>
      <c r="T85"/>
    </row>
    <row r="86" spans="1:20" s="99" customFormat="1" ht="15.75" x14ac:dyDescent="0.2">
      <c r="A86" s="98"/>
      <c r="B86" s="306"/>
      <c r="C86" s="307">
        <v>25</v>
      </c>
      <c r="D86" s="308" t="s">
        <v>887</v>
      </c>
      <c r="E86" s="299">
        <f>VLOOKUP($C$12,QRO1_data, $L86, FALSE)</f>
        <v>78730.773433448194</v>
      </c>
      <c r="F86" s="299">
        <f>VLOOKUP($C$12,QRO2_data, $L86, FALSE)</f>
        <v>119146.83399764165</v>
      </c>
      <c r="G86" s="299">
        <f>VLOOKUP($C$12,QRO3_data, $L86, FALSE)</f>
        <v>169861.86433246266</v>
      </c>
      <c r="H86" s="309"/>
      <c r="I86" s="363"/>
      <c r="J86" s="84"/>
      <c r="K86" s="84"/>
      <c r="L86" s="421">
        <v>36</v>
      </c>
      <c r="M86" s="420"/>
      <c r="N86" s="84"/>
      <c r="R86"/>
      <c r="S86"/>
      <c r="T86"/>
    </row>
    <row r="87" spans="1:20" s="99" customFormat="1" ht="15.75" x14ac:dyDescent="0.2">
      <c r="A87" s="98"/>
      <c r="B87" s="306"/>
      <c r="C87" s="307">
        <v>26</v>
      </c>
      <c r="D87" s="308" t="s">
        <v>888</v>
      </c>
      <c r="E87" s="299">
        <f>VLOOKUP($C$12,QRO1_data, $L87, FALSE)</f>
        <v>1019749</v>
      </c>
      <c r="F87" s="299">
        <f>VLOOKUP($C$12,QRO2_data, $L87, FALSE)</f>
        <v>1028017</v>
      </c>
      <c r="G87" s="299">
        <f>VLOOKUP($C$12,QRO3_data, $L87, FALSE)</f>
        <v>931493</v>
      </c>
      <c r="H87" s="309"/>
      <c r="I87" s="363"/>
      <c r="J87" s="84"/>
      <c r="K87" s="84"/>
      <c r="L87" s="421">
        <v>37</v>
      </c>
      <c r="M87" s="420"/>
      <c r="N87" s="84"/>
      <c r="R87"/>
      <c r="S87"/>
      <c r="T87"/>
    </row>
    <row r="88" spans="1:20" s="99" customFormat="1" ht="15.75" x14ac:dyDescent="0.2">
      <c r="A88" s="98"/>
      <c r="B88" s="306"/>
      <c r="C88" s="307">
        <v>27</v>
      </c>
      <c r="D88" s="308" t="s">
        <v>889</v>
      </c>
      <c r="E88" s="299">
        <f>VLOOKUP($C$12,QRO1_data, $L88, FALSE)</f>
        <v>166</v>
      </c>
      <c r="F88" s="299">
        <f>VLOOKUP($C$12,QRO2_data, $L88, FALSE)</f>
        <v>166</v>
      </c>
      <c r="G88" s="299">
        <f>VLOOKUP($C$12,QRO3_data, $L88, FALSE)</f>
        <v>166</v>
      </c>
      <c r="H88" s="309"/>
      <c r="I88" s="363"/>
      <c r="J88" s="84"/>
      <c r="K88" s="84"/>
      <c r="L88" s="421">
        <v>38</v>
      </c>
      <c r="M88" s="420"/>
      <c r="N88" s="84"/>
      <c r="R88"/>
      <c r="S88"/>
      <c r="T88"/>
    </row>
    <row r="89" spans="1:20" s="99" customFormat="1" ht="15.75" x14ac:dyDescent="0.2">
      <c r="A89" s="98"/>
      <c r="B89" s="306"/>
      <c r="C89" s="307">
        <v>28</v>
      </c>
      <c r="D89" s="308" t="s">
        <v>714</v>
      </c>
      <c r="E89" s="299">
        <f>VLOOKUP($C$12,QRO1_data, $L89, FALSE)</f>
        <v>530</v>
      </c>
      <c r="F89" s="299">
        <f>VLOOKUP($C$12,QRO2_data, $L89, FALSE)</f>
        <v>-788</v>
      </c>
      <c r="G89" s="299">
        <f>VLOOKUP($C$12,QRO3_data, $L89, FALSE)</f>
        <v>-1157</v>
      </c>
      <c r="H89" s="309"/>
      <c r="I89" s="363"/>
      <c r="J89" s="84"/>
      <c r="K89" s="84"/>
      <c r="L89" s="421">
        <v>39</v>
      </c>
      <c r="M89" s="420"/>
      <c r="N89" s="84"/>
      <c r="R89"/>
      <c r="S89"/>
      <c r="T89"/>
    </row>
    <row r="90" spans="1:20" s="99" customFormat="1" ht="32.1" customHeight="1" x14ac:dyDescent="0.2">
      <c r="A90" s="98"/>
      <c r="B90" s="306"/>
      <c r="C90" s="345"/>
      <c r="D90" s="342" t="s">
        <v>959</v>
      </c>
      <c r="E90" s="291"/>
      <c r="F90" s="291"/>
      <c r="G90" s="291"/>
      <c r="H90" s="309"/>
      <c r="I90" s="363"/>
      <c r="J90" s="84"/>
      <c r="K90" s="84"/>
      <c r="L90" s="421"/>
      <c r="M90" s="420"/>
      <c r="N90" s="84"/>
      <c r="R90"/>
      <c r="S90"/>
      <c r="T90"/>
    </row>
    <row r="91" spans="1:20" s="99" customFormat="1" ht="15.75" x14ac:dyDescent="0.2">
      <c r="A91" s="98"/>
      <c r="B91" s="306"/>
      <c r="C91" s="307">
        <v>29</v>
      </c>
      <c r="D91" s="308" t="s">
        <v>715</v>
      </c>
      <c r="E91" s="299">
        <f>VLOOKUP($C$12,QRO1_data, $L91, FALSE)</f>
        <v>145816</v>
      </c>
      <c r="F91" s="299">
        <f>VLOOKUP($C$12,QRO2_data, $L91, FALSE)</f>
        <v>134262</v>
      </c>
      <c r="G91" s="299">
        <f>VLOOKUP($C$12,QRO3_data, $L91, FALSE)</f>
        <v>103879</v>
      </c>
      <c r="H91" s="309"/>
      <c r="I91" s="363"/>
      <c r="J91" s="84"/>
      <c r="K91" s="84"/>
      <c r="L91" s="421">
        <v>40</v>
      </c>
      <c r="M91" s="420"/>
      <c r="N91" s="84"/>
      <c r="R91"/>
      <c r="S91"/>
      <c r="T91"/>
    </row>
    <row r="92" spans="1:20" s="99" customFormat="1" ht="15.75" x14ac:dyDescent="0.2">
      <c r="A92" s="98"/>
      <c r="B92" s="306"/>
      <c r="C92" s="307">
        <v>30</v>
      </c>
      <c r="D92" s="308" t="s">
        <v>753</v>
      </c>
      <c r="E92" s="299">
        <f>VLOOKUP($C$12,QRO1_data, $L92, FALSE)</f>
        <v>-10559</v>
      </c>
      <c r="F92" s="299">
        <f>VLOOKUP($C$12,QRO2_data, $L92, FALSE)</f>
        <v>-5868</v>
      </c>
      <c r="G92" s="299">
        <f>VLOOKUP($C$12,QRO3_data, $L92, FALSE)</f>
        <v>-7030</v>
      </c>
      <c r="H92" s="309"/>
      <c r="I92" s="363"/>
      <c r="J92" s="84"/>
      <c r="K92" s="84"/>
      <c r="L92" s="421">
        <v>41</v>
      </c>
      <c r="M92" s="420"/>
      <c r="N92" s="84"/>
      <c r="R92"/>
      <c r="S92"/>
      <c r="T92"/>
    </row>
    <row r="93" spans="1:20" s="99" customFormat="1" ht="15.75" x14ac:dyDescent="0.2">
      <c r="A93" s="98"/>
      <c r="B93" s="306"/>
      <c r="C93" s="307">
        <v>31</v>
      </c>
      <c r="D93" s="308" t="s">
        <v>716</v>
      </c>
      <c r="E93" s="299">
        <f>VLOOKUP($C$12,QRO1_data, $L93, FALSE)</f>
        <v>4449</v>
      </c>
      <c r="F93" s="299">
        <f>VLOOKUP($C$12,QRO2_data, $L93, FALSE)</f>
        <v>-6795</v>
      </c>
      <c r="G93" s="299">
        <f>VLOOKUP($C$12,QRO3_data, $L93, FALSE)</f>
        <v>4973</v>
      </c>
      <c r="H93" s="309"/>
      <c r="I93" s="363"/>
      <c r="J93" s="84"/>
      <c r="K93" s="84"/>
      <c r="L93" s="421">
        <v>42</v>
      </c>
      <c r="M93" s="420"/>
      <c r="N93" s="84"/>
      <c r="R93"/>
      <c r="S93"/>
      <c r="T93"/>
    </row>
    <row r="94" spans="1:20" s="99" customFormat="1" ht="15.75" x14ac:dyDescent="0.2">
      <c r="A94" s="98"/>
      <c r="B94" s="306"/>
      <c r="C94" s="307">
        <v>32</v>
      </c>
      <c r="D94" s="308" t="s">
        <v>717</v>
      </c>
      <c r="E94" s="299">
        <f>VLOOKUP($C$12,QRO1_data, $L94, FALSE)</f>
        <v>6384</v>
      </c>
      <c r="F94" s="299">
        <f>VLOOKUP($C$12,QRO2_data, $L94, FALSE)</f>
        <v>6782</v>
      </c>
      <c r="G94" s="299">
        <f>VLOOKUP($C$12,QRO3_data, $L94, FALSE)</f>
        <v>6578</v>
      </c>
      <c r="H94" s="309"/>
      <c r="I94" s="363"/>
      <c r="J94" s="84"/>
      <c r="K94" s="84"/>
      <c r="L94" s="421">
        <v>43</v>
      </c>
      <c r="M94" s="420"/>
      <c r="N94" s="84"/>
      <c r="R94"/>
      <c r="S94"/>
      <c r="T94"/>
    </row>
    <row r="95" spans="1:20" s="99" customFormat="1" ht="15.75" x14ac:dyDescent="0.2">
      <c r="A95" s="98"/>
      <c r="B95" s="306"/>
      <c r="C95" s="307">
        <v>33</v>
      </c>
      <c r="D95" s="308" t="s">
        <v>718</v>
      </c>
      <c r="E95" s="299">
        <f>VLOOKUP($C$12,QRO1_data, $L95, FALSE)</f>
        <v>15130</v>
      </c>
      <c r="F95" s="299">
        <f>VLOOKUP($C$12,QRO2_data, $L95, FALSE)</f>
        <v>17998</v>
      </c>
      <c r="G95" s="299">
        <f>VLOOKUP($C$12,QRO3_data, $L95, FALSE)</f>
        <v>17468</v>
      </c>
      <c r="H95" s="309"/>
      <c r="I95" s="363"/>
      <c r="J95" s="84"/>
      <c r="K95" s="84"/>
      <c r="L95" s="421">
        <v>44</v>
      </c>
      <c r="M95" s="420"/>
      <c r="N95" s="84"/>
      <c r="R95"/>
      <c r="S95"/>
      <c r="T95"/>
    </row>
    <row r="96" spans="1:20" s="99" customFormat="1" ht="15.75" x14ac:dyDescent="0.2">
      <c r="A96" s="98"/>
      <c r="B96" s="306"/>
      <c r="C96" s="307">
        <v>34</v>
      </c>
      <c r="D96" s="308" t="s">
        <v>719</v>
      </c>
      <c r="E96" s="299">
        <f>VLOOKUP($C$12,QRO1_data, $L96, FALSE)</f>
        <v>-102882.29627933698</v>
      </c>
      <c r="F96" s="299">
        <f>VLOOKUP($C$12,QRO2_data, $L96, FALSE)</f>
        <v>-97928.217080007074</v>
      </c>
      <c r="G96" s="299">
        <f>VLOOKUP($C$12,QRO3_data, $L96, FALSE)</f>
        <v>-94173.177411394994</v>
      </c>
      <c r="H96" s="309"/>
      <c r="I96" s="363"/>
      <c r="J96" s="84"/>
      <c r="K96" s="84"/>
      <c r="L96" s="421">
        <v>45</v>
      </c>
      <c r="M96" s="421">
        <v>7</v>
      </c>
      <c r="N96" s="84"/>
      <c r="R96"/>
      <c r="S96"/>
      <c r="T96"/>
    </row>
    <row r="97" spans="1:20" s="99" customFormat="1" ht="15.75" x14ac:dyDescent="0.2">
      <c r="A97" s="98"/>
      <c r="B97" s="306"/>
      <c r="C97" s="307">
        <v>35</v>
      </c>
      <c r="D97" s="308" t="s">
        <v>720</v>
      </c>
      <c r="E97" s="299">
        <f>VLOOKUP($C$12,QRO1_data, $L97, FALSE)</f>
        <v>5808.324542918248</v>
      </c>
      <c r="F97" s="299">
        <f>VLOOKUP($C$12,QRO2_data, $L97, FALSE)</f>
        <v>15467.970475325767</v>
      </c>
      <c r="G97" s="299">
        <f>VLOOKUP($C$12,QRO3_data, $L97, FALSE)</f>
        <v>6427.7931332952667</v>
      </c>
      <c r="H97" s="309"/>
      <c r="I97" s="363"/>
      <c r="J97" s="84"/>
      <c r="K97" s="84"/>
      <c r="L97" s="421">
        <v>46</v>
      </c>
      <c r="M97" s="421">
        <v>8</v>
      </c>
      <c r="N97" s="84"/>
      <c r="R97"/>
      <c r="S97"/>
      <c r="T97"/>
    </row>
    <row r="98" spans="1:20" s="99" customFormat="1" ht="15.75" x14ac:dyDescent="0.2">
      <c r="A98" s="98"/>
      <c r="B98" s="306"/>
      <c r="C98" s="307">
        <v>36</v>
      </c>
      <c r="D98" s="308" t="s">
        <v>721</v>
      </c>
      <c r="E98" s="299">
        <f>VLOOKUP($C$12,QRO1_data, $L98, FALSE)</f>
        <v>-281</v>
      </c>
      <c r="F98" s="299">
        <f>VLOOKUP($C$12,QRO2_data, $L98, FALSE)</f>
        <v>4464</v>
      </c>
      <c r="G98" s="299">
        <f>VLOOKUP($C$12,QRO3_data, $L98, FALSE)</f>
        <v>3254</v>
      </c>
      <c r="H98" s="309"/>
      <c r="I98" s="363"/>
      <c r="J98" s="84"/>
      <c r="K98" s="84"/>
      <c r="L98" s="421">
        <v>47</v>
      </c>
      <c r="M98" s="420"/>
      <c r="N98" s="84"/>
      <c r="R98"/>
      <c r="S98"/>
      <c r="T98"/>
    </row>
    <row r="99" spans="1:20" s="99" customFormat="1" ht="15.75" x14ac:dyDescent="0.2">
      <c r="A99" s="98"/>
      <c r="B99" s="306"/>
      <c r="C99" s="307">
        <v>37</v>
      </c>
      <c r="D99" s="308" t="s">
        <v>857</v>
      </c>
      <c r="E99" s="299">
        <f>VLOOKUP($C$12,QRO1_data, $L99, FALSE)</f>
        <v>-2461</v>
      </c>
      <c r="F99" s="299">
        <f>VLOOKUP($C$12,QRO2_data, $L99, FALSE)</f>
        <v>-762</v>
      </c>
      <c r="G99" s="299">
        <f>VLOOKUP($C$12,QRO3_data, $L99, FALSE)</f>
        <v>-763</v>
      </c>
      <c r="H99" s="309"/>
      <c r="I99" s="363"/>
      <c r="J99" s="84"/>
      <c r="K99" s="84"/>
      <c r="L99" s="421">
        <v>48</v>
      </c>
      <c r="M99" s="420"/>
      <c r="N99" s="84"/>
      <c r="R99"/>
      <c r="S99"/>
      <c r="T99"/>
    </row>
    <row r="100" spans="1:20" s="99" customFormat="1" ht="12" customHeight="1" thickBot="1" x14ac:dyDescent="0.25">
      <c r="A100" s="98"/>
      <c r="B100" s="306"/>
      <c r="C100" s="307"/>
      <c r="D100" s="343"/>
      <c r="E100" s="291"/>
      <c r="F100" s="291"/>
      <c r="G100" s="291"/>
      <c r="H100" s="309"/>
      <c r="I100" s="363"/>
      <c r="J100" s="84"/>
      <c r="K100" s="84"/>
      <c r="L100" s="421"/>
      <c r="M100" s="420"/>
      <c r="N100" s="84"/>
    </row>
    <row r="101" spans="1:20" s="99" customFormat="1" ht="36" customHeight="1" thickBot="1" x14ac:dyDescent="0.25">
      <c r="A101" s="98"/>
      <c r="B101" s="306"/>
      <c r="C101" s="307">
        <v>38</v>
      </c>
      <c r="D101" s="348" t="s">
        <v>1028</v>
      </c>
      <c r="E101" s="157">
        <f>VLOOKUP($C$12,QRO1_data, $L101, FALSE)</f>
        <v>27295549.966008227</v>
      </c>
      <c r="F101" s="157">
        <f>VLOOKUP($C$12,QRO2_data, $L101, FALSE)</f>
        <v>27658153.132618189</v>
      </c>
      <c r="G101" s="157">
        <f>VLOOKUP($C$12,QRO3_data, $L101, FALSE)</f>
        <v>27633640.554250039</v>
      </c>
      <c r="H101" s="100"/>
      <c r="I101" s="363"/>
      <c r="J101" s="84"/>
      <c r="K101" s="84"/>
      <c r="L101" s="421">
        <v>50</v>
      </c>
      <c r="M101" s="421">
        <v>10</v>
      </c>
      <c r="N101" s="84"/>
    </row>
    <row r="102" spans="1:20" s="99" customFormat="1" ht="12" customHeight="1" x14ac:dyDescent="0.2">
      <c r="A102" s="305"/>
      <c r="B102" s="306"/>
      <c r="C102" s="307"/>
      <c r="D102" s="308"/>
      <c r="E102" s="291"/>
      <c r="F102" s="291"/>
      <c r="G102" s="291"/>
      <c r="H102" s="309"/>
      <c r="I102" s="363"/>
      <c r="J102" s="84"/>
      <c r="K102" s="84"/>
      <c r="L102" s="421"/>
      <c r="M102" s="420"/>
      <c r="N102" s="84"/>
    </row>
    <row r="103" spans="1:20" s="99" customFormat="1" ht="15.75" x14ac:dyDescent="0.25">
      <c r="A103" s="305"/>
      <c r="B103" s="306"/>
      <c r="C103" s="307">
        <v>39</v>
      </c>
      <c r="D103" s="308" t="s">
        <v>978</v>
      </c>
      <c r="E103" s="310">
        <f>VLOOKUP($C$12,QRO1_data, $L103, FALSE)</f>
        <v>-5509</v>
      </c>
      <c r="F103" s="310">
        <f>VLOOKUP($C$12,QRO2_data, $L103, FALSE)</f>
        <v>-5499</v>
      </c>
      <c r="G103" s="310">
        <f>VLOOKUP($C$12,QRO3_data, $L103, FALSE)</f>
        <v>-6039</v>
      </c>
      <c r="H103" s="309"/>
      <c r="I103" s="363"/>
      <c r="J103" s="84"/>
      <c r="K103" s="84"/>
      <c r="L103" s="421">
        <v>51</v>
      </c>
      <c r="M103" s="421">
        <v>11</v>
      </c>
      <c r="N103" s="84"/>
    </row>
    <row r="104" spans="1:20" s="99" customFormat="1" ht="15.75" x14ac:dyDescent="0.25">
      <c r="A104" s="305"/>
      <c r="B104" s="306"/>
      <c r="C104" s="307">
        <v>40</v>
      </c>
      <c r="D104" s="308" t="s">
        <v>979</v>
      </c>
      <c r="E104" s="310">
        <f>VLOOKUP($C$12,QRO1_data, $L104, FALSE)</f>
        <v>-5850</v>
      </c>
      <c r="F104" s="310">
        <f>VLOOKUP($C$12,QRO2_data, $L104, FALSE)</f>
        <v>-3302</v>
      </c>
      <c r="G104" s="310">
        <f>VLOOKUP($C$12,QRO3_data, $L104, FALSE)</f>
        <v>-7188</v>
      </c>
      <c r="H104" s="309"/>
      <c r="I104" s="363"/>
      <c r="J104" s="84"/>
      <c r="K104" s="84"/>
      <c r="L104" s="421">
        <v>52</v>
      </c>
      <c r="M104" s="421">
        <v>12</v>
      </c>
      <c r="N104" s="84"/>
    </row>
    <row r="105" spans="1:20" s="99" customFormat="1" ht="15.75" x14ac:dyDescent="0.25">
      <c r="A105" s="305"/>
      <c r="B105" s="306"/>
      <c r="C105" s="307">
        <v>41</v>
      </c>
      <c r="D105" s="308" t="s">
        <v>722</v>
      </c>
      <c r="E105" s="310">
        <f>VLOOKUP($C$12,QRO1_data, $L105, FALSE)</f>
        <v>656414.45642950921</v>
      </c>
      <c r="F105" s="310">
        <f>VLOOKUP($C$12,QRO2_data, $L105, FALSE)</f>
        <v>731448.46807646961</v>
      </c>
      <c r="G105" s="310">
        <f>VLOOKUP($C$12,QRO3_data, $L105, FALSE)</f>
        <v>683056.473910089</v>
      </c>
      <c r="H105" s="309"/>
      <c r="I105" s="363"/>
      <c r="J105" s="84"/>
      <c r="K105" s="84"/>
      <c r="L105" s="421">
        <v>53</v>
      </c>
      <c r="M105" s="421">
        <v>13</v>
      </c>
      <c r="N105" s="84"/>
    </row>
    <row r="106" spans="1:20" s="99" customFormat="1" ht="15.75" x14ac:dyDescent="0.25">
      <c r="A106" s="305"/>
      <c r="B106" s="306"/>
      <c r="C106" s="307">
        <v>42</v>
      </c>
      <c r="D106" s="308" t="s">
        <v>748</v>
      </c>
      <c r="E106" s="310">
        <f>VLOOKUP($C$12,QRO1_data, $L106, FALSE)</f>
        <v>-217649.22821475464</v>
      </c>
      <c r="F106" s="310">
        <f>VLOOKUP($C$12,QRO2_data, $L106, FALSE)</f>
        <v>-238515.23403823478</v>
      </c>
      <c r="G106" s="310">
        <f>VLOOKUP($C$12,QRO3_data, $L106, FALSE)</f>
        <v>-243271.2369550445</v>
      </c>
      <c r="H106" s="309"/>
      <c r="I106" s="363"/>
      <c r="J106" s="84"/>
      <c r="K106" s="84"/>
      <c r="L106" s="422">
        <v>54</v>
      </c>
      <c r="M106" s="421">
        <v>14</v>
      </c>
      <c r="N106" s="84"/>
    </row>
    <row r="107" spans="1:20" s="99" customFormat="1" ht="16.5" thickBot="1" x14ac:dyDescent="0.25">
      <c r="A107" s="311"/>
      <c r="B107" s="312"/>
      <c r="C107" s="313"/>
      <c r="D107" s="314"/>
      <c r="E107" s="315"/>
      <c r="F107" s="315"/>
      <c r="G107" s="315"/>
      <c r="H107" s="316"/>
      <c r="I107" s="364"/>
      <c r="L107" s="419"/>
      <c r="M107" s="423"/>
      <c r="N107" s="86"/>
    </row>
    <row r="108" spans="1:20" ht="15.75" x14ac:dyDescent="0.25">
      <c r="A108" s="317"/>
      <c r="B108" s="318"/>
      <c r="C108" s="319" t="s">
        <v>1574</v>
      </c>
      <c r="D108" s="320"/>
      <c r="E108" s="321"/>
      <c r="F108" s="321"/>
      <c r="G108" s="321"/>
      <c r="H108" s="322"/>
      <c r="I108" s="356"/>
    </row>
    <row r="109" spans="1:20" ht="15.75" x14ac:dyDescent="0.25">
      <c r="A109" s="317"/>
      <c r="B109" s="318"/>
      <c r="C109" s="323"/>
      <c r="D109" s="324" t="str">
        <f>"Quarterly Revenue Outturn (QRO) returns "&amp;date_fy_year&amp;", "&amp;date_q_long</f>
        <v>Quarterly Revenue Outturn (QRO) returns 2017-18, Quarter 3</v>
      </c>
      <c r="E109" s="325"/>
      <c r="F109" s="325"/>
      <c r="G109" s="325"/>
      <c r="H109" s="326"/>
      <c r="I109" s="356"/>
    </row>
    <row r="110" spans="1:20" ht="6" customHeight="1" x14ac:dyDescent="0.25">
      <c r="A110" s="317"/>
      <c r="B110" s="318"/>
      <c r="C110" s="323"/>
      <c r="D110" s="327"/>
      <c r="E110" s="325"/>
      <c r="F110" s="325"/>
      <c r="G110" s="325"/>
      <c r="H110" s="326"/>
      <c r="I110" s="356"/>
    </row>
    <row r="111" spans="1:20" ht="15.75" customHeight="1" x14ac:dyDescent="0.2">
      <c r="A111" s="317"/>
      <c r="B111" s="318"/>
      <c r="C111" s="325" t="s">
        <v>1029</v>
      </c>
      <c r="D111" s="327" t="s">
        <v>1030</v>
      </c>
      <c r="E111" s="325"/>
      <c r="F111" s="325"/>
      <c r="G111" s="325"/>
      <c r="H111" s="326"/>
      <c r="I111" s="356"/>
    </row>
    <row r="112" spans="1:20" ht="15.75" customHeight="1" x14ac:dyDescent="0.2">
      <c r="A112" s="317"/>
      <c r="B112" s="318"/>
      <c r="C112" s="325"/>
      <c r="D112" s="327"/>
      <c r="E112" s="325"/>
      <c r="F112" s="325"/>
      <c r="G112" s="325"/>
      <c r="H112" s="326"/>
      <c r="I112" s="356"/>
    </row>
    <row r="113" spans="1:31" ht="15.75" thickBot="1" x14ac:dyDescent="0.25">
      <c r="A113" s="317"/>
      <c r="B113" s="328"/>
      <c r="C113" s="329"/>
      <c r="D113" s="330"/>
      <c r="E113" s="329"/>
      <c r="F113" s="329"/>
      <c r="G113" s="329"/>
      <c r="H113" s="331"/>
      <c r="I113" s="356"/>
    </row>
    <row r="114" spans="1:31" x14ac:dyDescent="0.2">
      <c r="A114" s="317"/>
      <c r="B114" s="332"/>
      <c r="C114" s="332"/>
      <c r="D114" s="332"/>
      <c r="E114" s="332"/>
      <c r="F114" s="332"/>
      <c r="G114" s="332"/>
      <c r="H114" s="333"/>
      <c r="I114" s="333"/>
    </row>
    <row r="115" spans="1:31" x14ac:dyDescent="0.2">
      <c r="A115" s="317"/>
      <c r="B115" s="332"/>
      <c r="C115" s="332"/>
      <c r="D115" s="332"/>
      <c r="E115" s="332"/>
      <c r="F115" s="332"/>
      <c r="G115" s="332"/>
      <c r="H115" s="333"/>
    </row>
    <row r="116" spans="1:31" hidden="1" x14ac:dyDescent="0.2">
      <c r="B116" s="102" t="s">
        <v>950</v>
      </c>
      <c r="C116" s="102"/>
      <c r="D116" s="102"/>
      <c r="AE116" s="94" t="s">
        <v>583</v>
      </c>
    </row>
    <row r="117" spans="1:31" hidden="1" x14ac:dyDescent="0.2">
      <c r="B117" s="103" t="s">
        <v>984</v>
      </c>
      <c r="C117" s="102"/>
      <c r="D117" s="102"/>
      <c r="AE117" s="94"/>
    </row>
    <row r="118" spans="1:31" hidden="1" x14ac:dyDescent="0.2">
      <c r="B118" s="102" t="s">
        <v>952</v>
      </c>
      <c r="C118" s="102"/>
      <c r="D118" s="102"/>
      <c r="AE118" s="94" t="s">
        <v>587</v>
      </c>
    </row>
    <row r="119" spans="1:31" hidden="1" x14ac:dyDescent="0.2">
      <c r="B119" s="102" t="s">
        <v>953</v>
      </c>
      <c r="C119" s="102"/>
      <c r="D119" s="102"/>
      <c r="AE119" s="94" t="s">
        <v>932</v>
      </c>
    </row>
    <row r="120" spans="1:31" hidden="1" x14ac:dyDescent="0.2">
      <c r="B120" s="102" t="s">
        <v>954</v>
      </c>
      <c r="C120" s="102"/>
      <c r="D120" s="102"/>
      <c r="AE120" s="94" t="s">
        <v>902</v>
      </c>
    </row>
    <row r="121" spans="1:31" hidden="1" x14ac:dyDescent="0.2">
      <c r="B121" s="102" t="s">
        <v>955</v>
      </c>
      <c r="C121" s="102"/>
      <c r="D121" s="102"/>
      <c r="AE121" s="94" t="s">
        <v>591</v>
      </c>
    </row>
    <row r="122" spans="1:31" hidden="1" x14ac:dyDescent="0.2">
      <c r="B122" s="102" t="s">
        <v>956</v>
      </c>
      <c r="C122" s="102"/>
      <c r="D122" s="102"/>
      <c r="AE122" s="94" t="s">
        <v>593</v>
      </c>
    </row>
    <row r="123" spans="1:31" hidden="1" x14ac:dyDescent="0.2">
      <c r="B123" s="102" t="s">
        <v>957</v>
      </c>
      <c r="C123" s="102"/>
      <c r="D123" s="102"/>
      <c r="AE123" s="94" t="s">
        <v>842</v>
      </c>
    </row>
    <row r="124" spans="1:31" hidden="1" x14ac:dyDescent="0.2">
      <c r="B124" s="103" t="s">
        <v>984</v>
      </c>
      <c r="C124" s="102"/>
      <c r="D124" s="102"/>
      <c r="E124"/>
      <c r="F124"/>
      <c r="G124"/>
      <c r="AE124" s="95" t="s">
        <v>869</v>
      </c>
    </row>
    <row r="125" spans="1:31" hidden="1" x14ac:dyDescent="0.2">
      <c r="B125" s="102" t="s">
        <v>1</v>
      </c>
      <c r="C125" s="102"/>
      <c r="D125" s="102"/>
    </row>
    <row r="126" spans="1:31" hidden="1" x14ac:dyDescent="0.2">
      <c r="B126" s="102" t="s">
        <v>4</v>
      </c>
      <c r="C126" s="102"/>
      <c r="D126" s="102"/>
    </row>
    <row r="127" spans="1:31" hidden="1" x14ac:dyDescent="0.2">
      <c r="B127" s="102" t="s">
        <v>6</v>
      </c>
      <c r="C127" s="102"/>
      <c r="D127" s="102"/>
    </row>
    <row r="128" spans="1:31" hidden="1" x14ac:dyDescent="0.2">
      <c r="B128" s="102" t="s">
        <v>8</v>
      </c>
      <c r="C128" s="102"/>
      <c r="D128" s="102"/>
    </row>
    <row r="129" spans="2:4" hidden="1" x14ac:dyDescent="0.2">
      <c r="B129" s="102" t="s">
        <v>10</v>
      </c>
      <c r="C129" s="102"/>
      <c r="D129" s="102"/>
    </row>
    <row r="130" spans="2:4" hidden="1" x14ac:dyDescent="0.2">
      <c r="B130" s="102" t="s">
        <v>12</v>
      </c>
      <c r="C130" s="102"/>
      <c r="D130" s="102"/>
    </row>
    <row r="131" spans="2:4" hidden="1" x14ac:dyDescent="0.2">
      <c r="B131" s="102" t="s">
        <v>754</v>
      </c>
      <c r="C131" s="102"/>
      <c r="D131" s="102"/>
    </row>
    <row r="132" spans="2:4" hidden="1" x14ac:dyDescent="0.2">
      <c r="B132" s="102" t="s">
        <v>756</v>
      </c>
      <c r="C132" s="102"/>
      <c r="D132" s="102"/>
    </row>
    <row r="133" spans="2:4" hidden="1" x14ac:dyDescent="0.2">
      <c r="B133" s="102" t="s">
        <v>891</v>
      </c>
      <c r="C133" s="102"/>
      <c r="D133" s="102"/>
    </row>
    <row r="134" spans="2:4" hidden="1" x14ac:dyDescent="0.2">
      <c r="B134" s="102" t="s">
        <v>16</v>
      </c>
      <c r="C134" s="102"/>
      <c r="D134" s="102"/>
    </row>
    <row r="135" spans="2:4" hidden="1" x14ac:dyDescent="0.2">
      <c r="B135" s="102" t="s">
        <v>18</v>
      </c>
      <c r="C135" s="102"/>
      <c r="D135" s="102"/>
    </row>
    <row r="136" spans="2:4" hidden="1" x14ac:dyDescent="0.2">
      <c r="B136" s="102" t="s">
        <v>20</v>
      </c>
      <c r="C136" s="102"/>
      <c r="D136" s="102"/>
    </row>
    <row r="137" spans="2:4" hidden="1" x14ac:dyDescent="0.2">
      <c r="B137" s="102" t="s">
        <v>22</v>
      </c>
      <c r="C137" s="102"/>
      <c r="D137" s="102"/>
    </row>
    <row r="138" spans="2:4" hidden="1" x14ac:dyDescent="0.2">
      <c r="B138" s="102" t="s">
        <v>734</v>
      </c>
      <c r="C138" s="102"/>
      <c r="D138" s="102"/>
    </row>
    <row r="139" spans="2:4" hidden="1" x14ac:dyDescent="0.2">
      <c r="B139" s="102" t="s">
        <v>26</v>
      </c>
      <c r="C139" s="102"/>
      <c r="D139" s="102"/>
    </row>
    <row r="140" spans="2:4" hidden="1" x14ac:dyDescent="0.2">
      <c r="B140" s="102" t="s">
        <v>28</v>
      </c>
      <c r="C140" s="102"/>
      <c r="D140" s="102"/>
    </row>
    <row r="141" spans="2:4" hidden="1" x14ac:dyDescent="0.2">
      <c r="B141" s="102" t="s">
        <v>30</v>
      </c>
      <c r="C141" s="102"/>
      <c r="D141" s="102"/>
    </row>
    <row r="142" spans="2:4" hidden="1" x14ac:dyDescent="0.2">
      <c r="B142" s="102" t="s">
        <v>32</v>
      </c>
      <c r="C142" s="102"/>
      <c r="D142" s="102"/>
    </row>
    <row r="143" spans="2:4" hidden="1" x14ac:dyDescent="0.2">
      <c r="B143" s="102" t="s">
        <v>726</v>
      </c>
      <c r="C143" s="102"/>
      <c r="D143" s="102"/>
    </row>
    <row r="144" spans="2:4" hidden="1" x14ac:dyDescent="0.2">
      <c r="B144" s="102" t="s">
        <v>757</v>
      </c>
      <c r="C144" s="102"/>
      <c r="D144" s="102"/>
    </row>
    <row r="145" spans="2:4" hidden="1" x14ac:dyDescent="0.2">
      <c r="B145" s="102" t="s">
        <v>758</v>
      </c>
      <c r="C145" s="102"/>
      <c r="D145" s="102"/>
    </row>
    <row r="146" spans="2:4" hidden="1" x14ac:dyDescent="0.2">
      <c r="B146" s="102" t="s">
        <v>760</v>
      </c>
      <c r="C146" s="102"/>
      <c r="D146" s="102"/>
    </row>
    <row r="147" spans="2:4" hidden="1" x14ac:dyDescent="0.2">
      <c r="B147" s="102" t="s">
        <v>38</v>
      </c>
      <c r="C147" s="102"/>
      <c r="D147" s="102"/>
    </row>
    <row r="148" spans="2:4" hidden="1" x14ac:dyDescent="0.2">
      <c r="B148" s="102" t="s">
        <v>40</v>
      </c>
      <c r="C148" s="102"/>
      <c r="D148" s="102"/>
    </row>
    <row r="149" spans="2:4" hidden="1" x14ac:dyDescent="0.2">
      <c r="B149" s="102" t="s">
        <v>42</v>
      </c>
      <c r="C149" s="102"/>
      <c r="D149" s="102"/>
    </row>
    <row r="150" spans="2:4" hidden="1" x14ac:dyDescent="0.2">
      <c r="B150" s="102" t="s">
        <v>44</v>
      </c>
      <c r="C150" s="102"/>
      <c r="D150" s="102"/>
    </row>
    <row r="151" spans="2:4" hidden="1" x14ac:dyDescent="0.2">
      <c r="B151" s="102" t="s">
        <v>46</v>
      </c>
      <c r="C151" s="102"/>
      <c r="D151" s="102"/>
    </row>
    <row r="152" spans="2:4" hidden="1" x14ac:dyDescent="0.2">
      <c r="B152" s="102" t="s">
        <v>48</v>
      </c>
      <c r="C152" s="102"/>
      <c r="D152" s="102"/>
    </row>
    <row r="153" spans="2:4" hidden="1" x14ac:dyDescent="0.2">
      <c r="B153" s="102" t="s">
        <v>50</v>
      </c>
      <c r="C153" s="102"/>
      <c r="D153" s="102"/>
    </row>
    <row r="154" spans="2:4" hidden="1" x14ac:dyDescent="0.2">
      <c r="B154" s="102" t="s">
        <v>918</v>
      </c>
      <c r="C154" s="102"/>
      <c r="D154" s="102"/>
    </row>
    <row r="155" spans="2:4" hidden="1" x14ac:dyDescent="0.2">
      <c r="B155" s="102" t="s">
        <v>735</v>
      </c>
      <c r="C155" s="102"/>
      <c r="D155" s="102"/>
    </row>
    <row r="156" spans="2:4" hidden="1" x14ac:dyDescent="0.2">
      <c r="B156" s="102" t="s">
        <v>54</v>
      </c>
      <c r="C156" s="102"/>
      <c r="D156" s="102"/>
    </row>
    <row r="157" spans="2:4" hidden="1" x14ac:dyDescent="0.2">
      <c r="B157" s="102" t="s">
        <v>56</v>
      </c>
      <c r="C157" s="102"/>
      <c r="D157" s="102"/>
    </row>
    <row r="158" spans="2:4" hidden="1" x14ac:dyDescent="0.2">
      <c r="B158" s="102" t="s">
        <v>58</v>
      </c>
      <c r="C158" s="102"/>
      <c r="D158" s="102"/>
    </row>
    <row r="159" spans="2:4" hidden="1" x14ac:dyDescent="0.2">
      <c r="B159" s="102" t="s">
        <v>60</v>
      </c>
      <c r="C159" s="102"/>
      <c r="D159" s="102"/>
    </row>
    <row r="160" spans="2:4" hidden="1" x14ac:dyDescent="0.2">
      <c r="B160" s="102" t="s">
        <v>62</v>
      </c>
      <c r="C160" s="102"/>
      <c r="D160" s="102"/>
    </row>
    <row r="161" spans="2:4" hidden="1" x14ac:dyDescent="0.2">
      <c r="B161" s="102" t="s">
        <v>64</v>
      </c>
      <c r="C161" s="102"/>
      <c r="D161" s="102"/>
    </row>
    <row r="162" spans="2:4" hidden="1" x14ac:dyDescent="0.2">
      <c r="B162" s="102" t="s">
        <v>66</v>
      </c>
      <c r="C162" s="102"/>
      <c r="D162" s="102"/>
    </row>
    <row r="163" spans="2:4" hidden="1" x14ac:dyDescent="0.2">
      <c r="B163" s="102" t="s">
        <v>68</v>
      </c>
      <c r="C163" s="102"/>
      <c r="D163" s="102"/>
    </row>
    <row r="164" spans="2:4" hidden="1" x14ac:dyDescent="0.2">
      <c r="B164" s="102" t="s">
        <v>70</v>
      </c>
      <c r="C164" s="102"/>
      <c r="D164" s="102"/>
    </row>
    <row r="165" spans="2:4" hidden="1" x14ac:dyDescent="0.2">
      <c r="B165" s="102" t="s">
        <v>73</v>
      </c>
      <c r="C165" s="102"/>
      <c r="D165" s="102"/>
    </row>
    <row r="166" spans="2:4" hidden="1" x14ac:dyDescent="0.2">
      <c r="B166" s="102" t="s">
        <v>75</v>
      </c>
      <c r="C166" s="102"/>
      <c r="D166" s="102"/>
    </row>
    <row r="167" spans="2:4" hidden="1" x14ac:dyDescent="0.2">
      <c r="B167" s="102" t="s">
        <v>77</v>
      </c>
      <c r="C167" s="102"/>
      <c r="D167" s="102"/>
    </row>
    <row r="168" spans="2:4" hidden="1" x14ac:dyDescent="0.2">
      <c r="B168" s="102" t="s">
        <v>79</v>
      </c>
      <c r="C168" s="102"/>
      <c r="D168" s="102"/>
    </row>
    <row r="169" spans="2:4" hidden="1" x14ac:dyDescent="0.2">
      <c r="B169" s="102" t="s">
        <v>890</v>
      </c>
      <c r="C169" s="102"/>
      <c r="D169" s="102"/>
    </row>
    <row r="170" spans="2:4" hidden="1" x14ac:dyDescent="0.2">
      <c r="B170" s="102" t="s">
        <v>761</v>
      </c>
      <c r="C170" s="102"/>
      <c r="D170" s="102"/>
    </row>
    <row r="171" spans="2:4" hidden="1" x14ac:dyDescent="0.2">
      <c r="B171" s="102" t="s">
        <v>83</v>
      </c>
      <c r="C171" s="102"/>
      <c r="D171" s="102"/>
    </row>
    <row r="172" spans="2:4" hidden="1" x14ac:dyDescent="0.2">
      <c r="B172" s="102" t="s">
        <v>943</v>
      </c>
      <c r="C172" s="102"/>
      <c r="D172" s="102"/>
    </row>
    <row r="173" spans="2:4" hidden="1" x14ac:dyDescent="0.2">
      <c r="B173" s="102" t="s">
        <v>86</v>
      </c>
      <c r="C173" s="102"/>
      <c r="D173" s="102"/>
    </row>
    <row r="174" spans="2:4" hidden="1" x14ac:dyDescent="0.2">
      <c r="B174" s="102" t="s">
        <v>88</v>
      </c>
      <c r="C174" s="102"/>
      <c r="D174" s="102"/>
    </row>
    <row r="175" spans="2:4" hidden="1" x14ac:dyDescent="0.2">
      <c r="B175" s="102" t="s">
        <v>893</v>
      </c>
      <c r="C175" s="102"/>
      <c r="D175" s="102"/>
    </row>
    <row r="176" spans="2:4" hidden="1" x14ac:dyDescent="0.2">
      <c r="B176" s="102" t="s">
        <v>762</v>
      </c>
      <c r="C176" s="102"/>
      <c r="D176" s="102"/>
    </row>
    <row r="177" spans="2:4" hidden="1" x14ac:dyDescent="0.2">
      <c r="B177" s="102" t="s">
        <v>763</v>
      </c>
      <c r="C177" s="102"/>
      <c r="D177" s="102"/>
    </row>
    <row r="178" spans="2:4" hidden="1" x14ac:dyDescent="0.2">
      <c r="B178" s="102" t="s">
        <v>92</v>
      </c>
      <c r="C178" s="102"/>
      <c r="D178" s="102"/>
    </row>
    <row r="179" spans="2:4" hidden="1" x14ac:dyDescent="0.2">
      <c r="B179" s="102" t="s">
        <v>94</v>
      </c>
      <c r="C179" s="102"/>
      <c r="D179" s="102"/>
    </row>
    <row r="180" spans="2:4" hidden="1" x14ac:dyDescent="0.2">
      <c r="B180" s="102" t="s">
        <v>96</v>
      </c>
      <c r="C180" s="102"/>
      <c r="D180" s="102"/>
    </row>
    <row r="181" spans="2:4" hidden="1" x14ac:dyDescent="0.2">
      <c r="B181" s="102" t="s">
        <v>98</v>
      </c>
      <c r="C181" s="102"/>
      <c r="D181" s="102"/>
    </row>
    <row r="182" spans="2:4" hidden="1" x14ac:dyDescent="0.2">
      <c r="B182" s="102" t="s">
        <v>100</v>
      </c>
      <c r="C182" s="102"/>
      <c r="D182" s="102"/>
    </row>
    <row r="183" spans="2:4" hidden="1" x14ac:dyDescent="0.2">
      <c r="B183" s="102" t="s">
        <v>727</v>
      </c>
      <c r="C183" s="102"/>
      <c r="D183" s="102"/>
    </row>
    <row r="184" spans="2:4" hidden="1" x14ac:dyDescent="0.2">
      <c r="B184" s="102" t="s">
        <v>916</v>
      </c>
      <c r="C184" s="102"/>
      <c r="D184" s="102"/>
    </row>
    <row r="185" spans="2:4" hidden="1" x14ac:dyDescent="0.2">
      <c r="B185" s="102" t="s">
        <v>104</v>
      </c>
      <c r="C185" s="102"/>
      <c r="D185" s="102"/>
    </row>
    <row r="186" spans="2:4" hidden="1" x14ac:dyDescent="0.2">
      <c r="B186" s="102" t="s">
        <v>106</v>
      </c>
      <c r="C186" s="102"/>
      <c r="D186" s="102"/>
    </row>
    <row r="187" spans="2:4" hidden="1" x14ac:dyDescent="0.2">
      <c r="B187" s="102" t="s">
        <v>108</v>
      </c>
      <c r="C187" s="102"/>
      <c r="D187" s="102"/>
    </row>
    <row r="188" spans="2:4" hidden="1" x14ac:dyDescent="0.2">
      <c r="B188" s="102" t="s">
        <v>765</v>
      </c>
      <c r="C188" s="102"/>
      <c r="D188" s="102"/>
    </row>
    <row r="189" spans="2:4" hidden="1" x14ac:dyDescent="0.2">
      <c r="B189" s="102" t="s">
        <v>730</v>
      </c>
      <c r="C189" s="102"/>
      <c r="D189" s="102"/>
    </row>
    <row r="190" spans="2:4" hidden="1" x14ac:dyDescent="0.2">
      <c r="B190" s="102" t="s">
        <v>766</v>
      </c>
      <c r="C190" s="102"/>
      <c r="D190" s="102"/>
    </row>
    <row r="191" spans="2:4" hidden="1" x14ac:dyDescent="0.2">
      <c r="B191" s="102" t="s">
        <v>731</v>
      </c>
      <c r="C191" s="102"/>
      <c r="D191" s="102"/>
    </row>
    <row r="192" spans="2:4" hidden="1" x14ac:dyDescent="0.2">
      <c r="B192" s="102" t="s">
        <v>113</v>
      </c>
      <c r="C192" s="102"/>
      <c r="D192" s="102"/>
    </row>
    <row r="193" spans="2:31" hidden="1" x14ac:dyDescent="0.2">
      <c r="B193" s="102" t="s">
        <v>115</v>
      </c>
      <c r="C193" s="102"/>
      <c r="D193" s="102"/>
    </row>
    <row r="194" spans="2:31" hidden="1" x14ac:dyDescent="0.2">
      <c r="B194" s="102" t="s">
        <v>117</v>
      </c>
      <c r="C194" s="102"/>
      <c r="D194" s="102"/>
    </row>
    <row r="195" spans="2:31" hidden="1" x14ac:dyDescent="0.2">
      <c r="B195" s="102" t="s">
        <v>119</v>
      </c>
      <c r="C195" s="102"/>
      <c r="D195" s="102"/>
    </row>
    <row r="196" spans="2:31" hidden="1" x14ac:dyDescent="0.2">
      <c r="B196" s="102" t="s">
        <v>121</v>
      </c>
      <c r="C196" s="102"/>
      <c r="D196" s="102"/>
    </row>
    <row r="197" spans="2:31" hidden="1" x14ac:dyDescent="0.2">
      <c r="B197" s="102" t="s">
        <v>123</v>
      </c>
      <c r="C197" s="102"/>
      <c r="D197" s="102"/>
    </row>
    <row r="198" spans="2:31" hidden="1" x14ac:dyDescent="0.2">
      <c r="B198" s="102" t="s">
        <v>928</v>
      </c>
      <c r="C198" s="102"/>
      <c r="D198" s="102"/>
    </row>
    <row r="199" spans="2:31" hidden="1" x14ac:dyDescent="0.2">
      <c r="B199" s="102" t="s">
        <v>768</v>
      </c>
      <c r="C199" s="102"/>
      <c r="D199" s="102"/>
    </row>
    <row r="200" spans="2:31" hidden="1" x14ac:dyDescent="0.2">
      <c r="B200" s="102" t="s">
        <v>769</v>
      </c>
      <c r="C200" s="102"/>
      <c r="D200" s="102"/>
      <c r="AE200" s="92"/>
    </row>
    <row r="201" spans="2:31" hidden="1" x14ac:dyDescent="0.2">
      <c r="B201" s="102" t="s">
        <v>126</v>
      </c>
      <c r="C201" s="102"/>
      <c r="D201" s="102"/>
      <c r="AE201" s="93" t="s">
        <v>950</v>
      </c>
    </row>
    <row r="202" spans="2:31" hidden="1" x14ac:dyDescent="0.2">
      <c r="B202" s="102" t="s">
        <v>128</v>
      </c>
      <c r="C202" s="102"/>
      <c r="D202" s="102"/>
      <c r="AE202" s="94" t="s">
        <v>968</v>
      </c>
    </row>
    <row r="203" spans="2:31" hidden="1" x14ac:dyDescent="0.2">
      <c r="B203" s="102" t="s">
        <v>130</v>
      </c>
      <c r="C203" s="102"/>
      <c r="D203" s="102"/>
      <c r="AE203" s="87" t="s">
        <v>1</v>
      </c>
    </row>
    <row r="204" spans="2:31" hidden="1" x14ac:dyDescent="0.2">
      <c r="B204" s="102" t="s">
        <v>733</v>
      </c>
      <c r="C204" s="102"/>
      <c r="D204" s="102"/>
      <c r="AE204" s="87" t="s">
        <v>4</v>
      </c>
    </row>
    <row r="205" spans="2:31" hidden="1" x14ac:dyDescent="0.2">
      <c r="B205" s="102" t="s">
        <v>133</v>
      </c>
      <c r="C205" s="102"/>
      <c r="D205" s="102"/>
      <c r="AE205" s="87" t="s">
        <v>6</v>
      </c>
    </row>
    <row r="206" spans="2:31" hidden="1" x14ac:dyDescent="0.2">
      <c r="B206" s="102" t="s">
        <v>135</v>
      </c>
      <c r="C206" s="102"/>
      <c r="D206" s="102"/>
      <c r="AE206" s="87" t="s">
        <v>8</v>
      </c>
    </row>
    <row r="207" spans="2:31" hidden="1" x14ac:dyDescent="0.2">
      <c r="B207" s="102" t="s">
        <v>137</v>
      </c>
      <c r="C207" s="102"/>
      <c r="D207" s="102"/>
      <c r="AE207" s="87" t="s">
        <v>10</v>
      </c>
    </row>
    <row r="208" spans="2:31" hidden="1" x14ac:dyDescent="0.2">
      <c r="B208" s="102" t="s">
        <v>139</v>
      </c>
      <c r="C208" s="102"/>
      <c r="D208" s="102"/>
      <c r="AE208" s="87" t="s">
        <v>12</v>
      </c>
    </row>
    <row r="209" spans="2:31" hidden="1" x14ac:dyDescent="0.2">
      <c r="B209" s="102" t="s">
        <v>141</v>
      </c>
      <c r="C209" s="102"/>
      <c r="D209" s="102"/>
      <c r="AE209" s="87" t="s">
        <v>754</v>
      </c>
    </row>
    <row r="210" spans="2:31" hidden="1" x14ac:dyDescent="0.2">
      <c r="B210" s="102" t="s">
        <v>894</v>
      </c>
      <c r="C210" s="102"/>
      <c r="D210" s="102"/>
      <c r="AE210" s="87" t="s">
        <v>756</v>
      </c>
    </row>
    <row r="211" spans="2:31" hidden="1" x14ac:dyDescent="0.2">
      <c r="B211" s="102" t="s">
        <v>771</v>
      </c>
      <c r="C211" s="102"/>
      <c r="D211" s="102"/>
      <c r="AE211" s="87" t="s">
        <v>891</v>
      </c>
    </row>
    <row r="212" spans="2:31" hidden="1" x14ac:dyDescent="0.2">
      <c r="B212" s="102" t="s">
        <v>144</v>
      </c>
      <c r="C212" s="102"/>
      <c r="D212" s="102"/>
      <c r="AE212" s="87" t="s">
        <v>16</v>
      </c>
    </row>
    <row r="213" spans="2:31" hidden="1" x14ac:dyDescent="0.2">
      <c r="B213" s="102" t="s">
        <v>146</v>
      </c>
      <c r="C213" s="102"/>
      <c r="D213" s="102"/>
      <c r="AE213" s="87" t="s">
        <v>18</v>
      </c>
    </row>
    <row r="214" spans="2:31" hidden="1" x14ac:dyDescent="0.2">
      <c r="B214" s="102" t="s">
        <v>148</v>
      </c>
      <c r="C214" s="102"/>
      <c r="D214" s="102"/>
      <c r="AE214" s="87" t="s">
        <v>20</v>
      </c>
    </row>
    <row r="215" spans="2:31" hidden="1" x14ac:dyDescent="0.2">
      <c r="B215" s="102" t="s">
        <v>745</v>
      </c>
      <c r="C215" s="102"/>
      <c r="D215" s="102"/>
      <c r="AE215" s="87" t="s">
        <v>22</v>
      </c>
    </row>
    <row r="216" spans="2:31" hidden="1" x14ac:dyDescent="0.2">
      <c r="B216" s="102" t="s">
        <v>927</v>
      </c>
      <c r="C216" s="102"/>
      <c r="D216" s="102"/>
      <c r="AE216" s="87" t="s">
        <v>734</v>
      </c>
    </row>
    <row r="217" spans="2:31" hidden="1" x14ac:dyDescent="0.2">
      <c r="B217" s="102" t="s">
        <v>152</v>
      </c>
      <c r="C217" s="102"/>
      <c r="D217" s="102"/>
      <c r="AE217" s="87" t="s">
        <v>26</v>
      </c>
    </row>
    <row r="218" spans="2:31" hidden="1" x14ac:dyDescent="0.2">
      <c r="B218" s="102" t="s">
        <v>895</v>
      </c>
      <c r="C218" s="102"/>
      <c r="D218" s="102"/>
      <c r="AE218" s="87" t="s">
        <v>28</v>
      </c>
    </row>
    <row r="219" spans="2:31" hidden="1" x14ac:dyDescent="0.2">
      <c r="B219" s="102" t="s">
        <v>773</v>
      </c>
      <c r="C219" s="102"/>
      <c r="D219" s="102"/>
      <c r="AE219" s="87" t="s">
        <v>30</v>
      </c>
    </row>
    <row r="220" spans="2:31" hidden="1" x14ac:dyDescent="0.2">
      <c r="B220" s="102" t="s">
        <v>156</v>
      </c>
      <c r="C220" s="102"/>
      <c r="D220" s="102"/>
      <c r="AE220" s="87" t="s">
        <v>32</v>
      </c>
    </row>
    <row r="221" spans="2:31" hidden="1" x14ac:dyDescent="0.2">
      <c r="B221" s="102" t="s">
        <v>774</v>
      </c>
      <c r="C221" s="102"/>
      <c r="D221" s="102"/>
      <c r="AE221" s="87" t="s">
        <v>726</v>
      </c>
    </row>
    <row r="222" spans="2:31" hidden="1" x14ac:dyDescent="0.2">
      <c r="B222" s="102" t="s">
        <v>896</v>
      </c>
      <c r="C222" s="102"/>
      <c r="D222" s="102"/>
      <c r="AE222" s="87" t="s">
        <v>757</v>
      </c>
    </row>
    <row r="223" spans="2:31" hidden="1" x14ac:dyDescent="0.2">
      <c r="B223" s="102" t="s">
        <v>776</v>
      </c>
      <c r="C223" s="102"/>
      <c r="D223" s="102"/>
      <c r="AE223" s="87" t="s">
        <v>758</v>
      </c>
    </row>
    <row r="224" spans="2:31" hidden="1" x14ac:dyDescent="0.2">
      <c r="B224" s="102" t="s">
        <v>778</v>
      </c>
      <c r="C224" s="102"/>
      <c r="D224" s="102"/>
      <c r="AE224" s="87" t="s">
        <v>760</v>
      </c>
    </row>
    <row r="225" spans="2:31" hidden="1" x14ac:dyDescent="0.2">
      <c r="B225" s="102" t="s">
        <v>160</v>
      </c>
      <c r="C225" s="102"/>
      <c r="D225" s="102"/>
      <c r="AE225" s="87" t="s">
        <v>38</v>
      </c>
    </row>
    <row r="226" spans="2:31" hidden="1" x14ac:dyDescent="0.2">
      <c r="B226" s="102" t="s">
        <v>897</v>
      </c>
      <c r="C226" s="102"/>
      <c r="D226" s="102"/>
      <c r="AE226" s="87" t="s">
        <v>40</v>
      </c>
    </row>
    <row r="227" spans="2:31" hidden="1" x14ac:dyDescent="0.2">
      <c r="B227" s="102" t="s">
        <v>879</v>
      </c>
      <c r="C227" s="102"/>
      <c r="D227" s="102"/>
      <c r="AE227" s="87" t="s">
        <v>42</v>
      </c>
    </row>
    <row r="228" spans="2:31" hidden="1" x14ac:dyDescent="0.2">
      <c r="B228" s="102" t="s">
        <v>779</v>
      </c>
      <c r="C228" s="102"/>
      <c r="D228" s="102"/>
      <c r="AE228" s="87" t="s">
        <v>44</v>
      </c>
    </row>
    <row r="229" spans="2:31" hidden="1" x14ac:dyDescent="0.2">
      <c r="B229" s="102" t="s">
        <v>163</v>
      </c>
      <c r="C229" s="102"/>
      <c r="D229" s="102"/>
      <c r="AE229" s="87" t="s">
        <v>46</v>
      </c>
    </row>
    <row r="230" spans="2:31" hidden="1" x14ac:dyDescent="0.2">
      <c r="B230" s="102" t="s">
        <v>165</v>
      </c>
      <c r="C230" s="102"/>
      <c r="D230" s="102"/>
      <c r="AE230" s="87" t="s">
        <v>48</v>
      </c>
    </row>
    <row r="231" spans="2:31" hidden="1" x14ac:dyDescent="0.2">
      <c r="B231" s="102" t="s">
        <v>781</v>
      </c>
      <c r="C231" s="102"/>
      <c r="D231" s="102"/>
      <c r="AE231" s="87" t="s">
        <v>50</v>
      </c>
    </row>
    <row r="232" spans="2:31" hidden="1" x14ac:dyDescent="0.2">
      <c r="B232" s="102" t="s">
        <v>782</v>
      </c>
      <c r="C232" s="102"/>
      <c r="D232" s="102"/>
      <c r="AE232" s="87" t="s">
        <v>918</v>
      </c>
    </row>
    <row r="233" spans="2:31" hidden="1" x14ac:dyDescent="0.2">
      <c r="B233" s="102" t="s">
        <v>784</v>
      </c>
      <c r="C233" s="102"/>
      <c r="D233" s="102"/>
      <c r="AE233" s="87" t="s">
        <v>735</v>
      </c>
    </row>
    <row r="234" spans="2:31" hidden="1" x14ac:dyDescent="0.2">
      <c r="B234" s="102" t="s">
        <v>169</v>
      </c>
      <c r="C234" s="102"/>
      <c r="D234" s="102"/>
      <c r="AE234" s="87" t="s">
        <v>54</v>
      </c>
    </row>
    <row r="235" spans="2:31" hidden="1" x14ac:dyDescent="0.2">
      <c r="B235" s="102" t="s">
        <v>171</v>
      </c>
      <c r="C235" s="102"/>
      <c r="D235" s="102"/>
      <c r="AE235" s="87" t="s">
        <v>56</v>
      </c>
    </row>
    <row r="236" spans="2:31" hidden="1" x14ac:dyDescent="0.2">
      <c r="B236" s="102" t="s">
        <v>173</v>
      </c>
      <c r="C236" s="102"/>
      <c r="D236" s="102"/>
      <c r="AE236" s="87" t="s">
        <v>58</v>
      </c>
    </row>
    <row r="237" spans="2:31" hidden="1" x14ac:dyDescent="0.2">
      <c r="B237" s="102" t="s">
        <v>175</v>
      </c>
      <c r="C237" s="102"/>
      <c r="D237" s="102"/>
      <c r="AE237" s="87" t="s">
        <v>60</v>
      </c>
    </row>
    <row r="238" spans="2:31" hidden="1" x14ac:dyDescent="0.2">
      <c r="B238" s="102" t="s">
        <v>177</v>
      </c>
      <c r="C238" s="102"/>
      <c r="D238" s="102"/>
      <c r="AE238" s="87" t="s">
        <v>62</v>
      </c>
    </row>
    <row r="239" spans="2:31" hidden="1" x14ac:dyDescent="0.2">
      <c r="B239" s="102" t="s">
        <v>179</v>
      </c>
      <c r="C239" s="102"/>
      <c r="D239" s="102"/>
      <c r="AE239" s="87" t="s">
        <v>64</v>
      </c>
    </row>
    <row r="240" spans="2:31" hidden="1" x14ac:dyDescent="0.2">
      <c r="B240" s="102" t="s">
        <v>181</v>
      </c>
      <c r="C240" s="102"/>
      <c r="D240" s="102"/>
      <c r="AE240" s="87" t="s">
        <v>66</v>
      </c>
    </row>
    <row r="241" spans="2:31" hidden="1" x14ac:dyDescent="0.2">
      <c r="B241" s="102" t="s">
        <v>183</v>
      </c>
      <c r="C241" s="102"/>
      <c r="D241" s="102"/>
      <c r="AE241" s="87" t="s">
        <v>68</v>
      </c>
    </row>
    <row r="242" spans="2:31" hidden="1" x14ac:dyDescent="0.2">
      <c r="B242" s="102" t="s">
        <v>185</v>
      </c>
      <c r="C242" s="102"/>
      <c r="D242" s="102"/>
      <c r="AE242" s="87" t="s">
        <v>70</v>
      </c>
    </row>
    <row r="243" spans="2:31" hidden="1" x14ac:dyDescent="0.2">
      <c r="B243" s="102" t="s">
        <v>187</v>
      </c>
      <c r="C243" s="102"/>
      <c r="D243" s="102"/>
      <c r="AE243" s="87" t="s">
        <v>73</v>
      </c>
    </row>
    <row r="244" spans="2:31" hidden="1" x14ac:dyDescent="0.2">
      <c r="B244" s="102" t="s">
        <v>189</v>
      </c>
      <c r="C244" s="102"/>
      <c r="D244" s="102"/>
      <c r="AE244" s="87" t="s">
        <v>75</v>
      </c>
    </row>
    <row r="245" spans="2:31" hidden="1" x14ac:dyDescent="0.2">
      <c r="B245" s="102" t="s">
        <v>899</v>
      </c>
      <c r="C245" s="102"/>
      <c r="D245" s="102"/>
      <c r="AE245" s="87" t="s">
        <v>77</v>
      </c>
    </row>
    <row r="246" spans="2:31" hidden="1" x14ac:dyDescent="0.2">
      <c r="B246" s="102" t="s">
        <v>785</v>
      </c>
      <c r="C246" s="102"/>
      <c r="D246" s="102"/>
      <c r="AE246" s="87" t="s">
        <v>79</v>
      </c>
    </row>
    <row r="247" spans="2:31" hidden="1" x14ac:dyDescent="0.2">
      <c r="B247" s="102" t="s">
        <v>193</v>
      </c>
      <c r="C247" s="102"/>
      <c r="D247" s="102"/>
      <c r="AE247" s="87" t="s">
        <v>890</v>
      </c>
    </row>
    <row r="248" spans="2:31" hidden="1" x14ac:dyDescent="0.2">
      <c r="B248" s="102" t="s">
        <v>195</v>
      </c>
      <c r="C248" s="102"/>
      <c r="D248" s="102"/>
      <c r="AE248" s="87" t="s">
        <v>761</v>
      </c>
    </row>
    <row r="249" spans="2:31" hidden="1" x14ac:dyDescent="0.2">
      <c r="B249" s="102" t="s">
        <v>197</v>
      </c>
      <c r="C249" s="102"/>
      <c r="D249" s="102"/>
      <c r="AE249" s="87" t="s">
        <v>83</v>
      </c>
    </row>
    <row r="250" spans="2:31" hidden="1" x14ac:dyDescent="0.2">
      <c r="B250" s="102" t="s">
        <v>199</v>
      </c>
      <c r="C250" s="102"/>
      <c r="D250" s="102"/>
      <c r="AE250" s="87" t="s">
        <v>943</v>
      </c>
    </row>
    <row r="251" spans="2:31" hidden="1" x14ac:dyDescent="0.2">
      <c r="B251" s="102" t="s">
        <v>201</v>
      </c>
      <c r="C251" s="102"/>
      <c r="D251" s="102"/>
      <c r="AE251" s="87" t="s">
        <v>86</v>
      </c>
    </row>
    <row r="252" spans="2:31" hidden="1" x14ac:dyDescent="0.2">
      <c r="B252" s="102" t="s">
        <v>203</v>
      </c>
      <c r="C252" s="102"/>
      <c r="D252" s="102"/>
      <c r="AE252" s="87" t="s">
        <v>88</v>
      </c>
    </row>
    <row r="253" spans="2:31" hidden="1" x14ac:dyDescent="0.2">
      <c r="B253" s="102" t="s">
        <v>205</v>
      </c>
      <c r="C253" s="102"/>
      <c r="D253" s="102"/>
      <c r="AE253" s="87" t="s">
        <v>893</v>
      </c>
    </row>
    <row r="254" spans="2:31" hidden="1" x14ac:dyDescent="0.2">
      <c r="B254" s="102" t="s">
        <v>207</v>
      </c>
      <c r="C254" s="102"/>
      <c r="D254" s="102"/>
      <c r="AE254" s="87" t="s">
        <v>762</v>
      </c>
    </row>
    <row r="255" spans="2:31" hidden="1" x14ac:dyDescent="0.2">
      <c r="B255" s="102" t="s">
        <v>900</v>
      </c>
      <c r="C255" s="102"/>
      <c r="D255" s="102"/>
      <c r="AE255" s="87" t="s">
        <v>763</v>
      </c>
    </row>
    <row r="256" spans="2:31" hidden="1" x14ac:dyDescent="0.2">
      <c r="B256" s="102" t="s">
        <v>786</v>
      </c>
      <c r="C256" s="102"/>
      <c r="D256" s="102"/>
      <c r="AE256" s="87" t="s">
        <v>92</v>
      </c>
    </row>
    <row r="257" spans="2:31" hidden="1" x14ac:dyDescent="0.2">
      <c r="B257" s="102" t="s">
        <v>787</v>
      </c>
      <c r="C257" s="102"/>
      <c r="D257" s="102"/>
      <c r="AE257" s="87" t="s">
        <v>94</v>
      </c>
    </row>
    <row r="258" spans="2:31" hidden="1" x14ac:dyDescent="0.2">
      <c r="B258" s="102" t="s">
        <v>211</v>
      </c>
      <c r="C258" s="102"/>
      <c r="D258" s="102"/>
      <c r="AE258" s="87" t="s">
        <v>96</v>
      </c>
    </row>
    <row r="259" spans="2:31" hidden="1" x14ac:dyDescent="0.2">
      <c r="B259" s="102" t="s">
        <v>213</v>
      </c>
      <c r="C259" s="102"/>
      <c r="D259" s="102"/>
      <c r="AE259" s="87" t="s">
        <v>98</v>
      </c>
    </row>
    <row r="260" spans="2:31" hidden="1" x14ac:dyDescent="0.2">
      <c r="B260" s="102" t="s">
        <v>215</v>
      </c>
      <c r="C260" s="102"/>
      <c r="D260" s="102"/>
      <c r="AE260" s="87" t="s">
        <v>100</v>
      </c>
    </row>
    <row r="261" spans="2:31" hidden="1" x14ac:dyDescent="0.2">
      <c r="B261" s="102" t="s">
        <v>217</v>
      </c>
      <c r="C261" s="102"/>
      <c r="D261" s="102"/>
      <c r="AE261" s="87" t="s">
        <v>727</v>
      </c>
    </row>
    <row r="262" spans="2:31" hidden="1" x14ac:dyDescent="0.2">
      <c r="B262" s="102" t="s">
        <v>219</v>
      </c>
      <c r="C262" s="102"/>
      <c r="D262" s="102"/>
      <c r="AE262" s="87" t="s">
        <v>916</v>
      </c>
    </row>
    <row r="263" spans="2:31" hidden="1" x14ac:dyDescent="0.2">
      <c r="B263" s="102" t="s">
        <v>221</v>
      </c>
      <c r="C263" s="102"/>
      <c r="D263" s="102"/>
      <c r="AE263" s="87" t="s">
        <v>104</v>
      </c>
    </row>
    <row r="264" spans="2:31" hidden="1" x14ac:dyDescent="0.2">
      <c r="B264" s="102" t="s">
        <v>223</v>
      </c>
      <c r="C264" s="102"/>
      <c r="D264" s="102"/>
      <c r="AE264" s="87" t="s">
        <v>106</v>
      </c>
    </row>
    <row r="265" spans="2:31" hidden="1" x14ac:dyDescent="0.2">
      <c r="B265" s="102" t="s">
        <v>225</v>
      </c>
      <c r="C265" s="102"/>
      <c r="D265" s="102"/>
      <c r="AE265" s="87" t="s">
        <v>108</v>
      </c>
    </row>
    <row r="266" spans="2:31" hidden="1" x14ac:dyDescent="0.2">
      <c r="B266" s="102" t="s">
        <v>227</v>
      </c>
      <c r="C266" s="102"/>
      <c r="D266" s="102"/>
      <c r="AE266" s="87" t="s">
        <v>765</v>
      </c>
    </row>
    <row r="267" spans="2:31" hidden="1" x14ac:dyDescent="0.2">
      <c r="B267" s="102" t="s">
        <v>229</v>
      </c>
      <c r="C267" s="102"/>
      <c r="D267" s="102"/>
      <c r="AE267" s="87" t="s">
        <v>730</v>
      </c>
    </row>
    <row r="268" spans="2:31" hidden="1" x14ac:dyDescent="0.2">
      <c r="B268" s="102" t="s">
        <v>903</v>
      </c>
      <c r="C268" s="102"/>
      <c r="D268" s="102"/>
      <c r="AE268" s="87" t="s">
        <v>766</v>
      </c>
    </row>
    <row r="269" spans="2:31" hidden="1" x14ac:dyDescent="0.2">
      <c r="B269" s="102" t="s">
        <v>789</v>
      </c>
      <c r="C269" s="102"/>
      <c r="D269" s="102"/>
      <c r="AE269" s="87" t="s">
        <v>731</v>
      </c>
    </row>
    <row r="270" spans="2:31" hidden="1" x14ac:dyDescent="0.2">
      <c r="B270" s="102" t="s">
        <v>232</v>
      </c>
      <c r="C270" s="102"/>
      <c r="D270" s="102"/>
      <c r="AE270" s="87" t="s">
        <v>113</v>
      </c>
    </row>
    <row r="271" spans="2:31" hidden="1" x14ac:dyDescent="0.2">
      <c r="B271" s="102" t="s">
        <v>234</v>
      </c>
      <c r="C271" s="102"/>
      <c r="D271" s="102"/>
      <c r="AE271" s="87" t="s">
        <v>115</v>
      </c>
    </row>
    <row r="272" spans="2:31" hidden="1" x14ac:dyDescent="0.2">
      <c r="B272" s="102" t="s">
        <v>236</v>
      </c>
      <c r="C272" s="102"/>
      <c r="D272" s="102"/>
      <c r="AE272" s="87" t="s">
        <v>117</v>
      </c>
    </row>
    <row r="273" spans="2:31" hidden="1" x14ac:dyDescent="0.2">
      <c r="B273" s="102" t="s">
        <v>238</v>
      </c>
      <c r="C273" s="102"/>
      <c r="D273" s="102"/>
      <c r="AE273" s="87" t="s">
        <v>119</v>
      </c>
    </row>
    <row r="274" spans="2:31" hidden="1" x14ac:dyDescent="0.2">
      <c r="B274" s="102" t="s">
        <v>744</v>
      </c>
      <c r="C274" s="102"/>
      <c r="D274" s="102"/>
      <c r="AE274" s="87" t="s">
        <v>121</v>
      </c>
    </row>
    <row r="275" spans="2:31" hidden="1" x14ac:dyDescent="0.2">
      <c r="B275" s="102" t="s">
        <v>791</v>
      </c>
      <c r="C275" s="102"/>
      <c r="D275" s="102"/>
      <c r="AE275" s="87" t="s">
        <v>123</v>
      </c>
    </row>
    <row r="276" spans="2:31" hidden="1" x14ac:dyDescent="0.2">
      <c r="B276" s="102" t="s">
        <v>792</v>
      </c>
      <c r="C276" s="102"/>
      <c r="D276" s="102"/>
      <c r="AE276" s="87" t="s">
        <v>928</v>
      </c>
    </row>
    <row r="277" spans="2:31" hidden="1" x14ac:dyDescent="0.2">
      <c r="B277" s="102" t="s">
        <v>881</v>
      </c>
      <c r="C277" s="102"/>
      <c r="D277" s="102"/>
      <c r="AE277" s="87" t="s">
        <v>768</v>
      </c>
    </row>
    <row r="278" spans="2:31" hidden="1" x14ac:dyDescent="0.2">
      <c r="B278" s="102" t="s">
        <v>243</v>
      </c>
      <c r="C278" s="102"/>
      <c r="D278" s="102"/>
      <c r="AE278" s="87" t="s">
        <v>769</v>
      </c>
    </row>
    <row r="279" spans="2:31" hidden="1" x14ac:dyDescent="0.2">
      <c r="B279" s="102" t="s">
        <v>245</v>
      </c>
      <c r="C279" s="102"/>
      <c r="D279" s="102"/>
      <c r="AE279" s="87" t="s">
        <v>126</v>
      </c>
    </row>
    <row r="280" spans="2:31" hidden="1" x14ac:dyDescent="0.2">
      <c r="B280" s="102" t="s">
        <v>247</v>
      </c>
      <c r="C280" s="102"/>
      <c r="D280" s="102"/>
      <c r="AE280" s="87" t="s">
        <v>128</v>
      </c>
    </row>
    <row r="281" spans="2:31" hidden="1" x14ac:dyDescent="0.2">
      <c r="B281" s="102" t="s">
        <v>249</v>
      </c>
      <c r="C281" s="102"/>
      <c r="D281" s="102"/>
      <c r="AE281" s="87" t="s">
        <v>130</v>
      </c>
    </row>
    <row r="282" spans="2:31" hidden="1" x14ac:dyDescent="0.2">
      <c r="B282" s="102" t="s">
        <v>251</v>
      </c>
      <c r="C282" s="102"/>
      <c r="D282" s="102"/>
      <c r="AE282" s="87" t="s">
        <v>733</v>
      </c>
    </row>
    <row r="283" spans="2:31" hidden="1" x14ac:dyDescent="0.2">
      <c r="B283" s="102" t="s">
        <v>253</v>
      </c>
      <c r="C283" s="102"/>
      <c r="D283" s="102"/>
      <c r="AE283" s="87" t="s">
        <v>133</v>
      </c>
    </row>
    <row r="284" spans="2:31" hidden="1" x14ac:dyDescent="0.2">
      <c r="B284" s="102" t="s">
        <v>904</v>
      </c>
      <c r="C284" s="102"/>
      <c r="D284" s="102"/>
      <c r="AE284" s="87" t="s">
        <v>135</v>
      </c>
    </row>
    <row r="285" spans="2:31" hidden="1" x14ac:dyDescent="0.2">
      <c r="B285" s="102" t="s">
        <v>793</v>
      </c>
      <c r="C285" s="102"/>
      <c r="D285" s="102"/>
      <c r="AE285" s="87" t="s">
        <v>137</v>
      </c>
    </row>
    <row r="286" spans="2:31" hidden="1" x14ac:dyDescent="0.2">
      <c r="B286" s="102" t="s">
        <v>794</v>
      </c>
      <c r="C286" s="102"/>
      <c r="D286" s="102"/>
      <c r="AE286" s="87" t="s">
        <v>139</v>
      </c>
    </row>
    <row r="287" spans="2:31" hidden="1" x14ac:dyDescent="0.2">
      <c r="B287" s="102" t="s">
        <v>257</v>
      </c>
      <c r="C287" s="102"/>
      <c r="D287" s="102"/>
      <c r="AE287" s="87" t="s">
        <v>141</v>
      </c>
    </row>
    <row r="288" spans="2:31" hidden="1" x14ac:dyDescent="0.2">
      <c r="B288" s="102" t="s">
        <v>259</v>
      </c>
      <c r="C288" s="102"/>
      <c r="D288" s="102"/>
      <c r="AE288" s="87" t="s">
        <v>894</v>
      </c>
    </row>
    <row r="289" spans="2:31" hidden="1" x14ac:dyDescent="0.2">
      <c r="B289" s="102" t="s">
        <v>261</v>
      </c>
      <c r="C289" s="102"/>
      <c r="D289" s="102"/>
      <c r="AE289" s="87" t="s">
        <v>771</v>
      </c>
    </row>
    <row r="290" spans="2:31" hidden="1" x14ac:dyDescent="0.2">
      <c r="B290" s="102" t="s">
        <v>263</v>
      </c>
      <c r="C290" s="102"/>
      <c r="D290" s="102"/>
      <c r="AE290" s="87" t="s">
        <v>144</v>
      </c>
    </row>
    <row r="291" spans="2:31" hidden="1" x14ac:dyDescent="0.2">
      <c r="B291" s="102" t="s">
        <v>265</v>
      </c>
      <c r="C291" s="102"/>
      <c r="D291" s="102"/>
      <c r="AE291" s="87" t="s">
        <v>146</v>
      </c>
    </row>
    <row r="292" spans="2:31" hidden="1" x14ac:dyDescent="0.2">
      <c r="B292" s="102" t="s">
        <v>905</v>
      </c>
      <c r="C292" s="102"/>
      <c r="D292" s="102"/>
      <c r="AE292" s="87" t="s">
        <v>148</v>
      </c>
    </row>
    <row r="293" spans="2:31" hidden="1" x14ac:dyDescent="0.2">
      <c r="B293" s="102" t="s">
        <v>268</v>
      </c>
      <c r="C293" s="102"/>
      <c r="D293" s="102"/>
      <c r="AE293" s="87" t="s">
        <v>745</v>
      </c>
    </row>
    <row r="294" spans="2:31" hidden="1" x14ac:dyDescent="0.2">
      <c r="B294" s="102" t="s">
        <v>270</v>
      </c>
      <c r="C294" s="102"/>
      <c r="D294" s="102"/>
      <c r="AE294" s="87" t="s">
        <v>927</v>
      </c>
    </row>
    <row r="295" spans="2:31" hidden="1" x14ac:dyDescent="0.2">
      <c r="B295" s="102" t="s">
        <v>272</v>
      </c>
      <c r="C295" s="102"/>
      <c r="D295" s="102"/>
      <c r="AE295" s="87" t="s">
        <v>152</v>
      </c>
    </row>
    <row r="296" spans="2:31" hidden="1" x14ac:dyDescent="0.2">
      <c r="B296" s="102" t="s">
        <v>274</v>
      </c>
      <c r="C296" s="102"/>
      <c r="D296" s="102"/>
      <c r="AE296" s="87" t="s">
        <v>895</v>
      </c>
    </row>
    <row r="297" spans="2:31" hidden="1" x14ac:dyDescent="0.2">
      <c r="B297" s="102" t="s">
        <v>796</v>
      </c>
      <c r="C297" s="102"/>
      <c r="D297" s="102"/>
      <c r="AE297" s="87" t="s">
        <v>773</v>
      </c>
    </row>
    <row r="298" spans="2:31" hidden="1" x14ac:dyDescent="0.2">
      <c r="B298" s="102" t="s">
        <v>277</v>
      </c>
      <c r="C298" s="102"/>
      <c r="D298" s="102"/>
      <c r="AE298" s="87" t="s">
        <v>156</v>
      </c>
    </row>
    <row r="299" spans="2:31" hidden="1" x14ac:dyDescent="0.2">
      <c r="B299" s="102" t="s">
        <v>908</v>
      </c>
      <c r="C299" s="102"/>
      <c r="D299" s="102"/>
      <c r="AE299" s="87" t="s">
        <v>774</v>
      </c>
    </row>
    <row r="300" spans="2:31" hidden="1" x14ac:dyDescent="0.2">
      <c r="B300" s="102" t="s">
        <v>797</v>
      </c>
      <c r="C300" s="102"/>
      <c r="D300" s="102"/>
      <c r="AE300" s="87" t="s">
        <v>896</v>
      </c>
    </row>
    <row r="301" spans="2:31" hidden="1" x14ac:dyDescent="0.2">
      <c r="B301" s="102" t="s">
        <v>280</v>
      </c>
      <c r="C301" s="102"/>
      <c r="D301" s="102"/>
      <c r="AE301" s="87" t="s">
        <v>776</v>
      </c>
    </row>
    <row r="302" spans="2:31" hidden="1" x14ac:dyDescent="0.2">
      <c r="B302" s="102" t="s">
        <v>282</v>
      </c>
      <c r="C302" s="102"/>
      <c r="D302" s="102"/>
      <c r="AE302" s="87" t="s">
        <v>778</v>
      </c>
    </row>
    <row r="303" spans="2:31" hidden="1" x14ac:dyDescent="0.2">
      <c r="B303" s="102" t="s">
        <v>284</v>
      </c>
      <c r="C303" s="102"/>
      <c r="D303" s="102"/>
      <c r="AE303" s="87" t="s">
        <v>160</v>
      </c>
    </row>
    <row r="304" spans="2:31" hidden="1" x14ac:dyDescent="0.2">
      <c r="B304" s="102" t="s">
        <v>286</v>
      </c>
      <c r="C304" s="102"/>
      <c r="D304" s="102"/>
      <c r="AE304" s="87" t="s">
        <v>897</v>
      </c>
    </row>
    <row r="305" spans="2:31" hidden="1" x14ac:dyDescent="0.2">
      <c r="B305" s="102" t="s">
        <v>288</v>
      </c>
      <c r="C305" s="102"/>
      <c r="D305" s="102"/>
      <c r="AE305" s="87" t="s">
        <v>969</v>
      </c>
    </row>
    <row r="306" spans="2:31" hidden="1" x14ac:dyDescent="0.2">
      <c r="B306" s="102" t="s">
        <v>290</v>
      </c>
      <c r="C306" s="102"/>
      <c r="D306" s="102"/>
      <c r="AE306" s="87" t="s">
        <v>779</v>
      </c>
    </row>
    <row r="307" spans="2:31" hidden="1" x14ac:dyDescent="0.2">
      <c r="B307" s="102" t="s">
        <v>799</v>
      </c>
      <c r="C307" s="102"/>
      <c r="D307" s="102"/>
      <c r="AE307" s="87" t="s">
        <v>163</v>
      </c>
    </row>
    <row r="308" spans="2:31" hidden="1" x14ac:dyDescent="0.2">
      <c r="B308" s="102" t="s">
        <v>800</v>
      </c>
      <c r="C308" s="102"/>
      <c r="D308" s="102"/>
      <c r="AE308" s="87" t="s">
        <v>165</v>
      </c>
    </row>
    <row r="309" spans="2:31" hidden="1" x14ac:dyDescent="0.2">
      <c r="B309" s="102" t="s">
        <v>293</v>
      </c>
      <c r="C309" s="102"/>
      <c r="D309" s="102"/>
      <c r="AE309" s="87" t="s">
        <v>781</v>
      </c>
    </row>
    <row r="310" spans="2:31" hidden="1" x14ac:dyDescent="0.2">
      <c r="B310" s="102" t="s">
        <v>914</v>
      </c>
      <c r="C310" s="102"/>
      <c r="D310" s="102"/>
      <c r="AE310" s="87" t="s">
        <v>782</v>
      </c>
    </row>
    <row r="311" spans="2:31" hidden="1" x14ac:dyDescent="0.2">
      <c r="B311" s="102" t="s">
        <v>296</v>
      </c>
      <c r="C311" s="102"/>
      <c r="D311" s="102"/>
      <c r="AE311" s="87" t="s">
        <v>784</v>
      </c>
    </row>
    <row r="312" spans="2:31" hidden="1" x14ac:dyDescent="0.2">
      <c r="B312" s="102" t="s">
        <v>298</v>
      </c>
      <c r="C312" s="102"/>
      <c r="D312" s="102"/>
      <c r="AE312" s="87" t="s">
        <v>169</v>
      </c>
    </row>
    <row r="313" spans="2:31" hidden="1" x14ac:dyDescent="0.2">
      <c r="B313" s="102" t="s">
        <v>300</v>
      </c>
      <c r="C313" s="102"/>
      <c r="D313" s="102"/>
      <c r="AE313" s="87" t="s">
        <v>171</v>
      </c>
    </row>
    <row r="314" spans="2:31" hidden="1" x14ac:dyDescent="0.2">
      <c r="B314" s="102" t="s">
        <v>302</v>
      </c>
      <c r="C314" s="102"/>
      <c r="D314" s="102"/>
      <c r="AE314" s="87" t="s">
        <v>173</v>
      </c>
    </row>
    <row r="315" spans="2:31" hidden="1" x14ac:dyDescent="0.2">
      <c r="B315" s="102" t="s">
        <v>304</v>
      </c>
      <c r="C315" s="102"/>
      <c r="D315" s="102"/>
      <c r="AE315" s="87" t="s">
        <v>175</v>
      </c>
    </row>
    <row r="316" spans="2:31" hidden="1" x14ac:dyDescent="0.2">
      <c r="B316" s="102" t="s">
        <v>911</v>
      </c>
      <c r="C316" s="102"/>
      <c r="D316" s="102"/>
      <c r="AE316" s="87" t="s">
        <v>177</v>
      </c>
    </row>
    <row r="317" spans="2:31" hidden="1" x14ac:dyDescent="0.2">
      <c r="B317" s="102" t="s">
        <v>802</v>
      </c>
      <c r="C317" s="102"/>
      <c r="D317" s="102"/>
      <c r="AE317" s="87" t="s">
        <v>179</v>
      </c>
    </row>
    <row r="318" spans="2:31" hidden="1" x14ac:dyDescent="0.2">
      <c r="B318" s="102" t="s">
        <v>803</v>
      </c>
      <c r="C318" s="102"/>
      <c r="D318" s="102"/>
      <c r="AE318" s="87" t="s">
        <v>181</v>
      </c>
    </row>
    <row r="319" spans="2:31" hidden="1" x14ac:dyDescent="0.2">
      <c r="B319" s="102" t="s">
        <v>308</v>
      </c>
      <c r="C319" s="102"/>
      <c r="D319" s="102"/>
      <c r="AE319" s="87" t="s">
        <v>183</v>
      </c>
    </row>
    <row r="320" spans="2:31" hidden="1" x14ac:dyDescent="0.2">
      <c r="B320" s="102" t="s">
        <v>310</v>
      </c>
      <c r="C320" s="102"/>
      <c r="D320" s="102"/>
      <c r="AE320" s="87" t="s">
        <v>185</v>
      </c>
    </row>
    <row r="321" spans="2:31" hidden="1" x14ac:dyDescent="0.2">
      <c r="B321" s="102" t="s">
        <v>909</v>
      </c>
      <c r="C321" s="102"/>
      <c r="D321" s="102"/>
      <c r="AE321" s="87" t="s">
        <v>187</v>
      </c>
    </row>
    <row r="322" spans="2:31" hidden="1" x14ac:dyDescent="0.2">
      <c r="B322" s="102" t="s">
        <v>741</v>
      </c>
      <c r="C322" s="102"/>
      <c r="D322" s="102"/>
      <c r="AE322" s="87" t="s">
        <v>189</v>
      </c>
    </row>
    <row r="323" spans="2:31" hidden="1" x14ac:dyDescent="0.2">
      <c r="B323" s="102" t="s">
        <v>314</v>
      </c>
      <c r="C323" s="102"/>
      <c r="D323" s="102"/>
      <c r="AE323" s="87" t="s">
        <v>899</v>
      </c>
    </row>
    <row r="324" spans="2:31" hidden="1" x14ac:dyDescent="0.2">
      <c r="B324" s="102" t="s">
        <v>316</v>
      </c>
      <c r="C324" s="102"/>
      <c r="D324" s="102"/>
      <c r="AE324" s="87" t="s">
        <v>785</v>
      </c>
    </row>
    <row r="325" spans="2:31" hidden="1" x14ac:dyDescent="0.2">
      <c r="B325" s="102" t="s">
        <v>318</v>
      </c>
      <c r="C325" s="102"/>
      <c r="D325" s="102"/>
      <c r="AE325" s="87" t="s">
        <v>193</v>
      </c>
    </row>
    <row r="326" spans="2:31" hidden="1" x14ac:dyDescent="0.2">
      <c r="B326" s="102" t="s">
        <v>320</v>
      </c>
      <c r="C326" s="102"/>
      <c r="D326" s="102"/>
      <c r="AE326" s="87" t="s">
        <v>195</v>
      </c>
    </row>
    <row r="327" spans="2:31" hidden="1" x14ac:dyDescent="0.2">
      <c r="B327" s="102" t="s">
        <v>913</v>
      </c>
      <c r="C327" s="102"/>
      <c r="D327" s="102"/>
      <c r="AE327" s="87" t="s">
        <v>197</v>
      </c>
    </row>
    <row r="328" spans="2:31" hidden="1" x14ac:dyDescent="0.2">
      <c r="B328" s="102" t="s">
        <v>805</v>
      </c>
      <c r="C328" s="102"/>
      <c r="D328" s="102"/>
      <c r="AE328" s="87" t="s">
        <v>199</v>
      </c>
    </row>
    <row r="329" spans="2:31" hidden="1" x14ac:dyDescent="0.2">
      <c r="B329" s="102" t="s">
        <v>806</v>
      </c>
      <c r="C329" s="102"/>
      <c r="D329" s="102"/>
      <c r="AE329" s="87" t="s">
        <v>201</v>
      </c>
    </row>
    <row r="330" spans="2:31" hidden="1" x14ac:dyDescent="0.2">
      <c r="B330" s="102" t="s">
        <v>324</v>
      </c>
      <c r="C330" s="102"/>
      <c r="D330" s="102"/>
      <c r="AE330" s="87" t="s">
        <v>203</v>
      </c>
    </row>
    <row r="331" spans="2:31" hidden="1" x14ac:dyDescent="0.2">
      <c r="B331" s="102" t="s">
        <v>326</v>
      </c>
      <c r="C331" s="102"/>
      <c r="D331" s="102"/>
      <c r="AE331" s="87" t="s">
        <v>205</v>
      </c>
    </row>
    <row r="332" spans="2:31" hidden="1" x14ac:dyDescent="0.2">
      <c r="B332" s="102" t="s">
        <v>328</v>
      </c>
      <c r="C332" s="102"/>
      <c r="D332" s="102"/>
      <c r="AE332" s="87" t="s">
        <v>207</v>
      </c>
    </row>
    <row r="333" spans="2:31" hidden="1" x14ac:dyDescent="0.2">
      <c r="B333" s="102" t="s">
        <v>330</v>
      </c>
      <c r="C333" s="102"/>
      <c r="D333" s="102"/>
      <c r="AE333" s="87" t="s">
        <v>900</v>
      </c>
    </row>
    <row r="334" spans="2:31" hidden="1" x14ac:dyDescent="0.2">
      <c r="B334" s="102" t="s">
        <v>915</v>
      </c>
      <c r="C334" s="102"/>
      <c r="D334" s="102"/>
      <c r="AE334" s="87" t="s">
        <v>786</v>
      </c>
    </row>
    <row r="335" spans="2:31" hidden="1" x14ac:dyDescent="0.2">
      <c r="B335" s="102" t="s">
        <v>808</v>
      </c>
      <c r="C335" s="102"/>
      <c r="D335" s="102"/>
      <c r="AE335" s="87" t="s">
        <v>787</v>
      </c>
    </row>
    <row r="336" spans="2:31" hidden="1" x14ac:dyDescent="0.2">
      <c r="B336" s="102" t="s">
        <v>809</v>
      </c>
      <c r="C336" s="102"/>
      <c r="D336" s="102"/>
      <c r="AE336" s="87" t="s">
        <v>211</v>
      </c>
    </row>
    <row r="337" spans="2:31" hidden="1" x14ac:dyDescent="0.2">
      <c r="B337" s="102" t="s">
        <v>334</v>
      </c>
      <c r="C337" s="102"/>
      <c r="D337" s="102"/>
      <c r="AE337" s="87" t="s">
        <v>213</v>
      </c>
    </row>
    <row r="338" spans="2:31" hidden="1" x14ac:dyDescent="0.2">
      <c r="B338" s="102" t="s">
        <v>336</v>
      </c>
      <c r="C338" s="102"/>
      <c r="D338" s="102"/>
      <c r="AE338" s="87" t="s">
        <v>215</v>
      </c>
    </row>
    <row r="339" spans="2:31" hidden="1" x14ac:dyDescent="0.2">
      <c r="B339" s="102" t="s">
        <v>338</v>
      </c>
      <c r="C339" s="102"/>
      <c r="D339" s="102"/>
      <c r="AE339" s="87" t="s">
        <v>217</v>
      </c>
    </row>
    <row r="340" spans="2:31" hidden="1" x14ac:dyDescent="0.2">
      <c r="B340" s="102" t="s">
        <v>919</v>
      </c>
      <c r="C340" s="102"/>
      <c r="D340" s="102"/>
      <c r="AE340" s="87" t="s">
        <v>219</v>
      </c>
    </row>
    <row r="341" spans="2:31" hidden="1" x14ac:dyDescent="0.2">
      <c r="B341" s="102" t="s">
        <v>917</v>
      </c>
      <c r="C341" s="102"/>
      <c r="D341" s="102"/>
      <c r="AE341" s="87" t="s">
        <v>221</v>
      </c>
    </row>
    <row r="342" spans="2:31" hidden="1" x14ac:dyDescent="0.2">
      <c r="B342" s="102" t="s">
        <v>811</v>
      </c>
      <c r="C342" s="102"/>
      <c r="D342" s="102"/>
      <c r="AE342" s="87" t="s">
        <v>223</v>
      </c>
    </row>
    <row r="343" spans="2:31" hidden="1" x14ac:dyDescent="0.2">
      <c r="B343" s="102" t="s">
        <v>342</v>
      </c>
      <c r="C343" s="102"/>
      <c r="D343" s="102"/>
      <c r="AE343" s="87" t="s">
        <v>225</v>
      </c>
    </row>
    <row r="344" spans="2:31" hidden="1" x14ac:dyDescent="0.2">
      <c r="B344" s="102" t="s">
        <v>344</v>
      </c>
      <c r="C344" s="102"/>
      <c r="D344" s="102"/>
      <c r="AE344" s="87" t="s">
        <v>227</v>
      </c>
    </row>
    <row r="345" spans="2:31" hidden="1" x14ac:dyDescent="0.2">
      <c r="B345" s="102" t="s">
        <v>347</v>
      </c>
      <c r="C345" s="102"/>
      <c r="D345" s="102"/>
      <c r="AE345" s="87" t="s">
        <v>229</v>
      </c>
    </row>
    <row r="346" spans="2:31" hidden="1" x14ac:dyDescent="0.2">
      <c r="B346" s="102" t="s">
        <v>901</v>
      </c>
      <c r="C346" s="102"/>
      <c r="D346" s="102"/>
      <c r="AE346" s="87" t="s">
        <v>903</v>
      </c>
    </row>
    <row r="347" spans="2:31" hidden="1" x14ac:dyDescent="0.2">
      <c r="B347" s="102" t="s">
        <v>349</v>
      </c>
      <c r="C347" s="102"/>
      <c r="D347" s="102"/>
      <c r="AE347" s="87" t="s">
        <v>789</v>
      </c>
    </row>
    <row r="348" spans="2:31" hidden="1" x14ac:dyDescent="0.2">
      <c r="B348" s="102" t="s">
        <v>351</v>
      </c>
      <c r="C348" s="102"/>
      <c r="D348" s="102"/>
      <c r="AE348" s="87" t="s">
        <v>232</v>
      </c>
    </row>
    <row r="349" spans="2:31" hidden="1" x14ac:dyDescent="0.2">
      <c r="B349" s="102" t="s">
        <v>353</v>
      </c>
      <c r="C349" s="102"/>
      <c r="D349" s="102"/>
      <c r="AE349" s="87" t="s">
        <v>234</v>
      </c>
    </row>
    <row r="350" spans="2:31" hidden="1" x14ac:dyDescent="0.2">
      <c r="B350" s="102" t="s">
        <v>356</v>
      </c>
      <c r="C350" s="102"/>
      <c r="D350" s="102"/>
      <c r="AE350" s="87" t="s">
        <v>236</v>
      </c>
    </row>
    <row r="351" spans="2:31" hidden="1" x14ac:dyDescent="0.2">
      <c r="B351" s="102" t="s">
        <v>358</v>
      </c>
      <c r="C351" s="102"/>
      <c r="D351" s="102"/>
      <c r="AE351" s="87" t="s">
        <v>238</v>
      </c>
    </row>
    <row r="352" spans="2:31" hidden="1" x14ac:dyDescent="0.2">
      <c r="B352" s="102" t="s">
        <v>813</v>
      </c>
      <c r="C352" s="102"/>
      <c r="D352" s="102"/>
      <c r="AE352" s="87" t="s">
        <v>744</v>
      </c>
    </row>
    <row r="353" spans="2:31" hidden="1" x14ac:dyDescent="0.2">
      <c r="B353" s="102" t="s">
        <v>814</v>
      </c>
      <c r="C353" s="102"/>
      <c r="D353" s="102"/>
      <c r="AE353" s="87" t="s">
        <v>791</v>
      </c>
    </row>
    <row r="354" spans="2:31" hidden="1" x14ac:dyDescent="0.2">
      <c r="B354" s="102" t="s">
        <v>882</v>
      </c>
      <c r="C354" s="102"/>
      <c r="D354" s="102"/>
      <c r="AE354" s="87" t="s">
        <v>792</v>
      </c>
    </row>
    <row r="355" spans="2:31" hidden="1" x14ac:dyDescent="0.2">
      <c r="B355" s="102" t="s">
        <v>362</v>
      </c>
      <c r="C355" s="102"/>
      <c r="D355" s="102"/>
      <c r="AE355" s="87" t="s">
        <v>881</v>
      </c>
    </row>
    <row r="356" spans="2:31" hidden="1" x14ac:dyDescent="0.2">
      <c r="B356" s="102" t="s">
        <v>364</v>
      </c>
      <c r="C356" s="102"/>
      <c r="D356" s="102"/>
      <c r="AE356" s="87" t="s">
        <v>243</v>
      </c>
    </row>
    <row r="357" spans="2:31" hidden="1" x14ac:dyDescent="0.2">
      <c r="B357" s="102" t="s">
        <v>366</v>
      </c>
      <c r="C357" s="102"/>
      <c r="D357" s="102"/>
      <c r="AE357" s="87" t="s">
        <v>245</v>
      </c>
    </row>
    <row r="358" spans="2:31" hidden="1" x14ac:dyDescent="0.2">
      <c r="B358" s="102" t="s">
        <v>368</v>
      </c>
      <c r="C358" s="102"/>
      <c r="D358" s="102"/>
      <c r="AE358" s="87" t="s">
        <v>247</v>
      </c>
    </row>
    <row r="359" spans="2:31" hidden="1" x14ac:dyDescent="0.2">
      <c r="B359" s="102" t="s">
        <v>370</v>
      </c>
      <c r="C359" s="102"/>
      <c r="D359" s="102"/>
      <c r="AE359" s="87" t="s">
        <v>249</v>
      </c>
    </row>
    <row r="360" spans="2:31" hidden="1" x14ac:dyDescent="0.2">
      <c r="B360" s="102" t="s">
        <v>372</v>
      </c>
      <c r="C360" s="102"/>
      <c r="D360" s="102"/>
      <c r="AE360" s="87" t="s">
        <v>251</v>
      </c>
    </row>
    <row r="361" spans="2:31" hidden="1" x14ac:dyDescent="0.2">
      <c r="B361" s="102" t="s">
        <v>374</v>
      </c>
      <c r="C361" s="102"/>
      <c r="D361" s="102"/>
      <c r="AE361" s="87" t="s">
        <v>253</v>
      </c>
    </row>
    <row r="362" spans="2:31" hidden="1" x14ac:dyDescent="0.2">
      <c r="B362" s="102" t="s">
        <v>376</v>
      </c>
      <c r="C362" s="102"/>
      <c r="D362" s="102"/>
      <c r="AE362" s="87" t="s">
        <v>904</v>
      </c>
    </row>
    <row r="363" spans="2:31" hidden="1" x14ac:dyDescent="0.2">
      <c r="B363" s="102" t="s">
        <v>378</v>
      </c>
      <c r="C363" s="102"/>
      <c r="D363" s="102"/>
      <c r="AE363" s="87" t="s">
        <v>793</v>
      </c>
    </row>
    <row r="364" spans="2:31" hidden="1" x14ac:dyDescent="0.2">
      <c r="B364" s="102" t="s">
        <v>883</v>
      </c>
      <c r="C364" s="102"/>
      <c r="D364" s="102"/>
      <c r="AE364" s="87" t="s">
        <v>794</v>
      </c>
    </row>
    <row r="365" spans="2:31" hidden="1" x14ac:dyDescent="0.2">
      <c r="B365" s="102" t="s">
        <v>947</v>
      </c>
      <c r="C365" s="102"/>
      <c r="D365" s="102"/>
      <c r="AE365" s="87" t="s">
        <v>257</v>
      </c>
    </row>
    <row r="366" spans="2:31" hidden="1" x14ac:dyDescent="0.2">
      <c r="B366" s="102" t="s">
        <v>382</v>
      </c>
      <c r="C366" s="102"/>
      <c r="D366" s="102"/>
      <c r="AE366" s="87" t="s">
        <v>259</v>
      </c>
    </row>
    <row r="367" spans="2:31" hidden="1" x14ac:dyDescent="0.2">
      <c r="B367" s="102" t="s">
        <v>384</v>
      </c>
      <c r="C367" s="102"/>
      <c r="D367" s="102"/>
      <c r="AE367" s="87" t="s">
        <v>261</v>
      </c>
    </row>
    <row r="368" spans="2:31" hidden="1" x14ac:dyDescent="0.2">
      <c r="B368" s="102" t="s">
        <v>920</v>
      </c>
      <c r="C368" s="102"/>
      <c r="D368" s="102"/>
      <c r="AE368" s="87" t="s">
        <v>263</v>
      </c>
    </row>
    <row r="369" spans="2:31" hidden="1" x14ac:dyDescent="0.2">
      <c r="B369" s="102" t="s">
        <v>816</v>
      </c>
      <c r="C369" s="102"/>
      <c r="D369" s="102"/>
      <c r="AE369" s="87" t="s">
        <v>265</v>
      </c>
    </row>
    <row r="370" spans="2:31" hidden="1" x14ac:dyDescent="0.2">
      <c r="B370" s="102" t="s">
        <v>387</v>
      </c>
      <c r="C370" s="102"/>
      <c r="D370" s="102"/>
      <c r="AE370" s="87" t="s">
        <v>905</v>
      </c>
    </row>
    <row r="371" spans="2:31" hidden="1" x14ac:dyDescent="0.2">
      <c r="B371" s="102" t="s">
        <v>389</v>
      </c>
      <c r="C371" s="102"/>
      <c r="D371" s="102"/>
      <c r="AE371" s="87" t="s">
        <v>268</v>
      </c>
    </row>
    <row r="372" spans="2:31" hidden="1" x14ac:dyDescent="0.2">
      <c r="B372" s="102" t="s">
        <v>391</v>
      </c>
      <c r="C372" s="102"/>
      <c r="D372" s="102"/>
      <c r="AE372" s="87" t="s">
        <v>270</v>
      </c>
    </row>
    <row r="373" spans="2:31" hidden="1" x14ac:dyDescent="0.2">
      <c r="B373" s="102" t="s">
        <v>393</v>
      </c>
      <c r="C373" s="102"/>
      <c r="D373" s="102"/>
      <c r="AE373" s="87" t="s">
        <v>272</v>
      </c>
    </row>
    <row r="374" spans="2:31" hidden="1" x14ac:dyDescent="0.2">
      <c r="B374" s="102" t="s">
        <v>395</v>
      </c>
      <c r="C374" s="102"/>
      <c r="D374" s="102"/>
      <c r="AE374" s="87" t="s">
        <v>274</v>
      </c>
    </row>
    <row r="375" spans="2:31" hidden="1" x14ac:dyDescent="0.2">
      <c r="B375" s="102" t="s">
        <v>397</v>
      </c>
      <c r="C375" s="102"/>
      <c r="D375" s="102"/>
      <c r="AE375" s="87" t="s">
        <v>796</v>
      </c>
    </row>
    <row r="376" spans="2:31" hidden="1" x14ac:dyDescent="0.2">
      <c r="B376" s="102" t="s">
        <v>399</v>
      </c>
      <c r="C376" s="102"/>
      <c r="D376" s="102"/>
      <c r="AE376" s="87" t="s">
        <v>277</v>
      </c>
    </row>
    <row r="377" spans="2:31" hidden="1" x14ac:dyDescent="0.2">
      <c r="B377" s="102" t="s">
        <v>401</v>
      </c>
      <c r="C377" s="102"/>
      <c r="D377" s="102"/>
      <c r="AE377" s="87" t="s">
        <v>908</v>
      </c>
    </row>
    <row r="378" spans="2:31" hidden="1" x14ac:dyDescent="0.2">
      <c r="B378" s="102" t="s">
        <v>403</v>
      </c>
      <c r="C378" s="102"/>
      <c r="D378" s="102"/>
      <c r="AE378" s="87" t="s">
        <v>797</v>
      </c>
    </row>
    <row r="379" spans="2:31" hidden="1" x14ac:dyDescent="0.2">
      <c r="B379" s="102" t="s">
        <v>405</v>
      </c>
      <c r="C379" s="102"/>
      <c r="D379" s="102"/>
      <c r="AE379" s="87" t="s">
        <v>280</v>
      </c>
    </row>
    <row r="380" spans="2:31" hidden="1" x14ac:dyDescent="0.2">
      <c r="B380" s="102" t="s">
        <v>407</v>
      </c>
      <c r="C380" s="102"/>
      <c r="D380" s="102"/>
      <c r="AE380" s="87" t="s">
        <v>282</v>
      </c>
    </row>
    <row r="381" spans="2:31" hidden="1" x14ac:dyDescent="0.2">
      <c r="B381" s="102" t="s">
        <v>409</v>
      </c>
      <c r="C381" s="102"/>
      <c r="D381" s="102"/>
      <c r="AE381" s="87" t="s">
        <v>284</v>
      </c>
    </row>
    <row r="382" spans="2:31" hidden="1" x14ac:dyDescent="0.2">
      <c r="B382" s="102" t="s">
        <v>411</v>
      </c>
      <c r="C382" s="102"/>
      <c r="D382" s="102"/>
      <c r="AE382" s="87" t="s">
        <v>286</v>
      </c>
    </row>
    <row r="383" spans="2:31" hidden="1" x14ac:dyDescent="0.2">
      <c r="B383" s="102" t="s">
        <v>413</v>
      </c>
      <c r="C383" s="102"/>
      <c r="D383" s="102"/>
      <c r="AE383" s="87" t="s">
        <v>288</v>
      </c>
    </row>
    <row r="384" spans="2:31" hidden="1" x14ac:dyDescent="0.2">
      <c r="B384" s="102" t="s">
        <v>922</v>
      </c>
      <c r="C384" s="102"/>
      <c r="D384" s="102"/>
      <c r="AE384" s="87" t="s">
        <v>290</v>
      </c>
    </row>
    <row r="385" spans="2:31" hidden="1" x14ac:dyDescent="0.2">
      <c r="B385" s="102" t="s">
        <v>818</v>
      </c>
      <c r="C385" s="102"/>
      <c r="D385" s="102"/>
      <c r="AE385" s="87" t="s">
        <v>799</v>
      </c>
    </row>
    <row r="386" spans="2:31" hidden="1" x14ac:dyDescent="0.2">
      <c r="B386" s="102" t="s">
        <v>819</v>
      </c>
      <c r="C386" s="102"/>
      <c r="D386" s="102"/>
      <c r="AE386" s="87" t="s">
        <v>800</v>
      </c>
    </row>
    <row r="387" spans="2:31" hidden="1" x14ac:dyDescent="0.2">
      <c r="B387" s="102" t="s">
        <v>417</v>
      </c>
      <c r="C387" s="102"/>
      <c r="D387" s="102"/>
      <c r="AE387" s="87" t="s">
        <v>293</v>
      </c>
    </row>
    <row r="388" spans="2:31" hidden="1" x14ac:dyDescent="0.2">
      <c r="B388" s="102" t="s">
        <v>926</v>
      </c>
      <c r="C388" s="102"/>
      <c r="D388" s="102"/>
      <c r="AE388" s="87" t="s">
        <v>914</v>
      </c>
    </row>
    <row r="389" spans="2:31" hidden="1" x14ac:dyDescent="0.2">
      <c r="B389" s="102" t="s">
        <v>821</v>
      </c>
      <c r="C389" s="102"/>
      <c r="D389" s="102"/>
      <c r="AE389" s="87" t="s">
        <v>296</v>
      </c>
    </row>
    <row r="390" spans="2:31" hidden="1" x14ac:dyDescent="0.2">
      <c r="B390" s="102" t="s">
        <v>746</v>
      </c>
      <c r="C390" s="102"/>
      <c r="D390" s="102"/>
      <c r="AE390" s="87" t="s">
        <v>298</v>
      </c>
    </row>
    <row r="391" spans="2:31" hidden="1" x14ac:dyDescent="0.2">
      <c r="B391" s="102" t="s">
        <v>737</v>
      </c>
      <c r="C391" s="102"/>
      <c r="D391" s="102"/>
      <c r="AE391" s="87" t="s">
        <v>300</v>
      </c>
    </row>
    <row r="392" spans="2:31" hidden="1" x14ac:dyDescent="0.2">
      <c r="B392" s="102" t="s">
        <v>823</v>
      </c>
      <c r="C392" s="102"/>
      <c r="D392" s="102"/>
      <c r="AE392" s="87" t="s">
        <v>302</v>
      </c>
    </row>
    <row r="393" spans="2:31" hidden="1" x14ac:dyDescent="0.2">
      <c r="B393" s="102" t="s">
        <v>921</v>
      </c>
      <c r="C393" s="102"/>
      <c r="D393" s="102"/>
      <c r="AE393" s="87" t="s">
        <v>304</v>
      </c>
    </row>
    <row r="394" spans="2:31" hidden="1" x14ac:dyDescent="0.2">
      <c r="B394" s="102" t="s">
        <v>929</v>
      </c>
      <c r="C394" s="102"/>
      <c r="D394" s="102"/>
      <c r="AE394" s="87" t="s">
        <v>911</v>
      </c>
    </row>
    <row r="395" spans="2:31" hidden="1" x14ac:dyDescent="0.2">
      <c r="B395" s="102" t="s">
        <v>825</v>
      </c>
      <c r="C395" s="102"/>
      <c r="D395" s="102"/>
      <c r="AE395" s="87" t="s">
        <v>802</v>
      </c>
    </row>
    <row r="396" spans="2:31" hidden="1" x14ac:dyDescent="0.2">
      <c r="B396" s="102" t="s">
        <v>826</v>
      </c>
      <c r="C396" s="102"/>
      <c r="D396" s="102"/>
      <c r="AE396" s="87" t="s">
        <v>803</v>
      </c>
    </row>
    <row r="397" spans="2:31" hidden="1" x14ac:dyDescent="0.2">
      <c r="B397" s="102" t="s">
        <v>426</v>
      </c>
      <c r="C397" s="102"/>
      <c r="D397" s="102"/>
      <c r="AE397" s="87" t="s">
        <v>308</v>
      </c>
    </row>
    <row r="398" spans="2:31" hidden="1" x14ac:dyDescent="0.2">
      <c r="B398" s="102" t="s">
        <v>428</v>
      </c>
      <c r="C398" s="102"/>
      <c r="D398" s="102"/>
      <c r="AE398" s="87" t="s">
        <v>310</v>
      </c>
    </row>
    <row r="399" spans="2:31" hidden="1" x14ac:dyDescent="0.2">
      <c r="B399" s="102" t="s">
        <v>430</v>
      </c>
      <c r="C399" s="102"/>
      <c r="D399" s="102"/>
      <c r="AE399" s="87" t="s">
        <v>909</v>
      </c>
    </row>
    <row r="400" spans="2:31" hidden="1" x14ac:dyDescent="0.2">
      <c r="B400" s="102" t="s">
        <v>432</v>
      </c>
      <c r="C400" s="102"/>
      <c r="D400" s="102"/>
      <c r="AE400" s="87" t="s">
        <v>741</v>
      </c>
    </row>
    <row r="401" spans="2:31" hidden="1" x14ac:dyDescent="0.2">
      <c r="B401" s="102" t="s">
        <v>930</v>
      </c>
      <c r="C401" s="102"/>
      <c r="D401" s="102"/>
      <c r="AE401" s="87" t="s">
        <v>314</v>
      </c>
    </row>
    <row r="402" spans="2:31" hidden="1" x14ac:dyDescent="0.2">
      <c r="B402" s="102" t="s">
        <v>435</v>
      </c>
      <c r="C402" s="102"/>
      <c r="D402" s="102"/>
      <c r="AE402" s="87" t="s">
        <v>316</v>
      </c>
    </row>
    <row r="403" spans="2:31" hidden="1" x14ac:dyDescent="0.2">
      <c r="B403" s="102" t="s">
        <v>437</v>
      </c>
      <c r="C403" s="102"/>
      <c r="D403" s="102"/>
      <c r="AE403" s="87" t="s">
        <v>318</v>
      </c>
    </row>
    <row r="404" spans="2:31" hidden="1" x14ac:dyDescent="0.2">
      <c r="B404" s="102" t="s">
        <v>439</v>
      </c>
      <c r="C404" s="102"/>
      <c r="D404" s="102"/>
      <c r="AE404" s="87" t="s">
        <v>320</v>
      </c>
    </row>
    <row r="405" spans="2:31" hidden="1" x14ac:dyDescent="0.2">
      <c r="B405" s="102" t="s">
        <v>441</v>
      </c>
      <c r="C405" s="102"/>
      <c r="D405" s="102"/>
      <c r="AE405" s="87" t="s">
        <v>913</v>
      </c>
    </row>
    <row r="406" spans="2:31" hidden="1" x14ac:dyDescent="0.2">
      <c r="B406" s="102" t="s">
        <v>443</v>
      </c>
      <c r="C406" s="102"/>
      <c r="D406" s="102"/>
      <c r="AE406" s="87" t="s">
        <v>805</v>
      </c>
    </row>
    <row r="407" spans="2:31" hidden="1" x14ac:dyDescent="0.2">
      <c r="B407" s="102" t="s">
        <v>445</v>
      </c>
      <c r="C407" s="102"/>
      <c r="D407" s="102"/>
      <c r="AE407" s="87" t="s">
        <v>806</v>
      </c>
    </row>
    <row r="408" spans="2:31" hidden="1" x14ac:dyDescent="0.2">
      <c r="B408" s="102" t="s">
        <v>736</v>
      </c>
      <c r="C408" s="102"/>
      <c r="D408" s="102"/>
      <c r="AE408" s="87" t="s">
        <v>324</v>
      </c>
    </row>
    <row r="409" spans="2:31" hidden="1" x14ac:dyDescent="0.2">
      <c r="B409" s="102" t="s">
        <v>448</v>
      </c>
      <c r="C409" s="102"/>
      <c r="D409" s="102"/>
      <c r="AE409" s="87" t="s">
        <v>326</v>
      </c>
    </row>
    <row r="410" spans="2:31" hidden="1" x14ac:dyDescent="0.2">
      <c r="B410" s="102" t="s">
        <v>450</v>
      </c>
      <c r="C410" s="102"/>
      <c r="D410" s="102"/>
      <c r="AE410" s="87" t="s">
        <v>328</v>
      </c>
    </row>
    <row r="411" spans="2:31" hidden="1" x14ac:dyDescent="0.2">
      <c r="B411" s="102" t="s">
        <v>452</v>
      </c>
      <c r="C411" s="102"/>
      <c r="D411" s="102"/>
      <c r="AE411" s="87" t="s">
        <v>330</v>
      </c>
    </row>
    <row r="412" spans="2:31" hidden="1" x14ac:dyDescent="0.2">
      <c r="B412" s="102" t="s">
        <v>454</v>
      </c>
      <c r="C412" s="102"/>
      <c r="D412" s="102"/>
      <c r="AE412" s="87" t="s">
        <v>915</v>
      </c>
    </row>
    <row r="413" spans="2:31" hidden="1" x14ac:dyDescent="0.2">
      <c r="B413" s="102" t="s">
        <v>907</v>
      </c>
      <c r="C413" s="102"/>
      <c r="D413" s="102"/>
      <c r="AE413" s="87" t="s">
        <v>808</v>
      </c>
    </row>
    <row r="414" spans="2:31" hidden="1" x14ac:dyDescent="0.2">
      <c r="B414" s="102" t="s">
        <v>939</v>
      </c>
      <c r="C414" s="102"/>
      <c r="D414" s="102"/>
      <c r="AE414" s="87" t="s">
        <v>809</v>
      </c>
    </row>
    <row r="415" spans="2:31" hidden="1" x14ac:dyDescent="0.2">
      <c r="B415" s="102" t="s">
        <v>458</v>
      </c>
      <c r="C415" s="102"/>
      <c r="D415" s="102"/>
      <c r="AE415" s="87" t="s">
        <v>334</v>
      </c>
    </row>
    <row r="416" spans="2:31" hidden="1" x14ac:dyDescent="0.2">
      <c r="B416" s="102" t="s">
        <v>742</v>
      </c>
      <c r="C416" s="102"/>
      <c r="D416" s="102"/>
      <c r="AE416" s="87" t="s">
        <v>336</v>
      </c>
    </row>
    <row r="417" spans="2:31" hidden="1" x14ac:dyDescent="0.2">
      <c r="B417" s="102" t="s">
        <v>923</v>
      </c>
      <c r="C417" s="102"/>
      <c r="D417" s="102"/>
      <c r="AE417" s="87" t="s">
        <v>338</v>
      </c>
    </row>
    <row r="418" spans="2:31" hidden="1" x14ac:dyDescent="0.2">
      <c r="B418" s="102" t="s">
        <v>462</v>
      </c>
      <c r="C418" s="102"/>
      <c r="D418" s="102"/>
      <c r="AE418" s="87" t="s">
        <v>919</v>
      </c>
    </row>
    <row r="419" spans="2:31" hidden="1" x14ac:dyDescent="0.2">
      <c r="B419" s="102" t="s">
        <v>464</v>
      </c>
      <c r="C419" s="102"/>
      <c r="D419" s="102"/>
      <c r="AE419" s="87" t="s">
        <v>917</v>
      </c>
    </row>
    <row r="420" spans="2:31" hidden="1" x14ac:dyDescent="0.2">
      <c r="B420" s="102" t="s">
        <v>466</v>
      </c>
      <c r="C420" s="102"/>
      <c r="D420" s="102"/>
      <c r="AE420" s="87" t="s">
        <v>811</v>
      </c>
    </row>
    <row r="421" spans="2:31" hidden="1" x14ac:dyDescent="0.2">
      <c r="B421" s="102" t="s">
        <v>468</v>
      </c>
      <c r="C421" s="102"/>
      <c r="D421" s="102"/>
      <c r="AE421" s="87" t="s">
        <v>342</v>
      </c>
    </row>
    <row r="422" spans="2:31" hidden="1" x14ac:dyDescent="0.2">
      <c r="B422" s="102" t="s">
        <v>470</v>
      </c>
      <c r="C422" s="102"/>
      <c r="D422" s="102"/>
      <c r="AE422" s="87" t="s">
        <v>344</v>
      </c>
    </row>
    <row r="423" spans="2:31" hidden="1" x14ac:dyDescent="0.2">
      <c r="B423" s="102" t="s">
        <v>472</v>
      </c>
      <c r="C423" s="102"/>
      <c r="D423" s="102"/>
      <c r="AE423" s="87" t="s">
        <v>347</v>
      </c>
    </row>
    <row r="424" spans="2:31" hidden="1" x14ac:dyDescent="0.2">
      <c r="B424" s="102" t="s">
        <v>474</v>
      </c>
      <c r="C424" s="102"/>
      <c r="D424" s="102"/>
      <c r="AE424" s="87" t="s">
        <v>901</v>
      </c>
    </row>
    <row r="425" spans="2:31" hidden="1" x14ac:dyDescent="0.2">
      <c r="B425" s="102" t="s">
        <v>476</v>
      </c>
      <c r="C425" s="102"/>
      <c r="D425" s="102"/>
      <c r="AE425" s="87" t="s">
        <v>349</v>
      </c>
    </row>
    <row r="426" spans="2:31" hidden="1" x14ac:dyDescent="0.2">
      <c r="B426" s="102" t="s">
        <v>478</v>
      </c>
      <c r="C426" s="102"/>
      <c r="D426" s="102"/>
      <c r="AE426" s="87" t="s">
        <v>351</v>
      </c>
    </row>
    <row r="427" spans="2:31" hidden="1" x14ac:dyDescent="0.2">
      <c r="B427" s="102" t="s">
        <v>480</v>
      </c>
      <c r="C427" s="102"/>
      <c r="D427" s="102"/>
      <c r="AE427" s="87" t="s">
        <v>353</v>
      </c>
    </row>
    <row r="428" spans="2:31" hidden="1" x14ac:dyDescent="0.2">
      <c r="B428" s="102" t="s">
        <v>924</v>
      </c>
      <c r="C428" s="102"/>
      <c r="D428" s="102"/>
      <c r="AE428" s="87" t="s">
        <v>356</v>
      </c>
    </row>
    <row r="429" spans="2:31" hidden="1" x14ac:dyDescent="0.2">
      <c r="B429" s="102" t="s">
        <v>483</v>
      </c>
      <c r="C429" s="102"/>
      <c r="D429" s="102"/>
      <c r="AE429" s="87" t="s">
        <v>358</v>
      </c>
    </row>
    <row r="430" spans="2:31" hidden="1" x14ac:dyDescent="0.2">
      <c r="B430" s="102" t="s">
        <v>485</v>
      </c>
      <c r="C430" s="102"/>
      <c r="D430" s="102"/>
      <c r="AE430" s="87" t="s">
        <v>813</v>
      </c>
    </row>
    <row r="431" spans="2:31" hidden="1" x14ac:dyDescent="0.2">
      <c r="B431" s="102" t="s">
        <v>487</v>
      </c>
      <c r="C431" s="102"/>
      <c r="D431" s="102"/>
      <c r="AE431" s="87" t="s">
        <v>814</v>
      </c>
    </row>
    <row r="432" spans="2:31" hidden="1" x14ac:dyDescent="0.2">
      <c r="B432" s="102" t="s">
        <v>489</v>
      </c>
      <c r="C432" s="102"/>
      <c r="D432" s="102"/>
      <c r="AE432" s="87" t="s">
        <v>882</v>
      </c>
    </row>
    <row r="433" spans="2:31" hidden="1" x14ac:dyDescent="0.2">
      <c r="B433" s="102" t="s">
        <v>491</v>
      </c>
      <c r="C433" s="102"/>
      <c r="D433" s="102"/>
      <c r="AE433" s="87" t="s">
        <v>362</v>
      </c>
    </row>
    <row r="434" spans="2:31" hidden="1" x14ac:dyDescent="0.2">
      <c r="B434" s="102" t="s">
        <v>925</v>
      </c>
      <c r="C434" s="102"/>
      <c r="D434" s="102"/>
      <c r="AE434" s="87" t="s">
        <v>364</v>
      </c>
    </row>
    <row r="435" spans="2:31" hidden="1" x14ac:dyDescent="0.2">
      <c r="B435" s="102" t="s">
        <v>494</v>
      </c>
      <c r="C435" s="102"/>
      <c r="D435" s="102"/>
      <c r="AE435" s="87" t="s">
        <v>366</v>
      </c>
    </row>
    <row r="436" spans="2:31" hidden="1" x14ac:dyDescent="0.2">
      <c r="B436" s="102" t="s">
        <v>496</v>
      </c>
      <c r="C436" s="102"/>
      <c r="D436" s="102"/>
      <c r="AE436" s="87" t="s">
        <v>368</v>
      </c>
    </row>
    <row r="437" spans="2:31" hidden="1" x14ac:dyDescent="0.2">
      <c r="B437" s="102" t="s">
        <v>912</v>
      </c>
      <c r="C437" s="102"/>
      <c r="D437" s="102"/>
      <c r="AE437" s="87" t="s">
        <v>370</v>
      </c>
    </row>
    <row r="438" spans="2:31" hidden="1" x14ac:dyDescent="0.2">
      <c r="B438" s="102" t="s">
        <v>828</v>
      </c>
      <c r="C438" s="102"/>
      <c r="D438" s="102"/>
      <c r="AE438" s="87" t="s">
        <v>372</v>
      </c>
    </row>
    <row r="439" spans="2:31" hidden="1" x14ac:dyDescent="0.2">
      <c r="B439" s="102" t="s">
        <v>738</v>
      </c>
      <c r="C439" s="102"/>
      <c r="D439" s="102"/>
      <c r="AE439" s="87" t="s">
        <v>374</v>
      </c>
    </row>
    <row r="440" spans="2:31" hidden="1" x14ac:dyDescent="0.2">
      <c r="B440" s="102" t="s">
        <v>501</v>
      </c>
      <c r="C440" s="102"/>
      <c r="D440" s="102"/>
      <c r="AE440" s="87" t="s">
        <v>376</v>
      </c>
    </row>
    <row r="441" spans="2:31" hidden="1" x14ac:dyDescent="0.2">
      <c r="B441" s="102" t="s">
        <v>503</v>
      </c>
      <c r="C441" s="102"/>
      <c r="D441" s="102"/>
      <c r="AE441" s="87" t="s">
        <v>378</v>
      </c>
    </row>
    <row r="442" spans="2:31" hidden="1" x14ac:dyDescent="0.2">
      <c r="B442" s="102" t="s">
        <v>933</v>
      </c>
      <c r="C442" s="102"/>
      <c r="D442" s="102"/>
      <c r="AE442" s="87" t="s">
        <v>883</v>
      </c>
    </row>
    <row r="443" spans="2:31" hidden="1" x14ac:dyDescent="0.2">
      <c r="B443" s="102" t="s">
        <v>892</v>
      </c>
      <c r="C443" s="102"/>
      <c r="D443" s="102"/>
      <c r="AE443" s="87" t="s">
        <v>947</v>
      </c>
    </row>
    <row r="444" spans="2:31" hidden="1" x14ac:dyDescent="0.2">
      <c r="B444" s="102" t="s">
        <v>507</v>
      </c>
      <c r="C444" s="102"/>
      <c r="D444" s="102"/>
      <c r="AE444" s="87" t="s">
        <v>382</v>
      </c>
    </row>
    <row r="445" spans="2:31" hidden="1" x14ac:dyDescent="0.2">
      <c r="B445" s="102" t="s">
        <v>509</v>
      </c>
      <c r="C445" s="102"/>
      <c r="D445" s="102"/>
      <c r="AE445" s="87" t="s">
        <v>384</v>
      </c>
    </row>
    <row r="446" spans="2:31" hidden="1" x14ac:dyDescent="0.2">
      <c r="B446" s="102" t="s">
        <v>829</v>
      </c>
      <c r="C446" s="102"/>
      <c r="D446" s="102"/>
      <c r="AE446" s="87" t="s">
        <v>920</v>
      </c>
    </row>
    <row r="447" spans="2:31" hidden="1" x14ac:dyDescent="0.2">
      <c r="B447" s="102" t="s">
        <v>512</v>
      </c>
      <c r="C447" s="102"/>
      <c r="D447" s="102"/>
      <c r="AE447" s="87" t="s">
        <v>816</v>
      </c>
    </row>
    <row r="448" spans="2:31" hidden="1" x14ac:dyDescent="0.2">
      <c r="B448" s="102" t="s">
        <v>514</v>
      </c>
      <c r="C448" s="102"/>
      <c r="D448" s="102"/>
      <c r="AE448" s="87" t="s">
        <v>387</v>
      </c>
    </row>
    <row r="449" spans="2:31" hidden="1" x14ac:dyDescent="0.2">
      <c r="B449" s="102" t="s">
        <v>516</v>
      </c>
      <c r="C449" s="102"/>
      <c r="D449" s="102"/>
      <c r="AE449" s="87" t="s">
        <v>389</v>
      </c>
    </row>
    <row r="450" spans="2:31" hidden="1" x14ac:dyDescent="0.2">
      <c r="B450" s="102" t="s">
        <v>518</v>
      </c>
      <c r="C450" s="102"/>
      <c r="D450" s="102"/>
      <c r="AE450" s="87" t="s">
        <v>391</v>
      </c>
    </row>
    <row r="451" spans="2:31" hidden="1" x14ac:dyDescent="0.2">
      <c r="B451" s="102" t="s">
        <v>520</v>
      </c>
      <c r="C451" s="102"/>
      <c r="D451" s="102"/>
      <c r="AE451" s="87" t="s">
        <v>393</v>
      </c>
    </row>
    <row r="452" spans="2:31" hidden="1" x14ac:dyDescent="0.2">
      <c r="B452" s="102" t="s">
        <v>522</v>
      </c>
      <c r="C452" s="102"/>
      <c r="D452" s="102"/>
      <c r="AE452" s="87" t="s">
        <v>395</v>
      </c>
    </row>
    <row r="453" spans="2:31" hidden="1" x14ac:dyDescent="0.2">
      <c r="B453" s="102" t="s">
        <v>524</v>
      </c>
      <c r="C453" s="102"/>
      <c r="D453" s="102"/>
      <c r="AE453" s="87" t="s">
        <v>397</v>
      </c>
    </row>
    <row r="454" spans="2:31" hidden="1" x14ac:dyDescent="0.2">
      <c r="B454" s="102" t="s">
        <v>526</v>
      </c>
      <c r="C454" s="102"/>
      <c r="D454" s="102"/>
      <c r="AE454" s="87" t="s">
        <v>399</v>
      </c>
    </row>
    <row r="455" spans="2:31" hidden="1" x14ac:dyDescent="0.2">
      <c r="B455" s="102" t="s">
        <v>528</v>
      </c>
      <c r="C455" s="102"/>
      <c r="D455" s="102"/>
      <c r="AE455" s="87" t="s">
        <v>401</v>
      </c>
    </row>
    <row r="456" spans="2:31" hidden="1" x14ac:dyDescent="0.2">
      <c r="B456" s="102" t="s">
        <v>530</v>
      </c>
      <c r="C456" s="102"/>
      <c r="D456" s="102"/>
      <c r="AE456" s="87" t="s">
        <v>403</v>
      </c>
    </row>
    <row r="457" spans="2:31" hidden="1" x14ac:dyDescent="0.2">
      <c r="B457" s="102" t="s">
        <v>532</v>
      </c>
      <c r="C457" s="102"/>
      <c r="D457" s="102"/>
      <c r="AE457" s="87" t="s">
        <v>405</v>
      </c>
    </row>
    <row r="458" spans="2:31" hidden="1" x14ac:dyDescent="0.2">
      <c r="B458" s="102" t="s">
        <v>534</v>
      </c>
      <c r="C458" s="102"/>
      <c r="D458" s="102"/>
      <c r="AE458" s="87" t="s">
        <v>407</v>
      </c>
    </row>
    <row r="459" spans="2:31" hidden="1" x14ac:dyDescent="0.2">
      <c r="B459" s="102" t="s">
        <v>830</v>
      </c>
      <c r="C459" s="102"/>
      <c r="D459" s="102"/>
      <c r="AE459" s="87" t="s">
        <v>409</v>
      </c>
    </row>
    <row r="460" spans="2:31" hidden="1" x14ac:dyDescent="0.2">
      <c r="B460" s="102" t="s">
        <v>831</v>
      </c>
      <c r="C460" s="102"/>
      <c r="D460" s="102"/>
      <c r="AE460" s="87" t="s">
        <v>411</v>
      </c>
    </row>
    <row r="461" spans="2:31" hidden="1" x14ac:dyDescent="0.2">
      <c r="B461" s="102" t="s">
        <v>537</v>
      </c>
      <c r="C461" s="102"/>
      <c r="D461" s="102"/>
      <c r="AE461" s="87" t="s">
        <v>413</v>
      </c>
    </row>
    <row r="462" spans="2:31" hidden="1" x14ac:dyDescent="0.2">
      <c r="B462" s="102" t="s">
        <v>539</v>
      </c>
      <c r="C462" s="102"/>
      <c r="D462" s="102"/>
      <c r="AE462" s="87" t="s">
        <v>922</v>
      </c>
    </row>
    <row r="463" spans="2:31" hidden="1" x14ac:dyDescent="0.2">
      <c r="B463" s="102" t="s">
        <v>541</v>
      </c>
      <c r="C463" s="102"/>
      <c r="D463" s="102"/>
      <c r="AE463" s="87" t="s">
        <v>818</v>
      </c>
    </row>
    <row r="464" spans="2:31" hidden="1" x14ac:dyDescent="0.2">
      <c r="B464" s="102" t="s">
        <v>543</v>
      </c>
      <c r="C464" s="102"/>
      <c r="D464" s="102"/>
      <c r="AE464" s="87" t="s">
        <v>819</v>
      </c>
    </row>
    <row r="465" spans="2:31" hidden="1" x14ac:dyDescent="0.2">
      <c r="B465" s="102" t="s">
        <v>545</v>
      </c>
      <c r="C465" s="102"/>
      <c r="D465" s="102"/>
      <c r="AE465" s="87" t="s">
        <v>417</v>
      </c>
    </row>
    <row r="466" spans="2:31" hidden="1" x14ac:dyDescent="0.2">
      <c r="B466" s="102" t="s">
        <v>547</v>
      </c>
      <c r="C466" s="102"/>
      <c r="D466" s="102"/>
      <c r="AE466" s="87" t="s">
        <v>926</v>
      </c>
    </row>
    <row r="467" spans="2:31" hidden="1" x14ac:dyDescent="0.2">
      <c r="B467" s="102" t="s">
        <v>946</v>
      </c>
      <c r="C467" s="102"/>
      <c r="D467" s="102"/>
      <c r="AE467" s="87" t="s">
        <v>821</v>
      </c>
    </row>
    <row r="468" spans="2:31" hidden="1" x14ac:dyDescent="0.2">
      <c r="B468" s="102" t="s">
        <v>936</v>
      </c>
      <c r="C468" s="102"/>
      <c r="D468" s="102"/>
      <c r="AE468" s="87" t="s">
        <v>746</v>
      </c>
    </row>
    <row r="469" spans="2:31" hidden="1" x14ac:dyDescent="0.2">
      <c r="B469" s="102" t="s">
        <v>935</v>
      </c>
      <c r="C469" s="102"/>
      <c r="D469" s="102"/>
      <c r="AE469" s="87" t="s">
        <v>737</v>
      </c>
    </row>
    <row r="470" spans="2:31" hidden="1" x14ac:dyDescent="0.2">
      <c r="B470" s="102" t="s">
        <v>833</v>
      </c>
      <c r="C470" s="102"/>
      <c r="D470" s="102"/>
      <c r="AE470" s="87" t="s">
        <v>823</v>
      </c>
    </row>
    <row r="471" spans="2:31" hidden="1" x14ac:dyDescent="0.2">
      <c r="B471" s="102" t="s">
        <v>553</v>
      </c>
      <c r="C471" s="102"/>
      <c r="D471" s="102"/>
      <c r="AE471" s="87" t="s">
        <v>921</v>
      </c>
    </row>
    <row r="472" spans="2:31" hidden="1" x14ac:dyDescent="0.2">
      <c r="B472" s="102" t="s">
        <v>834</v>
      </c>
      <c r="C472" s="102"/>
      <c r="D472" s="102"/>
      <c r="AE472" s="87" t="s">
        <v>929</v>
      </c>
    </row>
    <row r="473" spans="2:31" hidden="1" x14ac:dyDescent="0.2">
      <c r="B473" s="102" t="s">
        <v>555</v>
      </c>
      <c r="C473" s="102"/>
      <c r="D473" s="102"/>
      <c r="AE473" s="87" t="s">
        <v>825</v>
      </c>
    </row>
    <row r="474" spans="2:31" hidden="1" x14ac:dyDescent="0.2">
      <c r="B474" s="102" t="s">
        <v>944</v>
      </c>
      <c r="C474" s="102"/>
      <c r="D474" s="102"/>
      <c r="AE474" s="87" t="s">
        <v>826</v>
      </c>
    </row>
    <row r="475" spans="2:31" hidden="1" x14ac:dyDescent="0.2">
      <c r="B475" s="102" t="s">
        <v>732</v>
      </c>
      <c r="C475" s="102"/>
      <c r="D475" s="102"/>
      <c r="AE475" s="87" t="s">
        <v>426</v>
      </c>
    </row>
    <row r="476" spans="2:31" hidden="1" x14ac:dyDescent="0.2">
      <c r="B476" s="102" t="s">
        <v>559</v>
      </c>
      <c r="C476" s="102"/>
      <c r="D476" s="102"/>
      <c r="AE476" s="87" t="s">
        <v>428</v>
      </c>
    </row>
    <row r="477" spans="2:31" hidden="1" x14ac:dyDescent="0.2">
      <c r="B477" s="102" t="s">
        <v>561</v>
      </c>
      <c r="C477" s="102"/>
      <c r="D477" s="102"/>
      <c r="AE477" s="87" t="s">
        <v>430</v>
      </c>
    </row>
    <row r="478" spans="2:31" hidden="1" x14ac:dyDescent="0.2">
      <c r="B478" s="102" t="s">
        <v>563</v>
      </c>
      <c r="C478" s="102"/>
      <c r="D478" s="102"/>
      <c r="AE478" s="87" t="s">
        <v>432</v>
      </c>
    </row>
    <row r="479" spans="2:31" hidden="1" x14ac:dyDescent="0.2">
      <c r="B479" s="102" t="s">
        <v>937</v>
      </c>
      <c r="C479" s="102"/>
      <c r="D479" s="102"/>
      <c r="AE479" s="87" t="s">
        <v>930</v>
      </c>
    </row>
    <row r="480" spans="2:31" hidden="1" x14ac:dyDescent="0.2">
      <c r="B480" s="102" t="s">
        <v>566</v>
      </c>
      <c r="C480" s="102"/>
      <c r="D480" s="102"/>
      <c r="AE480" s="87" t="s">
        <v>435</v>
      </c>
    </row>
    <row r="481" spans="2:31" hidden="1" x14ac:dyDescent="0.2">
      <c r="B481" s="102" t="s">
        <v>836</v>
      </c>
      <c r="C481" s="102"/>
      <c r="D481" s="102"/>
      <c r="AE481" s="87" t="s">
        <v>437</v>
      </c>
    </row>
    <row r="482" spans="2:31" hidden="1" x14ac:dyDescent="0.2">
      <c r="B482" s="102" t="s">
        <v>568</v>
      </c>
      <c r="C482" s="102"/>
      <c r="D482" s="102"/>
      <c r="AE482" s="87" t="s">
        <v>439</v>
      </c>
    </row>
    <row r="483" spans="2:31" hidden="1" x14ac:dyDescent="0.2">
      <c r="B483" s="102" t="s">
        <v>938</v>
      </c>
      <c r="C483" s="102"/>
      <c r="D483" s="102"/>
      <c r="AE483" s="87" t="s">
        <v>441</v>
      </c>
    </row>
    <row r="484" spans="2:31" hidden="1" x14ac:dyDescent="0.2">
      <c r="B484" s="102" t="s">
        <v>571</v>
      </c>
      <c r="C484" s="102"/>
      <c r="D484" s="102"/>
      <c r="AE484" s="87" t="s">
        <v>443</v>
      </c>
    </row>
    <row r="485" spans="2:31" hidden="1" x14ac:dyDescent="0.2">
      <c r="B485" s="102" t="s">
        <v>838</v>
      </c>
      <c r="C485" s="102"/>
      <c r="D485" s="102"/>
      <c r="AE485" s="87" t="s">
        <v>445</v>
      </c>
    </row>
    <row r="486" spans="2:31" hidden="1" x14ac:dyDescent="0.2">
      <c r="B486" s="102" t="s">
        <v>840</v>
      </c>
      <c r="C486" s="102"/>
      <c r="D486" s="102"/>
      <c r="AE486" s="87" t="s">
        <v>736</v>
      </c>
    </row>
    <row r="487" spans="2:31" hidden="1" x14ac:dyDescent="0.2">
      <c r="B487" s="102" t="s">
        <v>573</v>
      </c>
      <c r="C487" s="102"/>
      <c r="D487" s="102"/>
      <c r="AE487" s="87" t="s">
        <v>448</v>
      </c>
    </row>
    <row r="488" spans="2:31" hidden="1" x14ac:dyDescent="0.2">
      <c r="B488" s="102" t="s">
        <v>575</v>
      </c>
      <c r="C488" s="102"/>
      <c r="D488" s="102"/>
      <c r="AE488" s="87" t="s">
        <v>450</v>
      </c>
    </row>
    <row r="489" spans="2:31" hidden="1" x14ac:dyDescent="0.2">
      <c r="B489" s="102" t="s">
        <v>577</v>
      </c>
      <c r="C489" s="102"/>
      <c r="D489" s="102"/>
      <c r="AE489" s="87" t="s">
        <v>452</v>
      </c>
    </row>
    <row r="490" spans="2:31" hidden="1" x14ac:dyDescent="0.2">
      <c r="B490" s="102" t="s">
        <v>579</v>
      </c>
      <c r="C490" s="102"/>
      <c r="D490" s="102"/>
      <c r="AE490" s="87" t="s">
        <v>454</v>
      </c>
    </row>
    <row r="491" spans="2:31" hidden="1" x14ac:dyDescent="0.2">
      <c r="B491" s="102" t="s">
        <v>581</v>
      </c>
      <c r="C491" s="102"/>
      <c r="D491" s="102"/>
      <c r="AE491" s="87" t="s">
        <v>907</v>
      </c>
    </row>
    <row r="492" spans="2:31" hidden="1" x14ac:dyDescent="0.2">
      <c r="B492" s="102" t="s">
        <v>583</v>
      </c>
      <c r="C492" s="102"/>
      <c r="D492" s="102"/>
      <c r="AE492" s="87" t="s">
        <v>939</v>
      </c>
    </row>
    <row r="493" spans="2:31" hidden="1" x14ac:dyDescent="0.2">
      <c r="B493" s="102" t="s">
        <v>585</v>
      </c>
      <c r="C493" s="102"/>
      <c r="D493" s="102"/>
      <c r="AE493" s="87" t="s">
        <v>458</v>
      </c>
    </row>
    <row r="494" spans="2:31" hidden="1" x14ac:dyDescent="0.2">
      <c r="B494" s="102" t="s">
        <v>587</v>
      </c>
      <c r="C494" s="102"/>
      <c r="D494" s="102"/>
      <c r="AE494" s="87" t="s">
        <v>742</v>
      </c>
    </row>
    <row r="495" spans="2:31" hidden="1" x14ac:dyDescent="0.2">
      <c r="B495" s="102" t="s">
        <v>932</v>
      </c>
      <c r="C495" s="102"/>
      <c r="D495" s="102"/>
      <c r="AE495" s="87" t="s">
        <v>923</v>
      </c>
    </row>
    <row r="496" spans="2:31" hidden="1" x14ac:dyDescent="0.2">
      <c r="B496" s="102" t="s">
        <v>902</v>
      </c>
      <c r="C496" s="102"/>
      <c r="D496" s="102"/>
      <c r="AE496" s="87" t="s">
        <v>462</v>
      </c>
    </row>
    <row r="497" spans="2:31" hidden="1" x14ac:dyDescent="0.2">
      <c r="B497" s="102" t="s">
        <v>591</v>
      </c>
      <c r="C497" s="102"/>
      <c r="D497" s="102"/>
      <c r="AE497" s="87" t="s">
        <v>464</v>
      </c>
    </row>
    <row r="498" spans="2:31" hidden="1" x14ac:dyDescent="0.2">
      <c r="B498" s="102" t="s">
        <v>593</v>
      </c>
      <c r="C498" s="102"/>
      <c r="D498" s="102"/>
      <c r="AE498" s="87" t="s">
        <v>466</v>
      </c>
    </row>
    <row r="499" spans="2:31" hidden="1" x14ac:dyDescent="0.2">
      <c r="B499" s="102" t="s">
        <v>842</v>
      </c>
      <c r="C499" s="102"/>
      <c r="D499" s="102"/>
      <c r="AE499" s="87" t="s">
        <v>468</v>
      </c>
    </row>
    <row r="500" spans="2:31" hidden="1" x14ac:dyDescent="0.2">
      <c r="B500" s="102" t="s">
        <v>595</v>
      </c>
      <c r="C500" s="102"/>
      <c r="D500" s="102"/>
      <c r="AE500" s="87" t="s">
        <v>470</v>
      </c>
    </row>
    <row r="501" spans="2:31" hidden="1" x14ac:dyDescent="0.2">
      <c r="B501" s="102" t="s">
        <v>869</v>
      </c>
      <c r="C501" s="102"/>
      <c r="D501" s="102"/>
      <c r="AE501" s="87" t="s">
        <v>472</v>
      </c>
    </row>
    <row r="502" spans="2:31" hidden="1" x14ac:dyDescent="0.2">
      <c r="B502" s="102" t="s">
        <v>949</v>
      </c>
      <c r="C502" s="102"/>
      <c r="D502" s="102"/>
      <c r="AE502" s="87" t="s">
        <v>474</v>
      </c>
    </row>
    <row r="503" spans="2:31" hidden="1" x14ac:dyDescent="0.2">
      <c r="B503" s="102" t="s">
        <v>875</v>
      </c>
      <c r="C503" s="102"/>
      <c r="D503" s="102"/>
      <c r="AE503" s="87" t="s">
        <v>476</v>
      </c>
    </row>
    <row r="504" spans="2:31" hidden="1" x14ac:dyDescent="0.2">
      <c r="B504" s="102" t="s">
        <v>871</v>
      </c>
      <c r="C504" s="102"/>
      <c r="D504" s="102"/>
      <c r="AE504" s="87" t="s">
        <v>478</v>
      </c>
    </row>
    <row r="505" spans="2:31" hidden="1" x14ac:dyDescent="0.2">
      <c r="B505" s="102" t="s">
        <v>910</v>
      </c>
      <c r="C505" s="102"/>
      <c r="D505" s="102"/>
      <c r="AE505" s="87" t="s">
        <v>480</v>
      </c>
    </row>
    <row r="506" spans="2:31" hidden="1" x14ac:dyDescent="0.2">
      <c r="B506" s="102" t="s">
        <v>873</v>
      </c>
      <c r="C506" s="102"/>
      <c r="D506" s="102"/>
      <c r="AE506" s="87" t="s">
        <v>924</v>
      </c>
    </row>
    <row r="507" spans="2:31" hidden="1" x14ac:dyDescent="0.2">
      <c r="B507" s="102" t="s">
        <v>597</v>
      </c>
      <c r="C507" s="102"/>
      <c r="D507" s="102"/>
      <c r="AE507" s="87" t="s">
        <v>483</v>
      </c>
    </row>
    <row r="508" spans="2:31" hidden="1" x14ac:dyDescent="0.2">
      <c r="B508" s="102" t="s">
        <v>599</v>
      </c>
      <c r="C508" s="102"/>
      <c r="D508" s="102"/>
      <c r="AE508" s="87" t="s">
        <v>485</v>
      </c>
    </row>
    <row r="509" spans="2:31" hidden="1" x14ac:dyDescent="0.2">
      <c r="B509" s="102" t="s">
        <v>601</v>
      </c>
      <c r="C509" s="102"/>
      <c r="D509" s="102"/>
      <c r="AE509" s="87" t="s">
        <v>487</v>
      </c>
    </row>
    <row r="510" spans="2:31" hidden="1" x14ac:dyDescent="0.2">
      <c r="B510" s="102" t="s">
        <v>603</v>
      </c>
      <c r="C510" s="102"/>
      <c r="D510" s="102"/>
      <c r="AE510" s="87" t="s">
        <v>489</v>
      </c>
    </row>
    <row r="511" spans="2:31" hidden="1" x14ac:dyDescent="0.2">
      <c r="B511" s="102" t="s">
        <v>605</v>
      </c>
      <c r="C511" s="102"/>
      <c r="D511" s="102"/>
      <c r="AE511" s="87" t="s">
        <v>491</v>
      </c>
    </row>
    <row r="512" spans="2:31" hidden="1" x14ac:dyDescent="0.2">
      <c r="B512" s="102" t="s">
        <v>607</v>
      </c>
      <c r="C512" s="102"/>
      <c r="D512" s="102"/>
      <c r="AE512" s="87" t="s">
        <v>925</v>
      </c>
    </row>
    <row r="513" spans="2:31" hidden="1" x14ac:dyDescent="0.2">
      <c r="B513" s="102" t="s">
        <v>609</v>
      </c>
      <c r="C513" s="102"/>
      <c r="D513" s="102"/>
      <c r="AE513" s="87" t="s">
        <v>494</v>
      </c>
    </row>
    <row r="514" spans="2:31" hidden="1" x14ac:dyDescent="0.2">
      <c r="B514" s="102" t="s">
        <v>611</v>
      </c>
      <c r="C514" s="102"/>
      <c r="D514" s="102"/>
      <c r="AE514" s="87" t="s">
        <v>496</v>
      </c>
    </row>
    <row r="515" spans="2:31" hidden="1" x14ac:dyDescent="0.2">
      <c r="B515" s="102" t="s">
        <v>844</v>
      </c>
      <c r="C515" s="102"/>
      <c r="D515" s="102"/>
      <c r="AE515" s="87" t="s">
        <v>912</v>
      </c>
    </row>
    <row r="516" spans="2:31" hidden="1" x14ac:dyDescent="0.2">
      <c r="B516" s="102" t="s">
        <v>614</v>
      </c>
      <c r="C516" s="102"/>
      <c r="D516" s="102"/>
      <c r="AE516" s="87" t="s">
        <v>828</v>
      </c>
    </row>
    <row r="517" spans="2:31" hidden="1" x14ac:dyDescent="0.2">
      <c r="B517" s="102" t="s">
        <v>931</v>
      </c>
      <c r="C517" s="102"/>
      <c r="D517" s="102"/>
      <c r="AE517" s="87" t="s">
        <v>738</v>
      </c>
    </row>
    <row r="518" spans="2:31" hidden="1" x14ac:dyDescent="0.2">
      <c r="B518" s="102" t="s">
        <v>617</v>
      </c>
      <c r="C518" s="102"/>
      <c r="D518" s="102"/>
      <c r="AE518" s="87" t="s">
        <v>501</v>
      </c>
    </row>
    <row r="519" spans="2:31" hidden="1" x14ac:dyDescent="0.2">
      <c r="B519" s="102" t="s">
        <v>619</v>
      </c>
      <c r="C519" s="102"/>
      <c r="D519" s="102"/>
      <c r="AE519" s="87" t="s">
        <v>503</v>
      </c>
    </row>
    <row r="520" spans="2:31" hidden="1" x14ac:dyDescent="0.2">
      <c r="B520" s="102" t="s">
        <v>621</v>
      </c>
      <c r="C520" s="102"/>
      <c r="D520" s="102"/>
      <c r="AE520" s="87" t="s">
        <v>933</v>
      </c>
    </row>
    <row r="521" spans="2:31" hidden="1" x14ac:dyDescent="0.2">
      <c r="B521" s="102" t="s">
        <v>623</v>
      </c>
      <c r="C521" s="102"/>
      <c r="D521" s="102"/>
      <c r="AE521" s="87" t="s">
        <v>892</v>
      </c>
    </row>
    <row r="522" spans="2:31" hidden="1" x14ac:dyDescent="0.2">
      <c r="B522" s="102" t="s">
        <v>625</v>
      </c>
      <c r="C522" s="102"/>
      <c r="D522" s="102"/>
      <c r="AE522" s="87" t="s">
        <v>507</v>
      </c>
    </row>
    <row r="523" spans="2:31" hidden="1" x14ac:dyDescent="0.2">
      <c r="B523" s="102" t="s">
        <v>627</v>
      </c>
      <c r="C523" s="102"/>
      <c r="D523" s="102"/>
      <c r="AE523" s="87" t="s">
        <v>509</v>
      </c>
    </row>
    <row r="524" spans="2:31" hidden="1" x14ac:dyDescent="0.2">
      <c r="B524" s="102" t="s">
        <v>941</v>
      </c>
      <c r="C524" s="102"/>
      <c r="D524" s="102"/>
      <c r="AE524" s="87" t="s">
        <v>829</v>
      </c>
    </row>
    <row r="525" spans="2:31" hidden="1" x14ac:dyDescent="0.2">
      <c r="B525" s="102" t="s">
        <v>845</v>
      </c>
      <c r="C525" s="102"/>
      <c r="D525" s="102"/>
      <c r="AE525" s="87" t="s">
        <v>512</v>
      </c>
    </row>
    <row r="526" spans="2:31" hidden="1" x14ac:dyDescent="0.2">
      <c r="B526" s="102" t="s">
        <v>630</v>
      </c>
      <c r="C526" s="102"/>
      <c r="D526" s="102"/>
      <c r="AE526" s="87" t="s">
        <v>514</v>
      </c>
    </row>
    <row r="527" spans="2:31" hidden="1" x14ac:dyDescent="0.2">
      <c r="B527" s="102" t="s">
        <v>632</v>
      </c>
      <c r="C527" s="102"/>
      <c r="D527" s="102"/>
      <c r="AE527" s="87" t="s">
        <v>516</v>
      </c>
    </row>
    <row r="528" spans="2:31" hidden="1" x14ac:dyDescent="0.2">
      <c r="B528" s="102" t="s">
        <v>634</v>
      </c>
      <c r="C528" s="102"/>
      <c r="D528" s="102"/>
      <c r="AE528" s="87" t="s">
        <v>518</v>
      </c>
    </row>
    <row r="529" spans="2:31" hidden="1" x14ac:dyDescent="0.2">
      <c r="B529" s="102" t="s">
        <v>636</v>
      </c>
      <c r="C529" s="102"/>
      <c r="D529" s="102"/>
      <c r="AE529" s="87" t="s">
        <v>520</v>
      </c>
    </row>
    <row r="530" spans="2:31" hidden="1" x14ac:dyDescent="0.2">
      <c r="B530" s="102" t="s">
        <v>638</v>
      </c>
      <c r="C530" s="102"/>
      <c r="D530" s="102"/>
      <c r="AE530" s="87" t="s">
        <v>522</v>
      </c>
    </row>
    <row r="531" spans="2:31" hidden="1" x14ac:dyDescent="0.2">
      <c r="B531" s="102" t="s">
        <v>640</v>
      </c>
      <c r="C531" s="102"/>
      <c r="D531" s="102"/>
      <c r="AE531" s="87" t="s">
        <v>524</v>
      </c>
    </row>
    <row r="532" spans="2:31" hidden="1" x14ac:dyDescent="0.2">
      <c r="B532" s="102" t="s">
        <v>728</v>
      </c>
      <c r="C532" s="102"/>
      <c r="D532" s="102"/>
      <c r="AE532" s="87" t="s">
        <v>526</v>
      </c>
    </row>
    <row r="533" spans="2:31" hidden="1" x14ac:dyDescent="0.2">
      <c r="B533" s="102" t="s">
        <v>643</v>
      </c>
      <c r="C533" s="102"/>
      <c r="D533" s="102"/>
      <c r="AE533" s="87" t="s">
        <v>528</v>
      </c>
    </row>
    <row r="534" spans="2:31" hidden="1" x14ac:dyDescent="0.2">
      <c r="B534" s="102" t="s">
        <v>898</v>
      </c>
      <c r="C534" s="102"/>
      <c r="D534" s="102"/>
      <c r="AE534" s="87" t="s">
        <v>530</v>
      </c>
    </row>
    <row r="535" spans="2:31" hidden="1" x14ac:dyDescent="0.2">
      <c r="B535" s="102" t="s">
        <v>646</v>
      </c>
      <c r="C535" s="102"/>
      <c r="D535" s="102"/>
      <c r="AE535" s="87" t="s">
        <v>532</v>
      </c>
    </row>
    <row r="536" spans="2:31" hidden="1" x14ac:dyDescent="0.2">
      <c r="B536" s="102" t="s">
        <v>648</v>
      </c>
      <c r="C536" s="102"/>
      <c r="D536" s="102"/>
      <c r="AE536" s="87" t="s">
        <v>534</v>
      </c>
    </row>
    <row r="537" spans="2:31" hidden="1" x14ac:dyDescent="0.2">
      <c r="B537" s="102" t="s">
        <v>650</v>
      </c>
      <c r="C537" s="102"/>
      <c r="D537" s="102"/>
      <c r="AE537" s="87" t="s">
        <v>830</v>
      </c>
    </row>
    <row r="538" spans="2:31" hidden="1" x14ac:dyDescent="0.2">
      <c r="B538" s="102" t="s">
        <v>847</v>
      </c>
      <c r="C538" s="102"/>
      <c r="D538" s="102"/>
      <c r="AE538" s="87" t="s">
        <v>831</v>
      </c>
    </row>
    <row r="539" spans="2:31" hidden="1" x14ac:dyDescent="0.2">
      <c r="B539" s="102" t="s">
        <v>948</v>
      </c>
      <c r="C539" s="102"/>
      <c r="D539" s="102"/>
      <c r="AE539" s="87" t="s">
        <v>537</v>
      </c>
    </row>
    <row r="540" spans="2:31" hidden="1" x14ac:dyDescent="0.2">
      <c r="B540" s="102" t="s">
        <v>849</v>
      </c>
      <c r="C540" s="102"/>
      <c r="D540" s="102"/>
      <c r="AE540" s="87" t="s">
        <v>539</v>
      </c>
    </row>
    <row r="541" spans="2:31" hidden="1" x14ac:dyDescent="0.2">
      <c r="B541" s="102" t="s">
        <v>850</v>
      </c>
      <c r="C541" s="102"/>
      <c r="D541" s="102"/>
      <c r="AE541" s="87" t="s">
        <v>541</v>
      </c>
    </row>
    <row r="542" spans="2:31" hidden="1" x14ac:dyDescent="0.2">
      <c r="B542" s="102" t="s">
        <v>654</v>
      </c>
      <c r="C542" s="102"/>
      <c r="D542" s="102"/>
      <c r="AE542" s="87" t="s">
        <v>543</v>
      </c>
    </row>
    <row r="543" spans="2:31" hidden="1" x14ac:dyDescent="0.2">
      <c r="B543" s="102" t="s">
        <v>934</v>
      </c>
      <c r="C543" s="102"/>
      <c r="D543" s="102"/>
      <c r="AE543" s="87" t="s">
        <v>545</v>
      </c>
    </row>
    <row r="544" spans="2:31" hidden="1" x14ac:dyDescent="0.2">
      <c r="B544" s="102" t="s">
        <v>942</v>
      </c>
      <c r="C544" s="102"/>
      <c r="D544" s="102"/>
      <c r="AE544" s="87" t="s">
        <v>547</v>
      </c>
    </row>
    <row r="545" spans="2:31" hidden="1" x14ac:dyDescent="0.2">
      <c r="B545" s="102" t="s">
        <v>852</v>
      </c>
      <c r="C545" s="102"/>
      <c r="D545" s="102"/>
      <c r="AE545" s="87" t="s">
        <v>946</v>
      </c>
    </row>
    <row r="546" spans="2:31" hidden="1" x14ac:dyDescent="0.2">
      <c r="B546" s="102" t="s">
        <v>853</v>
      </c>
      <c r="C546" s="102"/>
      <c r="D546" s="102"/>
      <c r="AE546" s="87" t="s">
        <v>936</v>
      </c>
    </row>
    <row r="547" spans="2:31" hidden="1" x14ac:dyDescent="0.2">
      <c r="B547" s="102" t="s">
        <v>659</v>
      </c>
      <c r="C547" s="102"/>
      <c r="D547" s="102"/>
      <c r="AE547" s="87" t="s">
        <v>935</v>
      </c>
    </row>
    <row r="548" spans="2:31" hidden="1" x14ac:dyDescent="0.2">
      <c r="B548" s="102" t="s">
        <v>661</v>
      </c>
      <c r="C548" s="102"/>
      <c r="D548" s="102"/>
      <c r="AE548" s="87" t="s">
        <v>833</v>
      </c>
    </row>
    <row r="549" spans="2:31" hidden="1" x14ac:dyDescent="0.2">
      <c r="B549" s="102" t="s">
        <v>663</v>
      </c>
      <c r="C549" s="102"/>
      <c r="D549" s="102"/>
      <c r="AE549" s="87" t="s">
        <v>553</v>
      </c>
    </row>
    <row r="550" spans="2:31" hidden="1" x14ac:dyDescent="0.2">
      <c r="B550" s="102" t="s">
        <v>945</v>
      </c>
      <c r="C550" s="102"/>
      <c r="D550" s="102"/>
      <c r="AE550" s="87" t="s">
        <v>834</v>
      </c>
    </row>
    <row r="551" spans="2:31" hidden="1" x14ac:dyDescent="0.2">
      <c r="B551" s="102" t="s">
        <v>855</v>
      </c>
      <c r="C551" s="102"/>
      <c r="D551" s="102"/>
      <c r="AE551" s="87" t="s">
        <v>555</v>
      </c>
    </row>
    <row r="552" spans="2:31" hidden="1" x14ac:dyDescent="0.2">
      <c r="B552" s="102" t="s">
        <v>739</v>
      </c>
      <c r="C552" s="102"/>
      <c r="D552" s="102"/>
      <c r="AE552" s="87" t="s">
        <v>944</v>
      </c>
    </row>
    <row r="553" spans="2:31" hidden="1" x14ac:dyDescent="0.2">
      <c r="B553" s="102" t="s">
        <v>667</v>
      </c>
      <c r="C553" s="102"/>
      <c r="D553" s="102"/>
      <c r="AE553" s="87" t="s">
        <v>732</v>
      </c>
    </row>
    <row r="554" spans="2:31" hidden="1" x14ac:dyDescent="0.2">
      <c r="B554" s="102" t="s">
        <v>669</v>
      </c>
      <c r="C554" s="102"/>
      <c r="D554" s="102"/>
      <c r="AE554" s="87" t="s">
        <v>559</v>
      </c>
    </row>
    <row r="555" spans="2:31" hidden="1" x14ac:dyDescent="0.2">
      <c r="B555" s="102" t="s">
        <v>671</v>
      </c>
      <c r="C555" s="102"/>
      <c r="D555" s="102"/>
      <c r="AE555" s="87" t="s">
        <v>561</v>
      </c>
    </row>
    <row r="556" spans="2:31" hidden="1" x14ac:dyDescent="0.2">
      <c r="B556" s="102" t="s">
        <v>940</v>
      </c>
      <c r="C556" s="102"/>
      <c r="D556" s="102"/>
      <c r="AE556" s="87" t="s">
        <v>563</v>
      </c>
    </row>
    <row r="557" spans="2:31" hidden="1" x14ac:dyDescent="0.2">
      <c r="B557" s="102" t="s">
        <v>674</v>
      </c>
      <c r="C557" s="102"/>
      <c r="D557" s="102"/>
      <c r="AE557" s="87" t="s">
        <v>937</v>
      </c>
    </row>
    <row r="558" spans="2:31" hidden="1" x14ac:dyDescent="0.2">
      <c r="B558" s="102" t="s">
        <v>676</v>
      </c>
      <c r="C558" s="102"/>
      <c r="D558" s="102"/>
      <c r="AE558" s="87" t="s">
        <v>566</v>
      </c>
    </row>
    <row r="559" spans="2:31" hidden="1" x14ac:dyDescent="0.2">
      <c r="B559" s="102" t="s">
        <v>678</v>
      </c>
      <c r="C559" s="102"/>
      <c r="D559" s="102"/>
      <c r="AE559" s="87" t="s">
        <v>836</v>
      </c>
    </row>
    <row r="560" spans="2:31" hidden="1" x14ac:dyDescent="0.2">
      <c r="B560" s="102" t="s">
        <v>906</v>
      </c>
      <c r="C560" s="102"/>
      <c r="D560" s="102"/>
      <c r="AE560" s="87" t="s">
        <v>568</v>
      </c>
    </row>
    <row r="561" spans="2:31" hidden="1" x14ac:dyDescent="0.2">
      <c r="B561" s="102" t="s">
        <v>681</v>
      </c>
      <c r="C561" s="102"/>
      <c r="D561" s="102"/>
      <c r="AE561" s="87" t="s">
        <v>938</v>
      </c>
    </row>
    <row r="562" spans="2:31" hidden="1" x14ac:dyDescent="0.2">
      <c r="B562" s="102" t="s">
        <v>683</v>
      </c>
      <c r="C562" s="102"/>
      <c r="D562" s="102"/>
      <c r="AE562" s="87" t="s">
        <v>571</v>
      </c>
    </row>
    <row r="563" spans="2:31" hidden="1" x14ac:dyDescent="0.2">
      <c r="B563" s="102" t="s">
        <v>685</v>
      </c>
      <c r="C563" s="102"/>
      <c r="D563" s="102"/>
      <c r="AE563" s="87" t="s">
        <v>838</v>
      </c>
    </row>
    <row r="564" spans="2:31" hidden="1" x14ac:dyDescent="0.2">
      <c r="B564" s="102" t="s">
        <v>687</v>
      </c>
      <c r="C564" s="102"/>
      <c r="D564" s="102"/>
      <c r="AE564" s="87" t="s">
        <v>840</v>
      </c>
    </row>
    <row r="565" spans="2:31" hidden="1" x14ac:dyDescent="0.2">
      <c r="B565" s="102" t="s">
        <v>689</v>
      </c>
      <c r="C565" s="102"/>
      <c r="D565" s="102"/>
      <c r="AE565" s="87" t="s">
        <v>573</v>
      </c>
    </row>
    <row r="566" spans="2:31" hidden="1" x14ac:dyDescent="0.2">
      <c r="B566" s="102" t="s">
        <v>691</v>
      </c>
      <c r="C566" s="102"/>
      <c r="D566" s="102"/>
      <c r="AE566" s="87" t="s">
        <v>575</v>
      </c>
    </row>
    <row r="567" spans="2:31" hidden="1" x14ac:dyDescent="0.2">
      <c r="B567" s="102" t="s">
        <v>693</v>
      </c>
      <c r="C567" s="102"/>
      <c r="D567" s="102"/>
      <c r="AE567" s="87" t="s">
        <v>577</v>
      </c>
    </row>
    <row r="568" spans="2:31" hidden="1" x14ac:dyDescent="0.2">
      <c r="B568" s="102"/>
      <c r="C568" s="102"/>
      <c r="D568" s="102"/>
      <c r="AE568" s="87" t="s">
        <v>579</v>
      </c>
    </row>
    <row r="569" spans="2:31" hidden="1" x14ac:dyDescent="0.2">
      <c r="AE569" s="95" t="s">
        <v>949</v>
      </c>
    </row>
    <row r="570" spans="2:31" hidden="1" x14ac:dyDescent="0.2">
      <c r="AE570" s="95" t="s">
        <v>875</v>
      </c>
    </row>
    <row r="571" spans="2:31" hidden="1" x14ac:dyDescent="0.2">
      <c r="AE571" s="95" t="s">
        <v>871</v>
      </c>
    </row>
    <row r="572" spans="2:31" hidden="1" x14ac:dyDescent="0.2">
      <c r="AE572" s="95" t="s">
        <v>910</v>
      </c>
    </row>
    <row r="573" spans="2:31" hidden="1" x14ac:dyDescent="0.2">
      <c r="AE573" s="95" t="s">
        <v>873</v>
      </c>
    </row>
    <row r="574" spans="2:31" hidden="1" x14ac:dyDescent="0.2">
      <c r="AE574" s="95" t="s">
        <v>597</v>
      </c>
    </row>
    <row r="575" spans="2:31" hidden="1" x14ac:dyDescent="0.2">
      <c r="AE575" s="96" t="s">
        <v>599</v>
      </c>
    </row>
    <row r="576" spans="2:31" hidden="1" x14ac:dyDescent="0.2">
      <c r="AE576" s="94" t="s">
        <v>601</v>
      </c>
    </row>
    <row r="577" spans="31:31" hidden="1" x14ac:dyDescent="0.2">
      <c r="AE577" s="97" t="s">
        <v>603</v>
      </c>
    </row>
    <row r="578" spans="31:31" hidden="1" x14ac:dyDescent="0.2">
      <c r="AE578" s="97" t="s">
        <v>605</v>
      </c>
    </row>
    <row r="579" spans="31:31" hidden="1" x14ac:dyDescent="0.2">
      <c r="AE579" s="97" t="s">
        <v>607</v>
      </c>
    </row>
    <row r="580" spans="31:31" hidden="1" x14ac:dyDescent="0.2">
      <c r="AE580" s="97" t="s">
        <v>609</v>
      </c>
    </row>
    <row r="581" spans="31:31" hidden="1" x14ac:dyDescent="0.2">
      <c r="AE581" s="97" t="s">
        <v>611</v>
      </c>
    </row>
    <row r="582" spans="31:31" hidden="1" x14ac:dyDescent="0.2">
      <c r="AE582" s="97" t="s">
        <v>844</v>
      </c>
    </row>
    <row r="583" spans="31:31" hidden="1" x14ac:dyDescent="0.2">
      <c r="AE583" s="97" t="s">
        <v>614</v>
      </c>
    </row>
    <row r="584" spans="31:31" hidden="1" x14ac:dyDescent="0.2">
      <c r="AE584" s="87" t="s">
        <v>931</v>
      </c>
    </row>
    <row r="585" spans="31:31" hidden="1" x14ac:dyDescent="0.2">
      <c r="AE585" s="87" t="s">
        <v>617</v>
      </c>
    </row>
    <row r="586" spans="31:31" hidden="1" x14ac:dyDescent="0.2">
      <c r="AE586" s="87" t="s">
        <v>619</v>
      </c>
    </row>
    <row r="587" spans="31:31" hidden="1" x14ac:dyDescent="0.2">
      <c r="AE587" s="87" t="s">
        <v>621</v>
      </c>
    </row>
    <row r="588" spans="31:31" hidden="1" x14ac:dyDescent="0.2">
      <c r="AE588" s="87" t="s">
        <v>623</v>
      </c>
    </row>
    <row r="589" spans="31:31" hidden="1" x14ac:dyDescent="0.2">
      <c r="AE589" s="87" t="s">
        <v>625</v>
      </c>
    </row>
    <row r="590" spans="31:31" hidden="1" x14ac:dyDescent="0.2">
      <c r="AE590" s="87" t="s">
        <v>627</v>
      </c>
    </row>
    <row r="591" spans="31:31" hidden="1" x14ac:dyDescent="0.2">
      <c r="AE591" s="87" t="s">
        <v>941</v>
      </c>
    </row>
    <row r="592" spans="31:31" hidden="1" x14ac:dyDescent="0.2">
      <c r="AE592" s="87" t="s">
        <v>845</v>
      </c>
    </row>
    <row r="593" spans="31:31" hidden="1" x14ac:dyDescent="0.2">
      <c r="AE593" s="87" t="s">
        <v>630</v>
      </c>
    </row>
    <row r="594" spans="31:31" hidden="1" x14ac:dyDescent="0.2">
      <c r="AE594" s="87" t="s">
        <v>632</v>
      </c>
    </row>
    <row r="595" spans="31:31" hidden="1" x14ac:dyDescent="0.2">
      <c r="AE595" s="87" t="s">
        <v>634</v>
      </c>
    </row>
    <row r="596" spans="31:31" hidden="1" x14ac:dyDescent="0.2">
      <c r="AE596" s="87" t="s">
        <v>636</v>
      </c>
    </row>
    <row r="597" spans="31:31" hidden="1" x14ac:dyDescent="0.2">
      <c r="AE597" s="87" t="s">
        <v>638</v>
      </c>
    </row>
    <row r="598" spans="31:31" hidden="1" x14ac:dyDescent="0.2">
      <c r="AE598" s="87" t="s">
        <v>640</v>
      </c>
    </row>
    <row r="599" spans="31:31" hidden="1" x14ac:dyDescent="0.2">
      <c r="AE599" s="87" t="s">
        <v>728</v>
      </c>
    </row>
    <row r="600" spans="31:31" hidden="1" x14ac:dyDescent="0.2">
      <c r="AE600" s="97" t="s">
        <v>643</v>
      </c>
    </row>
    <row r="601" spans="31:31" hidden="1" x14ac:dyDescent="0.2">
      <c r="AE601" s="97" t="s">
        <v>898</v>
      </c>
    </row>
    <row r="602" spans="31:31" hidden="1" x14ac:dyDescent="0.2">
      <c r="AE602" s="97" t="s">
        <v>646</v>
      </c>
    </row>
    <row r="603" spans="31:31" hidden="1" x14ac:dyDescent="0.2">
      <c r="AE603" s="97" t="s">
        <v>648</v>
      </c>
    </row>
    <row r="604" spans="31:31" hidden="1" x14ac:dyDescent="0.2">
      <c r="AE604" s="97" t="s">
        <v>650</v>
      </c>
    </row>
    <row r="605" spans="31:31" hidden="1" x14ac:dyDescent="0.2">
      <c r="AE605" s="97" t="s">
        <v>847</v>
      </c>
    </row>
    <row r="606" spans="31:31" hidden="1" x14ac:dyDescent="0.2">
      <c r="AE606" s="97" t="s">
        <v>948</v>
      </c>
    </row>
    <row r="607" spans="31:31" hidden="1" x14ac:dyDescent="0.2">
      <c r="AE607" s="97" t="s">
        <v>849</v>
      </c>
    </row>
    <row r="608" spans="31:31" hidden="1" x14ac:dyDescent="0.2">
      <c r="AE608" s="97" t="s">
        <v>850</v>
      </c>
    </row>
    <row r="609" spans="31:31" hidden="1" x14ac:dyDescent="0.2">
      <c r="AE609" s="97" t="s">
        <v>654</v>
      </c>
    </row>
    <row r="610" spans="31:31" hidden="1" x14ac:dyDescent="0.2">
      <c r="AE610" s="97" t="s">
        <v>934</v>
      </c>
    </row>
    <row r="611" spans="31:31" hidden="1" x14ac:dyDescent="0.2">
      <c r="AE611" s="97" t="s">
        <v>942</v>
      </c>
    </row>
    <row r="612" spans="31:31" hidden="1" x14ac:dyDescent="0.2">
      <c r="AE612" s="97" t="s">
        <v>852</v>
      </c>
    </row>
    <row r="613" spans="31:31" hidden="1" x14ac:dyDescent="0.2">
      <c r="AE613" s="97" t="s">
        <v>853</v>
      </c>
    </row>
    <row r="614" spans="31:31" hidden="1" x14ac:dyDescent="0.2">
      <c r="AE614" s="97" t="s">
        <v>659</v>
      </c>
    </row>
    <row r="615" spans="31:31" hidden="1" x14ac:dyDescent="0.2">
      <c r="AE615" s="97" t="s">
        <v>661</v>
      </c>
    </row>
    <row r="616" spans="31:31" hidden="1" x14ac:dyDescent="0.2">
      <c r="AE616" s="97" t="s">
        <v>663</v>
      </c>
    </row>
    <row r="617" spans="31:31" hidden="1" x14ac:dyDescent="0.2">
      <c r="AE617" s="97" t="s">
        <v>945</v>
      </c>
    </row>
    <row r="618" spans="31:31" hidden="1" x14ac:dyDescent="0.2">
      <c r="AE618" s="97" t="s">
        <v>970</v>
      </c>
    </row>
    <row r="619" spans="31:31" hidden="1" x14ac:dyDescent="0.2">
      <c r="AE619" s="97" t="s">
        <v>855</v>
      </c>
    </row>
    <row r="620" spans="31:31" hidden="1" x14ac:dyDescent="0.2">
      <c r="AE620" s="97" t="s">
        <v>739</v>
      </c>
    </row>
    <row r="621" spans="31:31" hidden="1" x14ac:dyDescent="0.2">
      <c r="AE621" s="97" t="s">
        <v>667</v>
      </c>
    </row>
    <row r="622" spans="31:31" hidden="1" x14ac:dyDescent="0.2">
      <c r="AE622" s="97" t="s">
        <v>669</v>
      </c>
    </row>
    <row r="623" spans="31:31" hidden="1" x14ac:dyDescent="0.2">
      <c r="AE623" s="97" t="s">
        <v>671</v>
      </c>
    </row>
    <row r="624" spans="31:31" hidden="1" x14ac:dyDescent="0.2">
      <c r="AE624" s="97" t="s">
        <v>940</v>
      </c>
    </row>
    <row r="625" spans="31:31" hidden="1" x14ac:dyDescent="0.2">
      <c r="AE625" s="97" t="s">
        <v>674</v>
      </c>
    </row>
    <row r="626" spans="31:31" hidden="1" x14ac:dyDescent="0.2">
      <c r="AE626" s="97" t="s">
        <v>676</v>
      </c>
    </row>
    <row r="627" spans="31:31" hidden="1" x14ac:dyDescent="0.2">
      <c r="AE627" s="97" t="s">
        <v>678</v>
      </c>
    </row>
    <row r="628" spans="31:31" hidden="1" x14ac:dyDescent="0.2">
      <c r="AE628" s="97" t="s">
        <v>906</v>
      </c>
    </row>
    <row r="629" spans="31:31" hidden="1" x14ac:dyDescent="0.2">
      <c r="AE629" s="97" t="s">
        <v>681</v>
      </c>
    </row>
    <row r="630" spans="31:31" hidden="1" x14ac:dyDescent="0.2">
      <c r="AE630" s="97" t="s">
        <v>683</v>
      </c>
    </row>
    <row r="631" spans="31:31" hidden="1" x14ac:dyDescent="0.2">
      <c r="AE631" s="97" t="s">
        <v>685</v>
      </c>
    </row>
    <row r="632" spans="31:31" hidden="1" x14ac:dyDescent="0.2">
      <c r="AE632" s="97" t="s">
        <v>687</v>
      </c>
    </row>
    <row r="633" spans="31:31" hidden="1" x14ac:dyDescent="0.2">
      <c r="AE633" s="97" t="s">
        <v>689</v>
      </c>
    </row>
    <row r="634" spans="31:31" hidden="1" x14ac:dyDescent="0.2">
      <c r="AE634" s="97" t="s">
        <v>691</v>
      </c>
    </row>
    <row r="635" spans="31:31" hidden="1" x14ac:dyDescent="0.2">
      <c r="AE635" s="97" t="s">
        <v>693</v>
      </c>
    </row>
    <row r="636" spans="31:31" hidden="1" x14ac:dyDescent="0.2">
      <c r="AE636" s="97" t="s">
        <v>968</v>
      </c>
    </row>
    <row r="637" spans="31:31" hidden="1" x14ac:dyDescent="0.2">
      <c r="AE637" s="97" t="s">
        <v>952</v>
      </c>
    </row>
    <row r="638" spans="31:31" hidden="1" x14ac:dyDescent="0.2">
      <c r="AE638" s="97" t="s">
        <v>953</v>
      </c>
    </row>
    <row r="639" spans="31:31" hidden="1" x14ac:dyDescent="0.2">
      <c r="AE639" s="97" t="s">
        <v>954</v>
      </c>
    </row>
    <row r="640" spans="31:31" hidden="1" x14ac:dyDescent="0.2">
      <c r="AE640" s="97" t="s">
        <v>955</v>
      </c>
    </row>
    <row r="641" spans="31:31" hidden="1" x14ac:dyDescent="0.2">
      <c r="AE641" s="97" t="s">
        <v>956</v>
      </c>
    </row>
    <row r="642" spans="31:31" hidden="1" x14ac:dyDescent="0.2">
      <c r="AE642" s="97" t="s">
        <v>957</v>
      </c>
    </row>
    <row r="643" spans="31:31" hidden="1" x14ac:dyDescent="0.2">
      <c r="AE643" s="97" t="s">
        <v>968</v>
      </c>
    </row>
  </sheetData>
  <sortState ref="B129:B571">
    <sortCondition ref="B129"/>
  </sortState>
  <mergeCells count="2">
    <mergeCell ref="B1:H1"/>
    <mergeCell ref="C12:D12"/>
  </mergeCells>
  <dataValidations count="2">
    <dataValidation type="list" allowBlank="1" showInputMessage="1" showErrorMessage="1" sqref="C12:D12">
      <formula1>LA_list</formula1>
    </dataValidation>
    <dataValidation type="list" allowBlank="1" showInputMessage="1" showErrorMessage="1" sqref="A12">
      <formula1>$AB$107:$AB$516</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sheetPr>
  <dimension ref="A1:IR474"/>
  <sheetViews>
    <sheetView showGridLines="0" zoomScale="80" zoomScaleNormal="80" workbookViewId="0">
      <pane xSplit="6" ySplit="7" topLeftCell="G433" activePane="bottomRight" state="frozen"/>
      <selection activeCell="C12" sqref="C12:D12"/>
      <selection pane="topRight" activeCell="C12" sqref="C12:D12"/>
      <selection pane="bottomLeft" activeCell="C12" sqref="C12:D12"/>
      <selection pane="bottomRight" activeCell="F454" sqref="F454"/>
    </sheetView>
  </sheetViews>
  <sheetFormatPr defaultColWidth="0" defaultRowHeight="12.75" zeroHeight="1" x14ac:dyDescent="0.2"/>
  <cols>
    <col min="1" max="1" width="7.42578125" customWidth="1"/>
    <col min="2" max="3" width="10.7109375" customWidth="1"/>
    <col min="4" max="4" width="31.7109375" customWidth="1"/>
    <col min="5" max="6" width="7.7109375" customWidth="1"/>
    <col min="7" max="51" width="16.7109375" customWidth="1"/>
    <col min="52" max="52" width="16.7109375" hidden="1" customWidth="1"/>
    <col min="53" max="57" width="16.7109375" customWidth="1"/>
    <col min="58" max="58" width="5.7109375" customWidth="1"/>
    <col min="59" max="252" width="0" hidden="1" customWidth="1"/>
    <col min="253" max="16384" width="12.7109375" hidden="1"/>
  </cols>
  <sheetData>
    <row r="1" spans="1:58" ht="42.75" customHeight="1" thickBot="1" x14ac:dyDescent="0.3">
      <c r="A1" s="1" t="str">
        <f>"Quarterly Revenue Outturn (QRO): Q1 "&amp;date_fy_year&amp;" data"</f>
        <v>Quarterly Revenue Outturn (QRO): Q1 2017-18 data</v>
      </c>
      <c r="B1" s="239"/>
      <c r="C1" s="239"/>
      <c r="D1" s="2"/>
      <c r="E1" s="2"/>
      <c r="F1" s="3"/>
      <c r="G1" s="3"/>
      <c r="H1" s="3"/>
      <c r="I1" s="3"/>
      <c r="J1" s="3"/>
      <c r="K1" s="3"/>
      <c r="L1" s="3"/>
      <c r="M1" s="3"/>
      <c r="N1" s="3"/>
      <c r="O1" s="3"/>
      <c r="P1" s="3"/>
      <c r="Q1" s="3"/>
      <c r="R1" s="3"/>
      <c r="S1" s="4"/>
      <c r="T1" s="3"/>
      <c r="U1" s="3"/>
      <c r="V1" s="3"/>
      <c r="W1" s="3"/>
      <c r="X1" s="3"/>
      <c r="Y1" s="3"/>
      <c r="Z1" s="3"/>
      <c r="AA1" s="3"/>
      <c r="AB1" s="3"/>
      <c r="AC1" s="3"/>
      <c r="AD1" s="3"/>
      <c r="AE1" s="3"/>
      <c r="AF1" s="3"/>
      <c r="AG1" s="3"/>
      <c r="AH1" s="3"/>
      <c r="AI1" s="3"/>
      <c r="AJ1" s="3"/>
      <c r="AK1" s="3"/>
      <c r="AL1" s="3"/>
      <c r="AM1" s="3"/>
      <c r="AN1" s="3"/>
      <c r="AO1" s="3"/>
      <c r="AP1" s="3"/>
      <c r="AQ1" s="3"/>
      <c r="AR1" s="3"/>
      <c r="AS1" s="4"/>
      <c r="AT1" s="3"/>
      <c r="AU1" s="3"/>
      <c r="AV1" s="3"/>
      <c r="AW1" s="3"/>
      <c r="AX1" s="3"/>
      <c r="AY1" s="4"/>
      <c r="AZ1" s="3"/>
      <c r="BA1" s="3"/>
      <c r="BB1" s="3"/>
      <c r="BC1" s="3"/>
      <c r="BD1" s="3"/>
      <c r="BE1" s="3"/>
      <c r="BF1" s="5"/>
    </row>
    <row r="2" spans="1:58" ht="15.75" x14ac:dyDescent="0.25">
      <c r="A2" s="6" t="s">
        <v>884</v>
      </c>
      <c r="B2" s="6"/>
      <c r="C2" s="6"/>
      <c r="D2" s="7"/>
      <c r="E2" s="7"/>
      <c r="F2" s="8"/>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58" ht="15.75" x14ac:dyDescent="0.25">
      <c r="A3" s="10"/>
      <c r="B3" s="10"/>
      <c r="C3" s="10"/>
      <c r="D3" s="105"/>
      <c r="E3" s="106"/>
      <c r="F3" s="12"/>
      <c r="G3" s="87">
        <v>4</v>
      </c>
      <c r="H3" s="87">
        <v>5</v>
      </c>
      <c r="I3" s="87">
        <v>6</v>
      </c>
      <c r="J3" s="87">
        <v>7</v>
      </c>
      <c r="K3" s="87">
        <v>8</v>
      </c>
      <c r="L3" s="87">
        <v>9</v>
      </c>
      <c r="M3" s="87">
        <v>10</v>
      </c>
      <c r="N3" s="87">
        <v>11</v>
      </c>
      <c r="O3" s="87">
        <v>12</v>
      </c>
      <c r="P3" s="87">
        <v>13</v>
      </c>
      <c r="Q3" s="87">
        <v>14</v>
      </c>
      <c r="R3" s="87">
        <v>15</v>
      </c>
      <c r="S3" s="87">
        <v>16</v>
      </c>
      <c r="T3" s="87">
        <v>17</v>
      </c>
      <c r="U3" s="87">
        <v>18</v>
      </c>
      <c r="V3" s="87">
        <v>19</v>
      </c>
      <c r="W3" s="87">
        <v>20</v>
      </c>
      <c r="X3" s="87">
        <v>21</v>
      </c>
      <c r="Y3" s="87">
        <v>22</v>
      </c>
      <c r="Z3" s="87">
        <v>23</v>
      </c>
      <c r="AA3" s="87">
        <v>24</v>
      </c>
      <c r="AB3" s="87">
        <v>25</v>
      </c>
      <c r="AC3" s="87">
        <v>26</v>
      </c>
      <c r="AD3" s="87">
        <v>27</v>
      </c>
      <c r="AE3" s="87">
        <v>28</v>
      </c>
      <c r="AF3" s="87">
        <v>29</v>
      </c>
      <c r="AG3" s="87">
        <v>30</v>
      </c>
      <c r="AH3" s="87">
        <v>31</v>
      </c>
      <c r="AI3" s="87">
        <v>32</v>
      </c>
      <c r="AJ3" s="87">
        <v>33</v>
      </c>
      <c r="AK3" s="87">
        <v>35</v>
      </c>
      <c r="AL3" s="87">
        <v>36</v>
      </c>
      <c r="AM3" s="87">
        <v>37</v>
      </c>
      <c r="AN3" s="87">
        <v>38</v>
      </c>
      <c r="AO3" s="87">
        <v>39</v>
      </c>
      <c r="AP3" s="87">
        <v>40</v>
      </c>
      <c r="AQ3" s="87">
        <v>41</v>
      </c>
      <c r="AR3" s="87">
        <v>42</v>
      </c>
      <c r="AS3" s="87">
        <v>43</v>
      </c>
      <c r="AT3" s="87">
        <v>44</v>
      </c>
      <c r="AU3" s="87">
        <v>45</v>
      </c>
      <c r="AV3" s="87">
        <v>46</v>
      </c>
      <c r="AW3" s="87">
        <v>47</v>
      </c>
      <c r="AX3" s="87">
        <v>48</v>
      </c>
      <c r="AY3" s="87">
        <v>49</v>
      </c>
      <c r="AZ3" s="87"/>
      <c r="BA3" s="87">
        <v>51</v>
      </c>
      <c r="BB3" s="87">
        <v>52</v>
      </c>
      <c r="BC3" s="87">
        <v>53</v>
      </c>
      <c r="BD3" s="87">
        <v>54</v>
      </c>
      <c r="BE3" s="87">
        <v>55</v>
      </c>
      <c r="BF3" s="412"/>
    </row>
    <row r="4" spans="1:58" x14ac:dyDescent="0.2">
      <c r="A4" s="14"/>
      <c r="B4" s="14"/>
      <c r="C4" s="14"/>
      <c r="D4" s="14"/>
      <c r="E4" s="14"/>
      <c r="F4" s="14"/>
      <c r="G4" s="87">
        <v>2</v>
      </c>
      <c r="H4" s="87">
        <v>3</v>
      </c>
      <c r="I4" s="87">
        <v>4</v>
      </c>
      <c r="J4" s="87">
        <v>5</v>
      </c>
      <c r="K4" s="87">
        <v>6</v>
      </c>
      <c r="L4" s="87">
        <v>7</v>
      </c>
      <c r="M4" s="87">
        <v>8</v>
      </c>
      <c r="N4" s="87">
        <v>9</v>
      </c>
      <c r="O4" s="87">
        <v>10</v>
      </c>
      <c r="P4" s="87">
        <v>11</v>
      </c>
      <c r="Q4" s="87">
        <v>12</v>
      </c>
      <c r="R4" s="87">
        <v>13</v>
      </c>
      <c r="S4" s="94">
        <v>14</v>
      </c>
      <c r="T4" s="87">
        <v>15</v>
      </c>
      <c r="U4" s="87">
        <v>16</v>
      </c>
      <c r="V4" s="87">
        <v>17</v>
      </c>
      <c r="W4" s="87">
        <v>18</v>
      </c>
      <c r="X4" s="87">
        <v>19</v>
      </c>
      <c r="Y4" s="87">
        <v>20</v>
      </c>
      <c r="Z4" s="87">
        <v>21</v>
      </c>
      <c r="AA4" s="87">
        <v>22</v>
      </c>
      <c r="AB4" s="87">
        <v>23</v>
      </c>
      <c r="AC4" s="87">
        <v>24</v>
      </c>
      <c r="AD4" s="87">
        <v>25</v>
      </c>
      <c r="AE4" s="87">
        <v>26</v>
      </c>
      <c r="AF4" s="87">
        <v>27</v>
      </c>
      <c r="AG4" s="87">
        <v>28</v>
      </c>
      <c r="AH4" s="87">
        <v>29</v>
      </c>
      <c r="AI4" s="87">
        <v>30</v>
      </c>
      <c r="AJ4" s="87">
        <v>31</v>
      </c>
      <c r="AK4" s="87"/>
      <c r="AL4" s="87">
        <v>33</v>
      </c>
      <c r="AM4" s="87">
        <v>34</v>
      </c>
      <c r="AN4" s="87">
        <v>35</v>
      </c>
      <c r="AO4" s="87">
        <v>36</v>
      </c>
      <c r="AP4" s="87">
        <v>37</v>
      </c>
      <c r="AQ4" s="87">
        <v>38</v>
      </c>
      <c r="AR4" s="87">
        <v>39</v>
      </c>
      <c r="AS4" s="94">
        <v>40</v>
      </c>
      <c r="AT4" s="87">
        <v>41</v>
      </c>
      <c r="AU4" s="87">
        <v>42</v>
      </c>
      <c r="AV4" s="87">
        <v>43</v>
      </c>
      <c r="AW4" s="87">
        <v>44</v>
      </c>
      <c r="AX4" s="87">
        <v>45</v>
      </c>
      <c r="AY4" s="94">
        <v>46</v>
      </c>
      <c r="AZ4" s="87"/>
      <c r="BA4" s="87"/>
      <c r="BB4" s="87">
        <v>48</v>
      </c>
      <c r="BC4" s="87">
        <v>49</v>
      </c>
      <c r="BD4" s="87">
        <v>50</v>
      </c>
      <c r="BE4" s="87">
        <v>51</v>
      </c>
      <c r="BF4" s="412"/>
    </row>
    <row r="5" spans="1:58" ht="48" customHeight="1" x14ac:dyDescent="0.2">
      <c r="A5" s="15"/>
      <c r="B5" s="15"/>
      <c r="C5" s="15"/>
      <c r="D5" s="15"/>
      <c r="E5" s="15"/>
      <c r="F5" s="15"/>
      <c r="G5" s="16" t="s">
        <v>695</v>
      </c>
      <c r="H5" s="17"/>
      <c r="I5" s="17"/>
      <c r="J5" s="18" t="s">
        <v>697</v>
      </c>
      <c r="K5" s="16" t="s">
        <v>699</v>
      </c>
      <c r="L5" s="17"/>
      <c r="M5" s="17"/>
      <c r="N5" s="18" t="s">
        <v>702</v>
      </c>
      <c r="O5" s="19"/>
      <c r="P5" s="19"/>
      <c r="Q5" s="19"/>
      <c r="R5" s="57" t="s">
        <v>705</v>
      </c>
      <c r="S5" s="18" t="s">
        <v>706</v>
      </c>
      <c r="T5" s="19"/>
      <c r="U5" s="19"/>
      <c r="V5" s="19"/>
      <c r="W5" s="16" t="s">
        <v>864</v>
      </c>
      <c r="X5" s="16"/>
      <c r="Y5" s="16"/>
      <c r="Z5" s="56" t="s">
        <v>961</v>
      </c>
      <c r="AA5" s="16" t="s">
        <v>747</v>
      </c>
      <c r="AB5" s="16"/>
      <c r="AC5" s="16"/>
      <c r="AD5" s="18" t="s">
        <v>712</v>
      </c>
      <c r="AE5" s="18"/>
      <c r="AF5" s="18"/>
      <c r="AG5" s="16" t="s">
        <v>750</v>
      </c>
      <c r="AH5" s="17"/>
      <c r="AI5" s="17"/>
      <c r="AJ5" s="17"/>
      <c r="AK5" s="21" t="s">
        <v>987</v>
      </c>
      <c r="AL5" s="18" t="s">
        <v>958</v>
      </c>
      <c r="AM5" s="19"/>
      <c r="AN5" s="19"/>
      <c r="AO5" s="19"/>
      <c r="AP5" s="19"/>
      <c r="AQ5" s="16" t="s">
        <v>959</v>
      </c>
      <c r="AR5" s="17"/>
      <c r="AS5" s="20"/>
      <c r="AT5" s="17"/>
      <c r="AU5" s="17"/>
      <c r="AV5" s="17"/>
      <c r="AW5" s="17"/>
      <c r="AX5" s="17"/>
      <c r="AY5" s="20"/>
      <c r="BA5" s="21" t="s">
        <v>885</v>
      </c>
      <c r="BB5" s="16" t="s">
        <v>960</v>
      </c>
      <c r="BC5" s="22"/>
      <c r="BD5" s="22"/>
      <c r="BE5" s="22"/>
    </row>
    <row r="6" spans="1:58" ht="15" customHeight="1" x14ac:dyDescent="0.2">
      <c r="A6" s="23"/>
      <c r="B6" s="23"/>
      <c r="C6" s="23"/>
      <c r="D6" s="24"/>
      <c r="E6" s="25"/>
      <c r="F6" s="26"/>
      <c r="G6" s="27">
        <v>1</v>
      </c>
      <c r="H6" s="27">
        <v>2</v>
      </c>
      <c r="I6" s="27" t="s">
        <v>723</v>
      </c>
      <c r="J6" s="27">
        <v>3</v>
      </c>
      <c r="K6" s="27">
        <v>4</v>
      </c>
      <c r="L6" s="27">
        <v>5</v>
      </c>
      <c r="M6" s="27" t="s">
        <v>723</v>
      </c>
      <c r="N6" s="27">
        <v>6</v>
      </c>
      <c r="O6" s="27">
        <v>7</v>
      </c>
      <c r="P6" s="27">
        <v>8</v>
      </c>
      <c r="Q6" s="27" t="s">
        <v>723</v>
      </c>
      <c r="R6" s="27">
        <v>9</v>
      </c>
      <c r="S6" s="27">
        <v>10</v>
      </c>
      <c r="T6" s="27">
        <v>11</v>
      </c>
      <c r="U6" s="27">
        <v>12</v>
      </c>
      <c r="V6" s="27" t="s">
        <v>723</v>
      </c>
      <c r="W6" s="27">
        <v>13</v>
      </c>
      <c r="X6" s="27">
        <v>14</v>
      </c>
      <c r="Y6" s="27" t="s">
        <v>723</v>
      </c>
      <c r="Z6" s="27">
        <v>15</v>
      </c>
      <c r="AA6" s="27">
        <v>16</v>
      </c>
      <c r="AB6" s="27"/>
      <c r="AC6" s="27" t="s">
        <v>723</v>
      </c>
      <c r="AD6" s="28">
        <v>17</v>
      </c>
      <c r="AE6" s="28">
        <v>18</v>
      </c>
      <c r="AF6" s="28" t="s">
        <v>723</v>
      </c>
      <c r="AG6" s="28">
        <v>19</v>
      </c>
      <c r="AH6" s="28">
        <v>20</v>
      </c>
      <c r="AI6" s="28">
        <v>21</v>
      </c>
      <c r="AJ6" s="28">
        <v>22</v>
      </c>
      <c r="AK6" s="28">
        <v>23</v>
      </c>
      <c r="AL6" s="28">
        <v>24</v>
      </c>
      <c r="AM6" s="28">
        <v>25</v>
      </c>
      <c r="AN6" s="28">
        <v>26</v>
      </c>
      <c r="AO6" s="28">
        <v>27</v>
      </c>
      <c r="AP6" s="28">
        <v>28</v>
      </c>
      <c r="AQ6" s="28">
        <v>29</v>
      </c>
      <c r="AR6" s="28">
        <v>30</v>
      </c>
      <c r="AS6" s="28">
        <v>31</v>
      </c>
      <c r="AT6" s="28">
        <v>32</v>
      </c>
      <c r="AU6" s="28">
        <v>33</v>
      </c>
      <c r="AV6" s="28">
        <v>34</v>
      </c>
      <c r="AW6" s="28">
        <v>35</v>
      </c>
      <c r="AX6" s="28">
        <v>36</v>
      </c>
      <c r="AY6" s="28">
        <v>37</v>
      </c>
      <c r="BA6" s="28">
        <v>38</v>
      </c>
      <c r="BB6" s="28">
        <v>39</v>
      </c>
      <c r="BC6" s="28">
        <v>40</v>
      </c>
      <c r="BD6" s="28">
        <v>41</v>
      </c>
      <c r="BE6" s="28">
        <v>42</v>
      </c>
    </row>
    <row r="7" spans="1:58" ht="90" customHeight="1" x14ac:dyDescent="0.2">
      <c r="A7" s="29" t="s">
        <v>0</v>
      </c>
      <c r="B7" s="30" t="s">
        <v>1490</v>
      </c>
      <c r="C7" s="30" t="s">
        <v>1586</v>
      </c>
      <c r="D7" s="29" t="s">
        <v>724</v>
      </c>
      <c r="E7" s="30"/>
      <c r="F7" s="29" t="s">
        <v>725</v>
      </c>
      <c r="G7" s="31" t="s">
        <v>865</v>
      </c>
      <c r="H7" s="32" t="s">
        <v>877</v>
      </c>
      <c r="I7" s="32" t="s">
        <v>696</v>
      </c>
      <c r="J7" s="32" t="s">
        <v>698</v>
      </c>
      <c r="K7" s="32" t="s">
        <v>700</v>
      </c>
      <c r="L7" s="32" t="s">
        <v>701</v>
      </c>
      <c r="M7" s="32" t="s">
        <v>696</v>
      </c>
      <c r="N7" s="32" t="s">
        <v>703</v>
      </c>
      <c r="O7" s="32" t="s">
        <v>704</v>
      </c>
      <c r="P7" s="32" t="s">
        <v>866</v>
      </c>
      <c r="Q7" s="32" t="s">
        <v>696</v>
      </c>
      <c r="R7" s="32" t="s">
        <v>867</v>
      </c>
      <c r="S7" s="32" t="s">
        <v>707</v>
      </c>
      <c r="T7" s="32" t="s">
        <v>708</v>
      </c>
      <c r="U7" s="33" t="s">
        <v>709</v>
      </c>
      <c r="V7" s="32" t="s">
        <v>696</v>
      </c>
      <c r="W7" s="32" t="s">
        <v>861</v>
      </c>
      <c r="X7" s="32" t="s">
        <v>862</v>
      </c>
      <c r="Y7" s="32" t="s">
        <v>696</v>
      </c>
      <c r="Z7" s="32" t="s">
        <v>711</v>
      </c>
      <c r="AA7" s="32" t="s">
        <v>962</v>
      </c>
      <c r="AB7" s="32" t="s">
        <v>986</v>
      </c>
      <c r="AC7" s="32" t="s">
        <v>985</v>
      </c>
      <c r="AD7" s="34" t="s">
        <v>878</v>
      </c>
      <c r="AE7" s="34" t="s">
        <v>713</v>
      </c>
      <c r="AF7" s="34" t="s">
        <v>696</v>
      </c>
      <c r="AG7" s="34" t="s">
        <v>751</v>
      </c>
      <c r="AH7" s="34" t="s">
        <v>752</v>
      </c>
      <c r="AI7" s="34" t="s">
        <v>749</v>
      </c>
      <c r="AJ7" s="34" t="s">
        <v>876</v>
      </c>
      <c r="AK7" s="504" t="s">
        <v>1605</v>
      </c>
      <c r="AL7" s="34" t="s">
        <v>886</v>
      </c>
      <c r="AM7" s="34" t="s">
        <v>887</v>
      </c>
      <c r="AN7" s="34" t="s">
        <v>888</v>
      </c>
      <c r="AO7" s="34" t="s">
        <v>889</v>
      </c>
      <c r="AP7" s="34" t="s">
        <v>714</v>
      </c>
      <c r="AQ7" s="34" t="s">
        <v>715</v>
      </c>
      <c r="AR7" s="34" t="s">
        <v>753</v>
      </c>
      <c r="AS7" s="34" t="s">
        <v>716</v>
      </c>
      <c r="AT7" s="34" t="s">
        <v>717</v>
      </c>
      <c r="AU7" s="34" t="s">
        <v>718</v>
      </c>
      <c r="AV7" s="34" t="s">
        <v>719</v>
      </c>
      <c r="AW7" s="34" t="s">
        <v>720</v>
      </c>
      <c r="AX7" s="34" t="s">
        <v>721</v>
      </c>
      <c r="AY7" s="34" t="s">
        <v>857</v>
      </c>
      <c r="AZ7" s="34"/>
      <c r="BA7" s="504" t="s">
        <v>1606</v>
      </c>
      <c r="BB7" s="34" t="s">
        <v>858</v>
      </c>
      <c r="BC7" s="34" t="s">
        <v>859</v>
      </c>
      <c r="BD7" s="34" t="s">
        <v>964</v>
      </c>
      <c r="BE7" s="34" t="s">
        <v>963</v>
      </c>
    </row>
    <row r="8" spans="1:58" x14ac:dyDescent="0.2">
      <c r="A8" s="35" t="s">
        <v>33</v>
      </c>
      <c r="B8" s="35" t="s">
        <v>1051</v>
      </c>
      <c r="C8" s="397" t="s">
        <v>1587</v>
      </c>
      <c r="D8" s="35" t="s">
        <v>32</v>
      </c>
      <c r="E8" s="261"/>
      <c r="F8" s="35" t="s">
        <v>34</v>
      </c>
      <c r="G8" s="36">
        <v>-163</v>
      </c>
      <c r="H8" s="36">
        <v>2034</v>
      </c>
      <c r="I8" s="37">
        <v>1871</v>
      </c>
      <c r="J8" s="39">
        <v>30</v>
      </c>
      <c r="K8" s="36">
        <v>105</v>
      </c>
      <c r="L8" s="36">
        <v>81</v>
      </c>
      <c r="M8" s="37">
        <v>186</v>
      </c>
      <c r="N8" s="38">
        <v>1302</v>
      </c>
      <c r="O8" s="38">
        <v>0</v>
      </c>
      <c r="P8" s="38">
        <v>742</v>
      </c>
      <c r="Q8" s="39">
        <v>2044</v>
      </c>
      <c r="R8" s="37">
        <v>4632</v>
      </c>
      <c r="S8" s="38">
        <v>389</v>
      </c>
      <c r="T8" s="38">
        <v>63</v>
      </c>
      <c r="U8" s="38">
        <v>1112</v>
      </c>
      <c r="V8" s="39">
        <v>1564</v>
      </c>
      <c r="W8" s="36">
        <v>1724</v>
      </c>
      <c r="X8" s="36">
        <v>1030</v>
      </c>
      <c r="Y8" s="37">
        <v>2754</v>
      </c>
      <c r="Z8" s="39">
        <v>14</v>
      </c>
      <c r="AA8" s="36">
        <v>16080</v>
      </c>
      <c r="AB8" s="36">
        <v>5789</v>
      </c>
      <c r="AC8" s="37">
        <v>21869</v>
      </c>
      <c r="AD8" s="38">
        <v>23089</v>
      </c>
      <c r="AE8" s="38">
        <v>1220</v>
      </c>
      <c r="AF8" s="39">
        <v>24309</v>
      </c>
      <c r="AG8" s="36">
        <v>420</v>
      </c>
      <c r="AH8" s="36">
        <v>0</v>
      </c>
      <c r="AI8" s="36">
        <v>0</v>
      </c>
      <c r="AJ8" s="36">
        <v>0</v>
      </c>
      <c r="AK8" s="40">
        <v>59693</v>
      </c>
      <c r="AL8" s="38">
        <v>12673</v>
      </c>
      <c r="AM8" s="38">
        <v>12</v>
      </c>
      <c r="AN8" s="38">
        <v>0</v>
      </c>
      <c r="AO8" s="38">
        <v>0</v>
      </c>
      <c r="AP8" s="38">
        <v>0</v>
      </c>
      <c r="AQ8" s="36">
        <v>1202</v>
      </c>
      <c r="AR8" s="36">
        <v>0</v>
      </c>
      <c r="AS8" s="36">
        <v>0</v>
      </c>
      <c r="AT8" s="36">
        <v>0</v>
      </c>
      <c r="AU8" s="36">
        <v>0</v>
      </c>
      <c r="AV8" s="36">
        <v>-3882</v>
      </c>
      <c r="AW8" s="36">
        <v>327</v>
      </c>
      <c r="AX8" s="36">
        <v>0</v>
      </c>
      <c r="AY8" s="36">
        <v>0</v>
      </c>
      <c r="AZ8" s="40"/>
      <c r="BA8" s="40">
        <v>70025</v>
      </c>
      <c r="BB8" s="36">
        <v>0</v>
      </c>
      <c r="BC8" s="36">
        <v>0</v>
      </c>
      <c r="BD8" s="36">
        <v>1432</v>
      </c>
      <c r="BE8" s="36">
        <v>-10</v>
      </c>
    </row>
    <row r="9" spans="1:58" x14ac:dyDescent="0.2">
      <c r="A9" s="35" t="s">
        <v>69</v>
      </c>
      <c r="B9" s="35" t="s">
        <v>1052</v>
      </c>
      <c r="C9" s="397" t="s">
        <v>1587</v>
      </c>
      <c r="D9" s="35" t="s">
        <v>68</v>
      </c>
      <c r="E9" s="261"/>
      <c r="F9" s="35" t="s">
        <v>34</v>
      </c>
      <c r="G9" s="36">
        <v>-123</v>
      </c>
      <c r="H9" s="36">
        <v>4025</v>
      </c>
      <c r="I9" s="37">
        <v>3902</v>
      </c>
      <c r="J9" s="39">
        <v>4</v>
      </c>
      <c r="K9" s="36">
        <v>611</v>
      </c>
      <c r="L9" s="36">
        <v>266</v>
      </c>
      <c r="M9" s="37">
        <v>877</v>
      </c>
      <c r="N9" s="38">
        <v>2312</v>
      </c>
      <c r="O9" s="38">
        <v>0</v>
      </c>
      <c r="P9" s="38">
        <v>737</v>
      </c>
      <c r="Q9" s="39">
        <v>3049</v>
      </c>
      <c r="R9" s="37">
        <v>6078</v>
      </c>
      <c r="S9" s="38">
        <v>599</v>
      </c>
      <c r="T9" s="38">
        <v>454</v>
      </c>
      <c r="U9" s="38">
        <v>1286</v>
      </c>
      <c r="V9" s="39">
        <v>2339</v>
      </c>
      <c r="W9" s="36">
        <v>3595</v>
      </c>
      <c r="X9" s="36">
        <v>5239</v>
      </c>
      <c r="Y9" s="37">
        <v>8834</v>
      </c>
      <c r="Z9" s="39">
        <v>6038</v>
      </c>
      <c r="AA9" s="36">
        <v>39710</v>
      </c>
      <c r="AB9" s="36">
        <v>8133</v>
      </c>
      <c r="AC9" s="37">
        <v>47843</v>
      </c>
      <c r="AD9" s="38">
        <v>55882</v>
      </c>
      <c r="AE9" s="38">
        <v>3953</v>
      </c>
      <c r="AF9" s="39">
        <v>59835</v>
      </c>
      <c r="AG9" s="36">
        <v>1194</v>
      </c>
      <c r="AH9" s="36">
        <v>0</v>
      </c>
      <c r="AI9" s="36">
        <v>0</v>
      </c>
      <c r="AJ9" s="36">
        <v>0</v>
      </c>
      <c r="AK9" s="40">
        <v>139993</v>
      </c>
      <c r="AL9" s="38">
        <v>23191</v>
      </c>
      <c r="AM9" s="38">
        <v>925</v>
      </c>
      <c r="AN9" s="38">
        <v>17905</v>
      </c>
      <c r="AO9" s="38">
        <v>0</v>
      </c>
      <c r="AP9" s="38">
        <v>0</v>
      </c>
      <c r="AQ9" s="36">
        <v>0</v>
      </c>
      <c r="AR9" s="36">
        <v>0</v>
      </c>
      <c r="AS9" s="36">
        <v>0</v>
      </c>
      <c r="AT9" s="36">
        <v>0</v>
      </c>
      <c r="AU9" s="36">
        <v>155</v>
      </c>
      <c r="AV9" s="36">
        <v>0</v>
      </c>
      <c r="AW9" s="36">
        <v>0</v>
      </c>
      <c r="AX9" s="36">
        <v>0</v>
      </c>
      <c r="AY9" s="36">
        <v>0</v>
      </c>
      <c r="AZ9" s="40"/>
      <c r="BA9" s="40">
        <v>182169</v>
      </c>
      <c r="BB9" s="36">
        <v>0</v>
      </c>
      <c r="BC9" s="36">
        <v>0</v>
      </c>
      <c r="BD9" s="36">
        <v>2641</v>
      </c>
      <c r="BE9" s="36">
        <v>-1499</v>
      </c>
    </row>
    <row r="10" spans="1:58" x14ac:dyDescent="0.2">
      <c r="A10" s="35" t="s">
        <v>513</v>
      </c>
      <c r="B10" s="35" t="s">
        <v>1053</v>
      </c>
      <c r="C10" s="397" t="s">
        <v>1587</v>
      </c>
      <c r="D10" s="35" t="s">
        <v>512</v>
      </c>
      <c r="E10" s="261"/>
      <c r="F10" s="35" t="s">
        <v>34</v>
      </c>
      <c r="G10" s="36">
        <v>-5</v>
      </c>
      <c r="H10" s="36">
        <v>1792</v>
      </c>
      <c r="I10" s="37">
        <v>1787</v>
      </c>
      <c r="J10" s="39">
        <v>5</v>
      </c>
      <c r="K10" s="36">
        <v>268</v>
      </c>
      <c r="L10" s="36">
        <v>116</v>
      </c>
      <c r="M10" s="37">
        <v>384</v>
      </c>
      <c r="N10" s="38">
        <v>4051</v>
      </c>
      <c r="O10" s="38">
        <v>0</v>
      </c>
      <c r="P10" s="38">
        <v>416</v>
      </c>
      <c r="Q10" s="39">
        <v>4467</v>
      </c>
      <c r="R10" s="37">
        <v>6001</v>
      </c>
      <c r="S10" s="38">
        <v>609</v>
      </c>
      <c r="T10" s="38">
        <v>249</v>
      </c>
      <c r="U10" s="38">
        <v>941</v>
      </c>
      <c r="V10" s="39">
        <v>1799</v>
      </c>
      <c r="W10" s="36">
        <v>1020</v>
      </c>
      <c r="X10" s="36">
        <v>1370</v>
      </c>
      <c r="Y10" s="37">
        <v>2390</v>
      </c>
      <c r="Z10" s="39">
        <v>1425</v>
      </c>
      <c r="AA10" s="36">
        <v>26938</v>
      </c>
      <c r="AB10" s="36">
        <v>10671</v>
      </c>
      <c r="AC10" s="37">
        <v>37609</v>
      </c>
      <c r="AD10" s="38">
        <v>28392</v>
      </c>
      <c r="AE10" s="38">
        <v>1187</v>
      </c>
      <c r="AF10" s="39">
        <v>29579</v>
      </c>
      <c r="AG10" s="36">
        <v>223</v>
      </c>
      <c r="AH10" s="36">
        <v>0</v>
      </c>
      <c r="AI10" s="36">
        <v>0</v>
      </c>
      <c r="AJ10" s="36">
        <v>432</v>
      </c>
      <c r="AK10" s="40">
        <v>86101</v>
      </c>
      <c r="AL10" s="38">
        <v>15975</v>
      </c>
      <c r="AM10" s="38">
        <v>270</v>
      </c>
      <c r="AN10" s="38">
        <v>0</v>
      </c>
      <c r="AO10" s="38">
        <v>0</v>
      </c>
      <c r="AP10" s="38">
        <v>0</v>
      </c>
      <c r="AQ10" s="36">
        <v>1706</v>
      </c>
      <c r="AR10" s="36">
        <v>0</v>
      </c>
      <c r="AS10" s="36">
        <v>0</v>
      </c>
      <c r="AT10" s="36">
        <v>0</v>
      </c>
      <c r="AU10" s="36">
        <v>896</v>
      </c>
      <c r="AV10" s="36">
        <v>-68</v>
      </c>
      <c r="AW10" s="36">
        <v>-317</v>
      </c>
      <c r="AX10" s="36">
        <v>0</v>
      </c>
      <c r="AY10" s="36">
        <v>0</v>
      </c>
      <c r="AZ10" s="40"/>
      <c r="BA10" s="40">
        <v>104563</v>
      </c>
      <c r="BB10" s="36">
        <v>0</v>
      </c>
      <c r="BC10" s="36">
        <v>0</v>
      </c>
      <c r="BD10" s="36">
        <v>1708</v>
      </c>
      <c r="BE10" s="36">
        <v>-173</v>
      </c>
    </row>
    <row r="11" spans="1:58" x14ac:dyDescent="0.2">
      <c r="A11" s="35" t="s">
        <v>406</v>
      </c>
      <c r="B11" s="35" t="s">
        <v>1054</v>
      </c>
      <c r="C11" s="397" t="s">
        <v>1587</v>
      </c>
      <c r="D11" s="35" t="s">
        <v>405</v>
      </c>
      <c r="E11" s="261"/>
      <c r="F11" s="35" t="s">
        <v>34</v>
      </c>
      <c r="G11" s="36">
        <v>-95</v>
      </c>
      <c r="H11" s="36">
        <v>1020</v>
      </c>
      <c r="I11" s="37">
        <v>925</v>
      </c>
      <c r="J11" s="39">
        <v>18</v>
      </c>
      <c r="K11" s="36">
        <v>216</v>
      </c>
      <c r="L11" s="36">
        <v>87</v>
      </c>
      <c r="M11" s="37">
        <v>303</v>
      </c>
      <c r="N11" s="38">
        <v>1859</v>
      </c>
      <c r="O11" s="38">
        <v>0</v>
      </c>
      <c r="P11" s="38">
        <v>1406</v>
      </c>
      <c r="Q11" s="39">
        <v>3265</v>
      </c>
      <c r="R11" s="37">
        <v>4082</v>
      </c>
      <c r="S11" s="38">
        <v>507</v>
      </c>
      <c r="T11" s="38">
        <v>88</v>
      </c>
      <c r="U11" s="38">
        <v>229</v>
      </c>
      <c r="V11" s="39">
        <v>824</v>
      </c>
      <c r="W11" s="36">
        <v>1055</v>
      </c>
      <c r="X11" s="36">
        <v>1417</v>
      </c>
      <c r="Y11" s="37">
        <v>2472</v>
      </c>
      <c r="Z11" s="39">
        <v>1348</v>
      </c>
      <c r="AA11" s="36">
        <v>22173</v>
      </c>
      <c r="AB11" s="36">
        <v>6885</v>
      </c>
      <c r="AC11" s="37">
        <v>29058</v>
      </c>
      <c r="AD11" s="38">
        <v>27022</v>
      </c>
      <c r="AE11" s="38">
        <v>1959</v>
      </c>
      <c r="AF11" s="39">
        <v>28981</v>
      </c>
      <c r="AG11" s="36">
        <v>390</v>
      </c>
      <c r="AH11" s="36">
        <v>0</v>
      </c>
      <c r="AI11" s="36">
        <v>0</v>
      </c>
      <c r="AJ11" s="36">
        <v>-1148</v>
      </c>
      <c r="AK11" s="40">
        <v>70518</v>
      </c>
      <c r="AL11" s="38">
        <v>16149</v>
      </c>
      <c r="AM11" s="38">
        <v>0</v>
      </c>
      <c r="AN11" s="38">
        <v>0</v>
      </c>
      <c r="AO11" s="38">
        <v>0</v>
      </c>
      <c r="AP11" s="38">
        <v>0</v>
      </c>
      <c r="AQ11" s="36">
        <v>1084</v>
      </c>
      <c r="AR11" s="36">
        <v>0</v>
      </c>
      <c r="AS11" s="36">
        <v>0</v>
      </c>
      <c r="AT11" s="36">
        <v>0</v>
      </c>
      <c r="AU11" s="36">
        <v>0</v>
      </c>
      <c r="AV11" s="36">
        <v>0</v>
      </c>
      <c r="AW11" s="36">
        <v>0</v>
      </c>
      <c r="AX11" s="36">
        <v>0</v>
      </c>
      <c r="AY11" s="36">
        <v>0</v>
      </c>
      <c r="AZ11" s="40"/>
      <c r="BA11" s="40">
        <v>87751</v>
      </c>
      <c r="BB11" s="36">
        <v>0</v>
      </c>
      <c r="BC11" s="36">
        <v>0</v>
      </c>
      <c r="BD11" s="36">
        <v>1551</v>
      </c>
      <c r="BE11" s="36">
        <v>-285</v>
      </c>
    </row>
    <row r="12" spans="1:58" x14ac:dyDescent="0.2">
      <c r="A12" s="35" t="s">
        <v>345</v>
      </c>
      <c r="B12" s="35" t="s">
        <v>1055</v>
      </c>
      <c r="C12" s="397" t="s">
        <v>1588</v>
      </c>
      <c r="D12" s="35" t="s">
        <v>344</v>
      </c>
      <c r="E12" s="261"/>
      <c r="F12" s="35" t="s">
        <v>34</v>
      </c>
      <c r="G12" s="36">
        <v>-267</v>
      </c>
      <c r="H12" s="36">
        <v>1934</v>
      </c>
      <c r="I12" s="37">
        <v>1667</v>
      </c>
      <c r="J12" s="39">
        <v>22</v>
      </c>
      <c r="K12" s="36">
        <v>124</v>
      </c>
      <c r="L12" s="36">
        <v>50</v>
      </c>
      <c r="M12" s="37">
        <v>174</v>
      </c>
      <c r="N12" s="38">
        <v>1503</v>
      </c>
      <c r="O12" s="38">
        <v>0</v>
      </c>
      <c r="P12" s="38">
        <v>262</v>
      </c>
      <c r="Q12" s="39">
        <v>1765</v>
      </c>
      <c r="R12" s="37">
        <v>3426</v>
      </c>
      <c r="S12" s="38">
        <v>291</v>
      </c>
      <c r="T12" s="38">
        <v>281</v>
      </c>
      <c r="U12" s="38">
        <v>497</v>
      </c>
      <c r="V12" s="39">
        <v>1069</v>
      </c>
      <c r="W12" s="36">
        <v>1701</v>
      </c>
      <c r="X12" s="36">
        <v>2263</v>
      </c>
      <c r="Y12" s="37">
        <v>3964</v>
      </c>
      <c r="Z12" s="39">
        <v>1519</v>
      </c>
      <c r="AA12" s="36">
        <v>35604</v>
      </c>
      <c r="AB12" s="36">
        <v>6773</v>
      </c>
      <c r="AC12" s="37">
        <v>42377</v>
      </c>
      <c r="AD12" s="38">
        <v>24671</v>
      </c>
      <c r="AE12" s="38">
        <v>2114</v>
      </c>
      <c r="AF12" s="39">
        <v>26785</v>
      </c>
      <c r="AG12" s="36">
        <v>779</v>
      </c>
      <c r="AH12" s="36">
        <v>0</v>
      </c>
      <c r="AI12" s="36">
        <v>0</v>
      </c>
      <c r="AJ12" s="36">
        <v>137</v>
      </c>
      <c r="AK12" s="40">
        <v>83684</v>
      </c>
      <c r="AL12" s="38">
        <v>14410</v>
      </c>
      <c r="AM12" s="38">
        <v>2806</v>
      </c>
      <c r="AN12" s="38">
        <v>5205</v>
      </c>
      <c r="AO12" s="38">
        <v>0</v>
      </c>
      <c r="AP12" s="38">
        <v>16</v>
      </c>
      <c r="AQ12" s="36">
        <v>0</v>
      </c>
      <c r="AR12" s="36">
        <v>0</v>
      </c>
      <c r="AS12" s="36">
        <v>0</v>
      </c>
      <c r="AT12" s="36">
        <v>0</v>
      </c>
      <c r="AU12" s="36">
        <v>28</v>
      </c>
      <c r="AV12" s="36">
        <v>-2398</v>
      </c>
      <c r="AW12" s="36">
        <v>282</v>
      </c>
      <c r="AX12" s="36">
        <v>0</v>
      </c>
      <c r="AY12" s="36">
        <v>0</v>
      </c>
      <c r="AZ12" s="40"/>
      <c r="BA12" s="40">
        <v>104033</v>
      </c>
      <c r="BB12" s="36">
        <v>-638</v>
      </c>
      <c r="BC12" s="36">
        <v>-1491</v>
      </c>
      <c r="BD12" s="36">
        <v>1723</v>
      </c>
      <c r="BE12" s="36">
        <v>-6229</v>
      </c>
    </row>
    <row r="13" spans="1:58" x14ac:dyDescent="0.2">
      <c r="A13" s="35" t="s">
        <v>35</v>
      </c>
      <c r="B13" s="35" t="s">
        <v>1056</v>
      </c>
      <c r="C13" s="397" t="s">
        <v>1588</v>
      </c>
      <c r="D13" s="35" t="s">
        <v>726</v>
      </c>
      <c r="E13" s="261"/>
      <c r="F13" s="35" t="s">
        <v>34</v>
      </c>
      <c r="G13" s="36">
        <v>-57</v>
      </c>
      <c r="H13" s="36">
        <v>1392</v>
      </c>
      <c r="I13" s="37">
        <v>1335</v>
      </c>
      <c r="J13" s="39">
        <v>30</v>
      </c>
      <c r="K13" s="36">
        <v>127</v>
      </c>
      <c r="L13" s="36">
        <v>-35</v>
      </c>
      <c r="M13" s="37">
        <v>92</v>
      </c>
      <c r="N13" s="38">
        <v>1574</v>
      </c>
      <c r="O13" s="38">
        <v>0</v>
      </c>
      <c r="P13" s="38">
        <v>459</v>
      </c>
      <c r="Q13" s="39">
        <v>2033</v>
      </c>
      <c r="R13" s="37">
        <v>3248</v>
      </c>
      <c r="S13" s="38">
        <v>317</v>
      </c>
      <c r="T13" s="38">
        <v>165</v>
      </c>
      <c r="U13" s="38">
        <v>429</v>
      </c>
      <c r="V13" s="39">
        <v>911</v>
      </c>
      <c r="W13" s="36">
        <v>388</v>
      </c>
      <c r="X13" s="36">
        <v>455</v>
      </c>
      <c r="Y13" s="37">
        <v>843</v>
      </c>
      <c r="Z13" s="39">
        <v>1095</v>
      </c>
      <c r="AA13" s="36">
        <v>17895</v>
      </c>
      <c r="AB13" s="36">
        <v>6754.7094459086256</v>
      </c>
      <c r="AC13" s="37">
        <v>24649.709445908626</v>
      </c>
      <c r="AD13" s="38">
        <v>21964</v>
      </c>
      <c r="AE13" s="38">
        <v>1361</v>
      </c>
      <c r="AF13" s="39">
        <v>23325</v>
      </c>
      <c r="AG13" s="36">
        <v>405</v>
      </c>
      <c r="AH13" s="36">
        <v>0</v>
      </c>
      <c r="AI13" s="36">
        <v>241</v>
      </c>
      <c r="AJ13" s="36">
        <v>0</v>
      </c>
      <c r="AK13" s="40">
        <v>58207.709445908622</v>
      </c>
      <c r="AL13" s="38">
        <v>13215</v>
      </c>
      <c r="AM13" s="38">
        <v>104</v>
      </c>
      <c r="AN13" s="38">
        <v>0</v>
      </c>
      <c r="AO13" s="38">
        <v>0</v>
      </c>
      <c r="AP13" s="38">
        <v>0</v>
      </c>
      <c r="AQ13" s="36">
        <v>391</v>
      </c>
      <c r="AR13" s="36">
        <v>0</v>
      </c>
      <c r="AS13" s="36">
        <v>0</v>
      </c>
      <c r="AT13" s="36">
        <v>0</v>
      </c>
      <c r="AU13" s="36">
        <v>0</v>
      </c>
      <c r="AV13" s="36">
        <v>0</v>
      </c>
      <c r="AW13" s="36">
        <v>0</v>
      </c>
      <c r="AX13" s="36">
        <v>0</v>
      </c>
      <c r="AY13" s="36">
        <v>0</v>
      </c>
      <c r="AZ13" s="40"/>
      <c r="BA13" s="40">
        <v>71917.709445908622</v>
      </c>
      <c r="BB13" s="36">
        <v>0</v>
      </c>
      <c r="BC13" s="36">
        <v>0</v>
      </c>
      <c r="BD13" s="36">
        <v>1035</v>
      </c>
      <c r="BE13" s="36">
        <v>-1437</v>
      </c>
    </row>
    <row r="14" spans="1:58" x14ac:dyDescent="0.2">
      <c r="A14" s="35" t="s">
        <v>102</v>
      </c>
      <c r="B14" s="35" t="s">
        <v>1057</v>
      </c>
      <c r="C14" s="397" t="s">
        <v>1588</v>
      </c>
      <c r="D14" s="35" t="s">
        <v>727</v>
      </c>
      <c r="E14" s="261"/>
      <c r="F14" s="35" t="s">
        <v>34</v>
      </c>
      <c r="G14" s="36">
        <v>30</v>
      </c>
      <c r="H14" s="36">
        <v>740</v>
      </c>
      <c r="I14" s="37">
        <v>770</v>
      </c>
      <c r="J14" s="39">
        <v>45</v>
      </c>
      <c r="K14" s="36">
        <v>481</v>
      </c>
      <c r="L14" s="36">
        <v>53</v>
      </c>
      <c r="M14" s="37">
        <v>534</v>
      </c>
      <c r="N14" s="38">
        <v>2652</v>
      </c>
      <c r="O14" s="38">
        <v>0</v>
      </c>
      <c r="P14" s="38">
        <v>78</v>
      </c>
      <c r="Q14" s="39">
        <v>2730</v>
      </c>
      <c r="R14" s="37">
        <v>4567</v>
      </c>
      <c r="S14" s="38">
        <v>67</v>
      </c>
      <c r="T14" s="38">
        <v>174</v>
      </c>
      <c r="U14" s="38">
        <v>453</v>
      </c>
      <c r="V14" s="39">
        <v>694</v>
      </c>
      <c r="W14" s="36">
        <v>1663</v>
      </c>
      <c r="X14" s="36">
        <v>1417</v>
      </c>
      <c r="Y14" s="37">
        <v>3080</v>
      </c>
      <c r="Z14" s="39">
        <v>660</v>
      </c>
      <c r="AA14" s="36">
        <v>19427</v>
      </c>
      <c r="AB14" s="36">
        <v>5746</v>
      </c>
      <c r="AC14" s="37">
        <v>25173</v>
      </c>
      <c r="AD14" s="38">
        <v>24314</v>
      </c>
      <c r="AE14" s="38">
        <v>1011</v>
      </c>
      <c r="AF14" s="39">
        <v>25325</v>
      </c>
      <c r="AG14" s="36">
        <v>599</v>
      </c>
      <c r="AH14" s="36">
        <v>0</v>
      </c>
      <c r="AI14" s="36">
        <v>0</v>
      </c>
      <c r="AJ14" s="36">
        <v>0</v>
      </c>
      <c r="AK14" s="40">
        <v>64177</v>
      </c>
      <c r="AL14" s="38">
        <v>9578</v>
      </c>
      <c r="AM14" s="38">
        <v>179</v>
      </c>
      <c r="AN14" s="38">
        <v>3476</v>
      </c>
      <c r="AO14" s="38">
        <v>0</v>
      </c>
      <c r="AP14" s="38">
        <v>0</v>
      </c>
      <c r="AQ14" s="36">
        <v>2937</v>
      </c>
      <c r="AR14" s="36">
        <v>0</v>
      </c>
      <c r="AS14" s="36">
        <v>0</v>
      </c>
      <c r="AT14" s="36">
        <v>0</v>
      </c>
      <c r="AU14" s="36">
        <v>0</v>
      </c>
      <c r="AV14" s="36">
        <v>0</v>
      </c>
      <c r="AW14" s="36">
        <v>-89</v>
      </c>
      <c r="AX14" s="36">
        <v>0</v>
      </c>
      <c r="AY14" s="36">
        <v>0</v>
      </c>
      <c r="AZ14" s="40"/>
      <c r="BA14" s="40">
        <v>80258</v>
      </c>
      <c r="BB14" s="36">
        <v>0</v>
      </c>
      <c r="BC14" s="36">
        <v>0</v>
      </c>
      <c r="BD14" s="36">
        <v>1356</v>
      </c>
      <c r="BE14" s="36">
        <v>-75</v>
      </c>
    </row>
    <row r="15" spans="1:58" x14ac:dyDescent="0.2">
      <c r="A15" s="35" t="s">
        <v>55</v>
      </c>
      <c r="B15" s="35" t="s">
        <v>1058</v>
      </c>
      <c r="C15" s="397" t="s">
        <v>1589</v>
      </c>
      <c r="D15" s="35" t="s">
        <v>54</v>
      </c>
      <c r="E15" s="261"/>
      <c r="F15" s="35" t="s">
        <v>34</v>
      </c>
      <c r="G15" s="36">
        <v>-235</v>
      </c>
      <c r="H15" s="36">
        <v>1321</v>
      </c>
      <c r="I15" s="37">
        <v>1086</v>
      </c>
      <c r="J15" s="39">
        <v>19</v>
      </c>
      <c r="K15" s="36">
        <v>31</v>
      </c>
      <c r="L15" s="36">
        <v>36</v>
      </c>
      <c r="M15" s="37">
        <v>67</v>
      </c>
      <c r="N15" s="38">
        <v>1347</v>
      </c>
      <c r="O15" s="38">
        <v>0</v>
      </c>
      <c r="P15" s="38">
        <v>-565</v>
      </c>
      <c r="Q15" s="39">
        <v>782</v>
      </c>
      <c r="R15" s="37">
        <v>2029</v>
      </c>
      <c r="S15" s="38">
        <v>153</v>
      </c>
      <c r="T15" s="38">
        <v>132</v>
      </c>
      <c r="U15" s="38">
        <v>401</v>
      </c>
      <c r="V15" s="39">
        <v>686</v>
      </c>
      <c r="W15" s="36">
        <v>330</v>
      </c>
      <c r="X15" s="36">
        <v>327</v>
      </c>
      <c r="Y15" s="37">
        <v>657</v>
      </c>
      <c r="Z15" s="39">
        <v>1196</v>
      </c>
      <c r="AA15" s="36">
        <v>15983</v>
      </c>
      <c r="AB15" s="36">
        <v>3171</v>
      </c>
      <c r="AC15" s="37">
        <v>19154</v>
      </c>
      <c r="AD15" s="38">
        <v>11714</v>
      </c>
      <c r="AE15" s="38">
        <v>721</v>
      </c>
      <c r="AF15" s="39">
        <v>12435</v>
      </c>
      <c r="AG15" s="36">
        <v>65</v>
      </c>
      <c r="AH15" s="36">
        <v>14</v>
      </c>
      <c r="AI15" s="36">
        <v>0</v>
      </c>
      <c r="AJ15" s="36">
        <v>8</v>
      </c>
      <c r="AK15" s="40">
        <v>38198</v>
      </c>
      <c r="AL15" s="38">
        <v>6645</v>
      </c>
      <c r="AM15" s="38">
        <v>231</v>
      </c>
      <c r="AN15" s="38">
        <v>0</v>
      </c>
      <c r="AO15" s="38">
        <v>0</v>
      </c>
      <c r="AP15" s="38">
        <v>0</v>
      </c>
      <c r="AQ15" s="36">
        <v>789</v>
      </c>
      <c r="AR15" s="36">
        <v>0</v>
      </c>
      <c r="AS15" s="36">
        <v>0</v>
      </c>
      <c r="AT15" s="36">
        <v>0</v>
      </c>
      <c r="AU15" s="36">
        <v>2</v>
      </c>
      <c r="AV15" s="36">
        <v>239</v>
      </c>
      <c r="AW15" s="36">
        <v>0</v>
      </c>
      <c r="AX15" s="36">
        <v>0</v>
      </c>
      <c r="AY15" s="36">
        <v>0</v>
      </c>
      <c r="AZ15" s="40"/>
      <c r="BA15" s="40">
        <v>46104</v>
      </c>
      <c r="BB15" s="36">
        <v>-149</v>
      </c>
      <c r="BC15" s="36">
        <v>0</v>
      </c>
      <c r="BD15" s="36">
        <v>18</v>
      </c>
      <c r="BE15" s="36">
        <v>-107</v>
      </c>
    </row>
    <row r="16" spans="1:58" x14ac:dyDescent="0.2">
      <c r="A16" s="35" t="s">
        <v>642</v>
      </c>
      <c r="B16" s="35" t="s">
        <v>1059</v>
      </c>
      <c r="C16" s="397" t="s">
        <v>1589</v>
      </c>
      <c r="D16" s="35" t="s">
        <v>728</v>
      </c>
      <c r="E16" s="261"/>
      <c r="F16" s="35" t="s">
        <v>34</v>
      </c>
      <c r="G16" s="36">
        <v>68</v>
      </c>
      <c r="H16" s="36">
        <v>1136</v>
      </c>
      <c r="I16" s="37">
        <v>1204</v>
      </c>
      <c r="J16" s="39">
        <v>41</v>
      </c>
      <c r="K16" s="36">
        <v>40</v>
      </c>
      <c r="L16" s="36">
        <v>42</v>
      </c>
      <c r="M16" s="37">
        <v>82</v>
      </c>
      <c r="N16" s="38">
        <v>895</v>
      </c>
      <c r="O16" s="38">
        <v>0</v>
      </c>
      <c r="P16" s="38">
        <v>682</v>
      </c>
      <c r="Q16" s="39">
        <v>1577</v>
      </c>
      <c r="R16" s="37">
        <v>3184</v>
      </c>
      <c r="S16" s="38">
        <v>96</v>
      </c>
      <c r="T16" s="38">
        <v>85</v>
      </c>
      <c r="U16" s="38">
        <v>587</v>
      </c>
      <c r="V16" s="39">
        <v>768</v>
      </c>
      <c r="W16" s="36">
        <v>730</v>
      </c>
      <c r="X16" s="36">
        <v>810</v>
      </c>
      <c r="Y16" s="37">
        <v>1540</v>
      </c>
      <c r="Z16" s="39">
        <v>1386</v>
      </c>
      <c r="AA16" s="36">
        <v>24165</v>
      </c>
      <c r="AB16" s="36">
        <v>3502</v>
      </c>
      <c r="AC16" s="37">
        <v>27667</v>
      </c>
      <c r="AD16" s="38">
        <v>10864</v>
      </c>
      <c r="AE16" s="38">
        <v>45</v>
      </c>
      <c r="AF16" s="39">
        <v>10909</v>
      </c>
      <c r="AG16" s="36">
        <v>46</v>
      </c>
      <c r="AH16" s="36">
        <v>0</v>
      </c>
      <c r="AI16" s="36">
        <v>0</v>
      </c>
      <c r="AJ16" s="36">
        <v>0</v>
      </c>
      <c r="AK16" s="40">
        <v>48404</v>
      </c>
      <c r="AL16" s="38">
        <v>9370</v>
      </c>
      <c r="AM16" s="38">
        <v>11</v>
      </c>
      <c r="AN16" s="38">
        <v>0</v>
      </c>
      <c r="AO16" s="38">
        <v>0</v>
      </c>
      <c r="AP16" s="38">
        <v>0</v>
      </c>
      <c r="AQ16" s="36">
        <v>1018</v>
      </c>
      <c r="AR16" s="36">
        <v>0</v>
      </c>
      <c r="AS16" s="36">
        <v>0</v>
      </c>
      <c r="AT16" s="36">
        <v>0</v>
      </c>
      <c r="AU16" s="36">
        <v>36</v>
      </c>
      <c r="AV16" s="36">
        <v>-106</v>
      </c>
      <c r="AW16" s="36">
        <v>-75</v>
      </c>
      <c r="AX16" s="36">
        <v>0</v>
      </c>
      <c r="AY16" s="36">
        <v>0</v>
      </c>
      <c r="AZ16" s="40"/>
      <c r="BA16" s="40">
        <v>58658</v>
      </c>
      <c r="BB16" s="36">
        <v>105</v>
      </c>
      <c r="BC16" s="36">
        <v>16</v>
      </c>
      <c r="BD16" s="36">
        <v>574</v>
      </c>
      <c r="BE16" s="36">
        <v>-78</v>
      </c>
    </row>
    <row r="17" spans="1:57" x14ac:dyDescent="0.2">
      <c r="A17" s="35" t="s">
        <v>451</v>
      </c>
      <c r="B17" s="35" t="s">
        <v>1060</v>
      </c>
      <c r="C17" s="397" t="s">
        <v>1589</v>
      </c>
      <c r="D17" s="35" t="s">
        <v>450</v>
      </c>
      <c r="E17" s="261"/>
      <c r="F17" s="35" t="s">
        <v>34</v>
      </c>
      <c r="G17" s="36">
        <v>-192</v>
      </c>
      <c r="H17" s="36">
        <v>577</v>
      </c>
      <c r="I17" s="37">
        <v>385</v>
      </c>
      <c r="J17" s="39">
        <v>31</v>
      </c>
      <c r="K17" s="36">
        <v>53</v>
      </c>
      <c r="L17" s="36">
        <v>103</v>
      </c>
      <c r="M17" s="37">
        <v>156</v>
      </c>
      <c r="N17" s="38">
        <v>602</v>
      </c>
      <c r="O17" s="38">
        <v>0</v>
      </c>
      <c r="P17" s="38">
        <v>-266</v>
      </c>
      <c r="Q17" s="39">
        <v>336</v>
      </c>
      <c r="R17" s="37">
        <v>3585</v>
      </c>
      <c r="S17" s="38">
        <v>200</v>
      </c>
      <c r="T17" s="38">
        <v>462</v>
      </c>
      <c r="U17" s="38">
        <v>740</v>
      </c>
      <c r="V17" s="39">
        <v>1402</v>
      </c>
      <c r="W17" s="36">
        <v>1125</v>
      </c>
      <c r="X17" s="36">
        <v>1380</v>
      </c>
      <c r="Y17" s="37">
        <v>2505</v>
      </c>
      <c r="Z17" s="39">
        <v>1606</v>
      </c>
      <c r="AA17" s="36">
        <v>21476</v>
      </c>
      <c r="AB17" s="36">
        <v>4273</v>
      </c>
      <c r="AC17" s="37">
        <v>25749</v>
      </c>
      <c r="AD17" s="38">
        <v>20764</v>
      </c>
      <c r="AE17" s="38">
        <v>1386</v>
      </c>
      <c r="AF17" s="39">
        <v>22150</v>
      </c>
      <c r="AG17" s="36">
        <v>0</v>
      </c>
      <c r="AH17" s="36">
        <v>50</v>
      </c>
      <c r="AI17" s="36">
        <v>0</v>
      </c>
      <c r="AJ17" s="36">
        <v>14</v>
      </c>
      <c r="AK17" s="40">
        <v>57969</v>
      </c>
      <c r="AL17" s="38">
        <v>12691</v>
      </c>
      <c r="AM17" s="38">
        <v>419</v>
      </c>
      <c r="AN17" s="38">
        <v>5251</v>
      </c>
      <c r="AO17" s="38">
        <v>0</v>
      </c>
      <c r="AP17" s="38">
        <v>0</v>
      </c>
      <c r="AQ17" s="36">
        <v>0</v>
      </c>
      <c r="AR17" s="36">
        <v>0</v>
      </c>
      <c r="AS17" s="36">
        <v>0</v>
      </c>
      <c r="AT17" s="36">
        <v>0</v>
      </c>
      <c r="AU17" s="36">
        <v>0</v>
      </c>
      <c r="AV17" s="36">
        <v>0</v>
      </c>
      <c r="AW17" s="36">
        <v>0</v>
      </c>
      <c r="AX17" s="36">
        <v>0</v>
      </c>
      <c r="AY17" s="36">
        <v>0</v>
      </c>
      <c r="AZ17" s="40"/>
      <c r="BA17" s="40">
        <v>76330</v>
      </c>
      <c r="BB17" s="36">
        <v>0</v>
      </c>
      <c r="BC17" s="36">
        <v>0</v>
      </c>
      <c r="BD17" s="36">
        <v>2619</v>
      </c>
      <c r="BE17" s="36">
        <v>-178</v>
      </c>
    </row>
    <row r="18" spans="1:57" x14ac:dyDescent="0.2">
      <c r="A18" s="35" t="s">
        <v>502</v>
      </c>
      <c r="B18" s="35" t="s">
        <v>1061</v>
      </c>
      <c r="C18" s="397" t="s">
        <v>1589</v>
      </c>
      <c r="D18" s="35" t="s">
        <v>501</v>
      </c>
      <c r="E18" s="261"/>
      <c r="F18" s="35" t="s">
        <v>34</v>
      </c>
      <c r="G18" s="36">
        <v>-30</v>
      </c>
      <c r="H18" s="36">
        <v>1494</v>
      </c>
      <c r="I18" s="37">
        <v>1464</v>
      </c>
      <c r="J18" s="39">
        <v>60</v>
      </c>
      <c r="K18" s="36">
        <v>205</v>
      </c>
      <c r="L18" s="36">
        <v>49</v>
      </c>
      <c r="M18" s="37">
        <v>254</v>
      </c>
      <c r="N18" s="38">
        <v>1657</v>
      </c>
      <c r="O18" s="38">
        <v>0</v>
      </c>
      <c r="P18" s="38">
        <v>-59</v>
      </c>
      <c r="Q18" s="39">
        <v>1598</v>
      </c>
      <c r="R18" s="37">
        <v>3265</v>
      </c>
      <c r="S18" s="38">
        <v>0</v>
      </c>
      <c r="T18" s="38">
        <v>129</v>
      </c>
      <c r="U18" s="38">
        <v>431</v>
      </c>
      <c r="V18" s="39">
        <v>560</v>
      </c>
      <c r="W18" s="36">
        <v>1158</v>
      </c>
      <c r="X18" s="36">
        <v>861</v>
      </c>
      <c r="Y18" s="37">
        <v>2019</v>
      </c>
      <c r="Z18" s="39">
        <v>1358</v>
      </c>
      <c r="AA18" s="36">
        <v>14218</v>
      </c>
      <c r="AB18" s="36">
        <v>5642</v>
      </c>
      <c r="AC18" s="37">
        <v>19860</v>
      </c>
      <c r="AD18" s="38">
        <v>10179</v>
      </c>
      <c r="AE18" s="38">
        <v>1243</v>
      </c>
      <c r="AF18" s="39">
        <v>11422</v>
      </c>
      <c r="AG18" s="36">
        <v>119</v>
      </c>
      <c r="AH18" s="36">
        <v>-95</v>
      </c>
      <c r="AI18" s="36">
        <v>0</v>
      </c>
      <c r="AJ18" s="36">
        <v>-844</v>
      </c>
      <c r="AK18" s="40">
        <v>41040</v>
      </c>
      <c r="AL18" s="38">
        <v>13923</v>
      </c>
      <c r="AM18" s="38">
        <v>274</v>
      </c>
      <c r="AN18" s="38">
        <v>4263</v>
      </c>
      <c r="AO18" s="38">
        <v>0</v>
      </c>
      <c r="AP18" s="38">
        <v>0</v>
      </c>
      <c r="AQ18" s="36">
        <v>49</v>
      </c>
      <c r="AR18" s="36">
        <v>0</v>
      </c>
      <c r="AS18" s="36">
        <v>0</v>
      </c>
      <c r="AT18" s="36">
        <v>0</v>
      </c>
      <c r="AU18" s="36">
        <v>0</v>
      </c>
      <c r="AV18" s="36">
        <v>0</v>
      </c>
      <c r="AW18" s="36">
        <v>0</v>
      </c>
      <c r="AX18" s="36">
        <v>5836</v>
      </c>
      <c r="AY18" s="36">
        <v>0</v>
      </c>
      <c r="AZ18" s="40"/>
      <c r="BA18" s="40">
        <v>65385</v>
      </c>
      <c r="BB18" s="36">
        <v>0</v>
      </c>
      <c r="BC18" s="36">
        <v>0</v>
      </c>
      <c r="BD18" s="36">
        <v>538</v>
      </c>
      <c r="BE18" s="36">
        <v>-565</v>
      </c>
    </row>
    <row r="19" spans="1:57" x14ac:dyDescent="0.2">
      <c r="A19" s="35" t="s">
        <v>670</v>
      </c>
      <c r="B19" s="35" t="s">
        <v>1062</v>
      </c>
      <c r="C19" s="397" t="s">
        <v>1589</v>
      </c>
      <c r="D19" s="35" t="s">
        <v>669</v>
      </c>
      <c r="E19" s="261"/>
      <c r="F19" s="35" t="s">
        <v>34</v>
      </c>
      <c r="G19" s="36">
        <v>11</v>
      </c>
      <c r="H19" s="36">
        <v>1297</v>
      </c>
      <c r="I19" s="37">
        <v>1308</v>
      </c>
      <c r="J19" s="39">
        <v>25</v>
      </c>
      <c r="K19" s="36">
        <v>346</v>
      </c>
      <c r="L19" s="36">
        <v>66</v>
      </c>
      <c r="M19" s="37">
        <v>412</v>
      </c>
      <c r="N19" s="38">
        <v>-275</v>
      </c>
      <c r="O19" s="38">
        <v>0</v>
      </c>
      <c r="P19" s="38">
        <v>291</v>
      </c>
      <c r="Q19" s="39">
        <v>16</v>
      </c>
      <c r="R19" s="37">
        <v>3072</v>
      </c>
      <c r="S19" s="38">
        <v>140</v>
      </c>
      <c r="T19" s="38">
        <v>99</v>
      </c>
      <c r="U19" s="38">
        <v>588</v>
      </c>
      <c r="V19" s="39">
        <v>827</v>
      </c>
      <c r="W19" s="36">
        <v>687</v>
      </c>
      <c r="X19" s="36">
        <v>562</v>
      </c>
      <c r="Y19" s="37">
        <v>1249</v>
      </c>
      <c r="Z19" s="39">
        <v>603</v>
      </c>
      <c r="AA19" s="36">
        <v>12103</v>
      </c>
      <c r="AB19" s="36">
        <v>5726</v>
      </c>
      <c r="AC19" s="37">
        <v>17829</v>
      </c>
      <c r="AD19" s="38">
        <v>14180</v>
      </c>
      <c r="AE19" s="38">
        <v>483</v>
      </c>
      <c r="AF19" s="39">
        <v>14663</v>
      </c>
      <c r="AG19" s="36">
        <v>87</v>
      </c>
      <c r="AH19" s="36">
        <v>0</v>
      </c>
      <c r="AI19" s="36">
        <v>0</v>
      </c>
      <c r="AJ19" s="36">
        <v>0</v>
      </c>
      <c r="AK19" s="40">
        <v>40091</v>
      </c>
      <c r="AL19" s="38">
        <v>9171</v>
      </c>
      <c r="AM19" s="38">
        <v>0</v>
      </c>
      <c r="AN19" s="38">
        <v>0</v>
      </c>
      <c r="AO19" s="38">
        <v>0</v>
      </c>
      <c r="AP19" s="38">
        <v>0</v>
      </c>
      <c r="AQ19" s="36">
        <v>325</v>
      </c>
      <c r="AR19" s="36">
        <v>0</v>
      </c>
      <c r="AS19" s="36">
        <v>0</v>
      </c>
      <c r="AT19" s="36">
        <v>0</v>
      </c>
      <c r="AU19" s="36">
        <v>0</v>
      </c>
      <c r="AV19" s="36">
        <v>-781</v>
      </c>
      <c r="AW19" s="36">
        <v>0</v>
      </c>
      <c r="AX19" s="36">
        <v>0</v>
      </c>
      <c r="AY19" s="36">
        <v>0</v>
      </c>
      <c r="AZ19" s="40"/>
      <c r="BA19" s="40">
        <v>48806</v>
      </c>
      <c r="BB19" s="36">
        <v>35</v>
      </c>
      <c r="BC19" s="36">
        <v>0</v>
      </c>
      <c r="BD19" s="36">
        <v>1205</v>
      </c>
      <c r="BE19" s="36">
        <v>-48</v>
      </c>
    </row>
    <row r="20" spans="1:57" x14ac:dyDescent="0.2">
      <c r="A20" s="35" t="s">
        <v>675</v>
      </c>
      <c r="B20" s="35" t="s">
        <v>1063</v>
      </c>
      <c r="C20" s="397" t="s">
        <v>1589</v>
      </c>
      <c r="D20" s="35" t="s">
        <v>674</v>
      </c>
      <c r="E20" s="261"/>
      <c r="F20" s="35" t="s">
        <v>34</v>
      </c>
      <c r="G20" s="36">
        <v>11</v>
      </c>
      <c r="H20" s="36">
        <v>1762</v>
      </c>
      <c r="I20" s="37">
        <v>1773</v>
      </c>
      <c r="J20" s="39">
        <v>9</v>
      </c>
      <c r="K20" s="36">
        <v>36</v>
      </c>
      <c r="L20" s="36">
        <v>0</v>
      </c>
      <c r="M20" s="37">
        <v>36</v>
      </c>
      <c r="N20" s="38">
        <v>1575</v>
      </c>
      <c r="O20" s="38">
        <v>0</v>
      </c>
      <c r="P20" s="38">
        <v>689</v>
      </c>
      <c r="Q20" s="39">
        <v>2264</v>
      </c>
      <c r="R20" s="37">
        <v>3432</v>
      </c>
      <c r="S20" s="38">
        <v>179</v>
      </c>
      <c r="T20" s="38">
        <v>125</v>
      </c>
      <c r="U20" s="38">
        <v>624</v>
      </c>
      <c r="V20" s="39">
        <v>928</v>
      </c>
      <c r="W20" s="36">
        <v>777</v>
      </c>
      <c r="X20" s="36">
        <v>1154</v>
      </c>
      <c r="Y20" s="37">
        <v>1931</v>
      </c>
      <c r="Z20" s="39">
        <v>436</v>
      </c>
      <c r="AA20" s="36">
        <v>18393</v>
      </c>
      <c r="AB20" s="36">
        <v>5294</v>
      </c>
      <c r="AC20" s="37">
        <v>23687</v>
      </c>
      <c r="AD20" s="38">
        <v>13651</v>
      </c>
      <c r="AE20" s="38">
        <v>249</v>
      </c>
      <c r="AF20" s="39">
        <v>13900</v>
      </c>
      <c r="AG20" s="36">
        <v>35</v>
      </c>
      <c r="AH20" s="36">
        <v>0</v>
      </c>
      <c r="AI20" s="36">
        <v>0</v>
      </c>
      <c r="AJ20" s="36">
        <v>0</v>
      </c>
      <c r="AK20" s="40">
        <v>48431</v>
      </c>
      <c r="AL20" s="38">
        <v>3646</v>
      </c>
      <c r="AM20" s="38">
        <v>0</v>
      </c>
      <c r="AN20" s="38">
        <v>1763</v>
      </c>
      <c r="AO20" s="38">
        <v>0</v>
      </c>
      <c r="AP20" s="38">
        <v>0</v>
      </c>
      <c r="AQ20" s="36">
        <v>983</v>
      </c>
      <c r="AR20" s="36">
        <v>0</v>
      </c>
      <c r="AS20" s="36">
        <v>0</v>
      </c>
      <c r="AT20" s="36">
        <v>0</v>
      </c>
      <c r="AU20" s="36">
        <v>0</v>
      </c>
      <c r="AV20" s="36">
        <v>0</v>
      </c>
      <c r="AW20" s="36">
        <v>0</v>
      </c>
      <c r="AX20" s="36">
        <v>0</v>
      </c>
      <c r="AY20" s="36">
        <v>0</v>
      </c>
      <c r="AZ20" s="40"/>
      <c r="BA20" s="40">
        <v>54823</v>
      </c>
      <c r="BB20" s="36">
        <v>0</v>
      </c>
      <c r="BC20" s="36">
        <v>0</v>
      </c>
      <c r="BD20" s="36">
        <v>614</v>
      </c>
      <c r="BE20" s="36">
        <v>-375</v>
      </c>
    </row>
    <row r="21" spans="1:57" x14ac:dyDescent="0.2">
      <c r="A21" s="35" t="s">
        <v>373</v>
      </c>
      <c r="B21" s="35" t="s">
        <v>1064</v>
      </c>
      <c r="C21" s="397" t="s">
        <v>1589</v>
      </c>
      <c r="D21" s="35" t="s">
        <v>372</v>
      </c>
      <c r="E21" s="261"/>
      <c r="F21" s="35" t="s">
        <v>34</v>
      </c>
      <c r="G21" s="36">
        <v>-256</v>
      </c>
      <c r="H21" s="36">
        <v>1212</v>
      </c>
      <c r="I21" s="37">
        <v>956</v>
      </c>
      <c r="J21" s="39">
        <v>19</v>
      </c>
      <c r="K21" s="36">
        <v>59</v>
      </c>
      <c r="L21" s="36">
        <v>199</v>
      </c>
      <c r="M21" s="37">
        <v>258</v>
      </c>
      <c r="N21" s="38">
        <v>-4973</v>
      </c>
      <c r="O21" s="38">
        <v>0</v>
      </c>
      <c r="P21" s="38">
        <v>252</v>
      </c>
      <c r="Q21" s="39">
        <v>-4721</v>
      </c>
      <c r="R21" s="37">
        <v>6626</v>
      </c>
      <c r="S21" s="38">
        <v>303</v>
      </c>
      <c r="T21" s="38">
        <v>583</v>
      </c>
      <c r="U21" s="38">
        <v>-119</v>
      </c>
      <c r="V21" s="39">
        <v>767</v>
      </c>
      <c r="W21" s="36">
        <v>319</v>
      </c>
      <c r="X21" s="36">
        <v>1408</v>
      </c>
      <c r="Y21" s="37">
        <v>1727</v>
      </c>
      <c r="Z21" s="39">
        <v>1589</v>
      </c>
      <c r="AA21" s="36">
        <v>4404</v>
      </c>
      <c r="AB21" s="36">
        <v>1662.3492819101193</v>
      </c>
      <c r="AC21" s="37">
        <v>6066.3492819101193</v>
      </c>
      <c r="AD21" s="38">
        <v>24752</v>
      </c>
      <c r="AE21" s="38">
        <v>3208</v>
      </c>
      <c r="AF21" s="39">
        <v>27960</v>
      </c>
      <c r="AG21" s="36">
        <v>339</v>
      </c>
      <c r="AH21" s="36">
        <v>0</v>
      </c>
      <c r="AI21" s="36">
        <v>0</v>
      </c>
      <c r="AJ21" s="36">
        <v>4434</v>
      </c>
      <c r="AK21" s="40">
        <v>46020.349281910123</v>
      </c>
      <c r="AL21" s="38">
        <v>13349</v>
      </c>
      <c r="AM21" s="38">
        <v>0</v>
      </c>
      <c r="AN21" s="38">
        <v>6871</v>
      </c>
      <c r="AO21" s="38">
        <v>0</v>
      </c>
      <c r="AP21" s="38">
        <v>0</v>
      </c>
      <c r="AQ21" s="36">
        <v>1587</v>
      </c>
      <c r="AR21" s="36">
        <v>0</v>
      </c>
      <c r="AS21" s="36">
        <v>0</v>
      </c>
      <c r="AT21" s="36">
        <v>0</v>
      </c>
      <c r="AU21" s="36">
        <v>81</v>
      </c>
      <c r="AV21" s="36">
        <v>-470</v>
      </c>
      <c r="AW21" s="36">
        <v>31</v>
      </c>
      <c r="AX21" s="36">
        <v>0</v>
      </c>
      <c r="AY21" s="36">
        <v>0</v>
      </c>
      <c r="AZ21" s="40"/>
      <c r="BA21" s="40">
        <v>67469.349281910123</v>
      </c>
      <c r="BB21" s="36">
        <v>0</v>
      </c>
      <c r="BC21" s="36">
        <v>0</v>
      </c>
      <c r="BD21" s="36">
        <v>6846</v>
      </c>
      <c r="BE21" s="36">
        <v>-650</v>
      </c>
    </row>
    <row r="22" spans="1:57" x14ac:dyDescent="0.2">
      <c r="A22" s="35" t="s">
        <v>81</v>
      </c>
      <c r="B22" s="35" t="s">
        <v>1065</v>
      </c>
      <c r="C22" s="397" t="s">
        <v>1589</v>
      </c>
      <c r="D22" s="35" t="s">
        <v>890</v>
      </c>
      <c r="E22" s="261"/>
      <c r="F22" s="35" t="s">
        <v>729</v>
      </c>
      <c r="G22" s="36">
        <v>42</v>
      </c>
      <c r="H22" s="36">
        <v>745</v>
      </c>
      <c r="I22" s="37">
        <v>787</v>
      </c>
      <c r="J22" s="39">
        <v>55</v>
      </c>
      <c r="K22" s="36">
        <v>174</v>
      </c>
      <c r="L22" s="36">
        <v>140</v>
      </c>
      <c r="M22" s="37">
        <v>314</v>
      </c>
      <c r="N22" s="38">
        <v>9757</v>
      </c>
      <c r="O22" s="38">
        <v>0</v>
      </c>
      <c r="P22" s="38">
        <v>620</v>
      </c>
      <c r="Q22" s="39">
        <v>10377</v>
      </c>
      <c r="R22" s="37">
        <v>1899</v>
      </c>
      <c r="S22" s="38">
        <v>716</v>
      </c>
      <c r="T22" s="38">
        <v>43</v>
      </c>
      <c r="U22" s="38">
        <v>92</v>
      </c>
      <c r="V22" s="39">
        <v>851</v>
      </c>
      <c r="W22" s="36">
        <v>1539</v>
      </c>
      <c r="X22" s="36">
        <v>1389</v>
      </c>
      <c r="Y22" s="37">
        <v>2928</v>
      </c>
      <c r="Z22" s="39">
        <v>1277</v>
      </c>
      <c r="AA22" s="36">
        <v>72289</v>
      </c>
      <c r="AB22" s="36">
        <v>17445</v>
      </c>
      <c r="AC22" s="37">
        <v>89734</v>
      </c>
      <c r="AD22" s="38">
        <v>50284</v>
      </c>
      <c r="AE22" s="38">
        <v>498</v>
      </c>
      <c r="AF22" s="39">
        <v>50782</v>
      </c>
      <c r="AG22" s="36">
        <v>288</v>
      </c>
      <c r="AH22" s="36">
        <v>0</v>
      </c>
      <c r="AI22" s="36">
        <v>0</v>
      </c>
      <c r="AJ22" s="36">
        <v>0</v>
      </c>
      <c r="AK22" s="40">
        <v>159292</v>
      </c>
      <c r="AL22" s="38">
        <v>0</v>
      </c>
      <c r="AM22" s="38">
        <v>0</v>
      </c>
      <c r="AN22" s="38">
        <v>0</v>
      </c>
      <c r="AO22" s="38">
        <v>0</v>
      </c>
      <c r="AP22" s="38">
        <v>0</v>
      </c>
      <c r="AQ22" s="36">
        <v>0</v>
      </c>
      <c r="AR22" s="36">
        <v>0</v>
      </c>
      <c r="AS22" s="36">
        <v>0</v>
      </c>
      <c r="AT22" s="36">
        <v>0</v>
      </c>
      <c r="AU22" s="36">
        <v>0</v>
      </c>
      <c r="AV22" s="36">
        <v>0</v>
      </c>
      <c r="AW22" s="36">
        <v>-45</v>
      </c>
      <c r="AX22" s="36">
        <v>0</v>
      </c>
      <c r="AY22" s="36">
        <v>0</v>
      </c>
      <c r="AZ22" s="40"/>
      <c r="BA22" s="40">
        <v>159247</v>
      </c>
      <c r="BB22" s="36">
        <v>0</v>
      </c>
      <c r="BC22" s="36">
        <v>0</v>
      </c>
      <c r="BD22" s="36">
        <v>30</v>
      </c>
      <c r="BE22" s="36">
        <v>-19</v>
      </c>
    </row>
    <row r="23" spans="1:57" x14ac:dyDescent="0.2">
      <c r="A23" s="35" t="s">
        <v>15</v>
      </c>
      <c r="B23" s="35" t="s">
        <v>1066</v>
      </c>
      <c r="C23" s="397" t="s">
        <v>1589</v>
      </c>
      <c r="D23" s="35" t="s">
        <v>891</v>
      </c>
      <c r="E23" s="261"/>
      <c r="F23" s="35" t="s">
        <v>3</v>
      </c>
      <c r="G23" s="36">
        <v>-24</v>
      </c>
      <c r="H23" s="36">
        <v>2711</v>
      </c>
      <c r="I23" s="37">
        <v>2687</v>
      </c>
      <c r="J23" s="39">
        <v>0</v>
      </c>
      <c r="K23" s="36">
        <v>11</v>
      </c>
      <c r="L23" s="36">
        <v>0</v>
      </c>
      <c r="M23" s="37">
        <v>11</v>
      </c>
      <c r="N23" s="38">
        <v>91</v>
      </c>
      <c r="O23" s="38">
        <v>0</v>
      </c>
      <c r="P23" s="38">
        <v>7</v>
      </c>
      <c r="Q23" s="39">
        <v>98</v>
      </c>
      <c r="R23" s="37">
        <v>1903</v>
      </c>
      <c r="S23" s="38">
        <v>2</v>
      </c>
      <c r="T23" s="38">
        <v>86</v>
      </c>
      <c r="U23" s="38">
        <v>91</v>
      </c>
      <c r="V23" s="39">
        <v>179</v>
      </c>
      <c r="W23" s="36">
        <v>0</v>
      </c>
      <c r="X23" s="36">
        <v>0</v>
      </c>
      <c r="Y23" s="37">
        <v>0</v>
      </c>
      <c r="Z23" s="39">
        <v>578</v>
      </c>
      <c r="AA23" s="36">
        <v>0</v>
      </c>
      <c r="AB23" s="36">
        <v>0</v>
      </c>
      <c r="AC23" s="37">
        <v>0</v>
      </c>
      <c r="AD23" s="38">
        <v>0</v>
      </c>
      <c r="AE23" s="38">
        <v>580</v>
      </c>
      <c r="AF23" s="39">
        <v>580</v>
      </c>
      <c r="AG23" s="36">
        <v>481</v>
      </c>
      <c r="AH23" s="36">
        <v>0</v>
      </c>
      <c r="AI23" s="36">
        <v>0</v>
      </c>
      <c r="AJ23" s="36">
        <v>18</v>
      </c>
      <c r="AK23" s="40">
        <v>6535</v>
      </c>
      <c r="AL23" s="38">
        <v>10407</v>
      </c>
      <c r="AM23" s="38">
        <v>0</v>
      </c>
      <c r="AN23" s="38">
        <v>0</v>
      </c>
      <c r="AO23" s="38">
        <v>0</v>
      </c>
      <c r="AP23" s="38">
        <v>0</v>
      </c>
      <c r="AQ23" s="36">
        <v>1335</v>
      </c>
      <c r="AR23" s="36">
        <v>0</v>
      </c>
      <c r="AS23" s="36">
        <v>0</v>
      </c>
      <c r="AT23" s="36">
        <v>0</v>
      </c>
      <c r="AU23" s="36">
        <v>0</v>
      </c>
      <c r="AV23" s="36">
        <v>-439</v>
      </c>
      <c r="AW23" s="36">
        <v>0</v>
      </c>
      <c r="AX23" s="36">
        <v>0</v>
      </c>
      <c r="AY23" s="36">
        <v>0</v>
      </c>
      <c r="AZ23" s="40"/>
      <c r="BA23" s="40">
        <v>17838</v>
      </c>
      <c r="BB23" s="36">
        <v>0</v>
      </c>
      <c r="BC23" s="36">
        <v>0</v>
      </c>
      <c r="BD23" s="36">
        <v>237</v>
      </c>
      <c r="BE23" s="36">
        <v>-534</v>
      </c>
    </row>
    <row r="24" spans="1:57" x14ac:dyDescent="0.2">
      <c r="A24" s="35" t="s">
        <v>118</v>
      </c>
      <c r="B24" s="35" t="s">
        <v>1067</v>
      </c>
      <c r="C24" s="397" t="s">
        <v>1589</v>
      </c>
      <c r="D24" s="35" t="s">
        <v>117</v>
      </c>
      <c r="E24" s="261"/>
      <c r="F24" s="35" t="s">
        <v>3</v>
      </c>
      <c r="G24" s="36">
        <v>47</v>
      </c>
      <c r="H24" s="36">
        <v>569</v>
      </c>
      <c r="I24" s="37">
        <v>616</v>
      </c>
      <c r="J24" s="39">
        <v>1</v>
      </c>
      <c r="K24" s="36">
        <v>50</v>
      </c>
      <c r="L24" s="36">
        <v>0</v>
      </c>
      <c r="M24" s="37">
        <v>50</v>
      </c>
      <c r="N24" s="38">
        <v>-175</v>
      </c>
      <c r="O24" s="38">
        <v>0</v>
      </c>
      <c r="P24" s="38">
        <v>95</v>
      </c>
      <c r="Q24" s="39">
        <v>-80</v>
      </c>
      <c r="R24" s="37">
        <v>1216</v>
      </c>
      <c r="S24" s="38">
        <v>0</v>
      </c>
      <c r="T24" s="38">
        <v>-464</v>
      </c>
      <c r="U24" s="38">
        <v>308</v>
      </c>
      <c r="V24" s="39">
        <v>-156</v>
      </c>
      <c r="W24" s="36">
        <v>0</v>
      </c>
      <c r="X24" s="36">
        <v>0</v>
      </c>
      <c r="Y24" s="37">
        <v>0</v>
      </c>
      <c r="Z24" s="39">
        <v>136</v>
      </c>
      <c r="AA24" s="36">
        <v>0</v>
      </c>
      <c r="AB24" s="36">
        <v>0</v>
      </c>
      <c r="AC24" s="37">
        <v>0</v>
      </c>
      <c r="AD24" s="38">
        <v>0</v>
      </c>
      <c r="AE24" s="38">
        <v>55</v>
      </c>
      <c r="AF24" s="39">
        <v>55</v>
      </c>
      <c r="AG24" s="36">
        <v>799</v>
      </c>
      <c r="AH24" s="36">
        <v>2</v>
      </c>
      <c r="AI24" s="36">
        <v>0</v>
      </c>
      <c r="AJ24" s="36">
        <v>351</v>
      </c>
      <c r="AK24" s="40">
        <v>2990</v>
      </c>
      <c r="AL24" s="38">
        <v>4533</v>
      </c>
      <c r="AM24" s="38">
        <v>0</v>
      </c>
      <c r="AN24" s="38">
        <v>0</v>
      </c>
      <c r="AO24" s="38">
        <v>0</v>
      </c>
      <c r="AP24" s="38">
        <v>0</v>
      </c>
      <c r="AQ24" s="36">
        <v>1407</v>
      </c>
      <c r="AR24" s="36">
        <v>0</v>
      </c>
      <c r="AS24" s="36">
        <v>0</v>
      </c>
      <c r="AT24" s="36">
        <v>0</v>
      </c>
      <c r="AU24" s="36">
        <v>0</v>
      </c>
      <c r="AV24" s="36">
        <v>-22</v>
      </c>
      <c r="AW24" s="36">
        <v>0</v>
      </c>
      <c r="AX24" s="36">
        <v>0</v>
      </c>
      <c r="AY24" s="36">
        <v>0</v>
      </c>
      <c r="AZ24" s="40"/>
      <c r="BA24" s="40">
        <v>8908</v>
      </c>
      <c r="BB24" s="36">
        <v>0</v>
      </c>
      <c r="BC24" s="36">
        <v>0</v>
      </c>
      <c r="BD24" s="36">
        <v>0</v>
      </c>
      <c r="BE24" s="36">
        <v>18</v>
      </c>
    </row>
    <row r="25" spans="1:57" x14ac:dyDescent="0.2">
      <c r="A25" s="35" t="s">
        <v>506</v>
      </c>
      <c r="B25" s="35" t="s">
        <v>1068</v>
      </c>
      <c r="C25" s="397" t="s">
        <v>1589</v>
      </c>
      <c r="D25" s="35" t="s">
        <v>892</v>
      </c>
      <c r="E25" s="261"/>
      <c r="F25" s="35" t="s">
        <v>3</v>
      </c>
      <c r="G25" s="36">
        <v>58</v>
      </c>
      <c r="H25" s="36">
        <v>745</v>
      </c>
      <c r="I25" s="37">
        <v>803</v>
      </c>
      <c r="J25" s="39">
        <v>2</v>
      </c>
      <c r="K25" s="36">
        <v>111</v>
      </c>
      <c r="L25" s="36">
        <v>0</v>
      </c>
      <c r="M25" s="37">
        <v>111</v>
      </c>
      <c r="N25" s="38">
        <v>-70</v>
      </c>
      <c r="O25" s="38">
        <v>0</v>
      </c>
      <c r="P25" s="38">
        <v>68</v>
      </c>
      <c r="Q25" s="39">
        <v>-2</v>
      </c>
      <c r="R25" s="37">
        <v>355</v>
      </c>
      <c r="S25" s="38">
        <v>0</v>
      </c>
      <c r="T25" s="38">
        <v>-392</v>
      </c>
      <c r="U25" s="38">
        <v>318</v>
      </c>
      <c r="V25" s="39">
        <v>-74</v>
      </c>
      <c r="W25" s="36">
        <v>0</v>
      </c>
      <c r="X25" s="36">
        <v>69</v>
      </c>
      <c r="Y25" s="37">
        <v>69</v>
      </c>
      <c r="Z25" s="39">
        <v>1</v>
      </c>
      <c r="AA25" s="36">
        <v>0</v>
      </c>
      <c r="AB25" s="36">
        <v>0</v>
      </c>
      <c r="AC25" s="37">
        <v>0</v>
      </c>
      <c r="AD25" s="38">
        <v>0</v>
      </c>
      <c r="AE25" s="38">
        <v>346</v>
      </c>
      <c r="AF25" s="39">
        <v>346</v>
      </c>
      <c r="AG25" s="36">
        <v>513</v>
      </c>
      <c r="AH25" s="36">
        <v>65</v>
      </c>
      <c r="AI25" s="36">
        <v>0</v>
      </c>
      <c r="AJ25" s="36">
        <v>159</v>
      </c>
      <c r="AK25" s="40">
        <v>2348</v>
      </c>
      <c r="AL25" s="38">
        <v>3655</v>
      </c>
      <c r="AM25" s="38">
        <v>0</v>
      </c>
      <c r="AN25" s="38">
        <v>0</v>
      </c>
      <c r="AO25" s="38">
        <v>0</v>
      </c>
      <c r="AP25" s="38">
        <v>0</v>
      </c>
      <c r="AQ25" s="36">
        <v>1121</v>
      </c>
      <c r="AR25" s="36">
        <v>0</v>
      </c>
      <c r="AS25" s="36">
        <v>0</v>
      </c>
      <c r="AT25" s="36">
        <v>0</v>
      </c>
      <c r="AU25" s="36">
        <v>0</v>
      </c>
      <c r="AV25" s="36">
        <v>0</v>
      </c>
      <c r="AW25" s="36">
        <v>0</v>
      </c>
      <c r="AX25" s="36">
        <v>0</v>
      </c>
      <c r="AY25" s="36">
        <v>0</v>
      </c>
      <c r="AZ25" s="40"/>
      <c r="BA25" s="40">
        <v>7124</v>
      </c>
      <c r="BB25" s="36">
        <v>0</v>
      </c>
      <c r="BC25" s="36">
        <v>0</v>
      </c>
      <c r="BD25" s="36">
        <v>52</v>
      </c>
      <c r="BE25" s="36">
        <v>0</v>
      </c>
    </row>
    <row r="26" spans="1:57" x14ac:dyDescent="0.2">
      <c r="A26" s="35" t="s">
        <v>686</v>
      </c>
      <c r="B26" s="35" t="s">
        <v>1069</v>
      </c>
      <c r="C26" s="397" t="s">
        <v>1589</v>
      </c>
      <c r="D26" s="35" t="s">
        <v>685</v>
      </c>
      <c r="E26" s="261"/>
      <c r="F26" s="35" t="s">
        <v>3</v>
      </c>
      <c r="G26" s="36">
        <v>60</v>
      </c>
      <c r="H26" s="36">
        <v>1410</v>
      </c>
      <c r="I26" s="37">
        <v>1470</v>
      </c>
      <c r="J26" s="39">
        <v>6</v>
      </c>
      <c r="K26" s="36">
        <v>47</v>
      </c>
      <c r="L26" s="36">
        <v>0</v>
      </c>
      <c r="M26" s="37">
        <v>47</v>
      </c>
      <c r="N26" s="38">
        <v>-135</v>
      </c>
      <c r="O26" s="38">
        <v>0</v>
      </c>
      <c r="P26" s="38">
        <v>180</v>
      </c>
      <c r="Q26" s="39">
        <v>45</v>
      </c>
      <c r="R26" s="37">
        <v>1250</v>
      </c>
      <c r="S26" s="38">
        <v>0</v>
      </c>
      <c r="T26" s="38">
        <v>130</v>
      </c>
      <c r="U26" s="38">
        <v>814</v>
      </c>
      <c r="V26" s="39">
        <v>944</v>
      </c>
      <c r="W26" s="36">
        <v>0</v>
      </c>
      <c r="X26" s="36">
        <v>0</v>
      </c>
      <c r="Y26" s="37">
        <v>0</v>
      </c>
      <c r="Z26" s="39">
        <v>593</v>
      </c>
      <c r="AA26" s="36">
        <v>0</v>
      </c>
      <c r="AB26" s="36">
        <v>0</v>
      </c>
      <c r="AC26" s="37">
        <v>0</v>
      </c>
      <c r="AD26" s="38">
        <v>0</v>
      </c>
      <c r="AE26" s="38">
        <v>845</v>
      </c>
      <c r="AF26" s="39">
        <v>845</v>
      </c>
      <c r="AG26" s="36">
        <v>0</v>
      </c>
      <c r="AH26" s="36">
        <v>0</v>
      </c>
      <c r="AI26" s="36">
        <v>0</v>
      </c>
      <c r="AJ26" s="36">
        <v>0</v>
      </c>
      <c r="AK26" s="40">
        <v>5200</v>
      </c>
      <c r="AL26" s="38">
        <v>11371</v>
      </c>
      <c r="AM26" s="38">
        <v>164</v>
      </c>
      <c r="AN26" s="38">
        <v>0</v>
      </c>
      <c r="AO26" s="38">
        <v>0</v>
      </c>
      <c r="AP26" s="38">
        <v>0</v>
      </c>
      <c r="AQ26" s="36">
        <v>700</v>
      </c>
      <c r="AR26" s="36">
        <v>0</v>
      </c>
      <c r="AS26" s="36">
        <v>0</v>
      </c>
      <c r="AT26" s="36">
        <v>0</v>
      </c>
      <c r="AU26" s="36">
        <v>0</v>
      </c>
      <c r="AV26" s="36">
        <v>-1170</v>
      </c>
      <c r="AW26" s="36">
        <v>0</v>
      </c>
      <c r="AX26" s="36">
        <v>0</v>
      </c>
      <c r="AY26" s="36">
        <v>0</v>
      </c>
      <c r="AZ26" s="40"/>
      <c r="BA26" s="40">
        <v>16265</v>
      </c>
      <c r="BB26" s="36">
        <v>0</v>
      </c>
      <c r="BC26" s="36">
        <v>0</v>
      </c>
      <c r="BD26" s="36">
        <v>0</v>
      </c>
      <c r="BE26" s="36">
        <v>-180</v>
      </c>
    </row>
    <row r="27" spans="1:57" x14ac:dyDescent="0.2">
      <c r="A27" s="35" t="s">
        <v>440</v>
      </c>
      <c r="B27" s="35" t="s">
        <v>1070</v>
      </c>
      <c r="C27" s="397" t="s">
        <v>1588</v>
      </c>
      <c r="D27" s="35" t="s">
        <v>439</v>
      </c>
      <c r="E27" s="261"/>
      <c r="F27" s="35" t="s">
        <v>34</v>
      </c>
      <c r="G27" s="36">
        <v>-326</v>
      </c>
      <c r="H27" s="36">
        <v>719</v>
      </c>
      <c r="I27" s="37">
        <v>393</v>
      </c>
      <c r="J27" s="39">
        <v>60</v>
      </c>
      <c r="K27" s="36">
        <v>292</v>
      </c>
      <c r="L27" s="36">
        <v>105</v>
      </c>
      <c r="M27" s="37">
        <v>397</v>
      </c>
      <c r="N27" s="38">
        <v>1613</v>
      </c>
      <c r="O27" s="38">
        <v>0</v>
      </c>
      <c r="P27" s="38">
        <v>791</v>
      </c>
      <c r="Q27" s="39">
        <v>2404</v>
      </c>
      <c r="R27" s="37">
        <v>2392</v>
      </c>
      <c r="S27" s="38">
        <v>287</v>
      </c>
      <c r="T27" s="38">
        <v>254</v>
      </c>
      <c r="U27" s="38">
        <v>738</v>
      </c>
      <c r="V27" s="39">
        <v>1279</v>
      </c>
      <c r="W27" s="36">
        <v>1208</v>
      </c>
      <c r="X27" s="36">
        <v>1601</v>
      </c>
      <c r="Y27" s="37">
        <v>2809</v>
      </c>
      <c r="Z27" s="39">
        <v>1224</v>
      </c>
      <c r="AA27" s="36">
        <v>24162</v>
      </c>
      <c r="AB27" s="36">
        <v>8000</v>
      </c>
      <c r="AC27" s="37">
        <v>32162</v>
      </c>
      <c r="AD27" s="38">
        <v>20078</v>
      </c>
      <c r="AE27" s="38">
        <v>968</v>
      </c>
      <c r="AF27" s="39">
        <v>21046</v>
      </c>
      <c r="AG27" s="36">
        <v>292</v>
      </c>
      <c r="AH27" s="36">
        <v>0</v>
      </c>
      <c r="AI27" s="36">
        <v>0</v>
      </c>
      <c r="AJ27" s="36">
        <v>0</v>
      </c>
      <c r="AK27" s="40">
        <v>64458</v>
      </c>
      <c r="AL27" s="38">
        <v>15197</v>
      </c>
      <c r="AM27" s="38">
        <v>140</v>
      </c>
      <c r="AN27" s="38">
        <v>0</v>
      </c>
      <c r="AO27" s="38">
        <v>0</v>
      </c>
      <c r="AP27" s="38">
        <v>0</v>
      </c>
      <c r="AQ27" s="36">
        <v>153</v>
      </c>
      <c r="AR27" s="36">
        <v>0</v>
      </c>
      <c r="AS27" s="36">
        <v>0</v>
      </c>
      <c r="AT27" s="36">
        <v>0</v>
      </c>
      <c r="AU27" s="36">
        <v>0</v>
      </c>
      <c r="AV27" s="36">
        <v>-294</v>
      </c>
      <c r="AW27" s="36">
        <v>0</v>
      </c>
      <c r="AX27" s="36">
        <v>0</v>
      </c>
      <c r="AY27" s="36">
        <v>0</v>
      </c>
      <c r="AZ27" s="40"/>
      <c r="BA27" s="40">
        <v>79654</v>
      </c>
      <c r="BB27" s="36">
        <v>-96</v>
      </c>
      <c r="BC27" s="36">
        <v>0</v>
      </c>
      <c r="BD27" s="36">
        <v>4204</v>
      </c>
      <c r="BE27" s="36">
        <v>-13</v>
      </c>
    </row>
    <row r="28" spans="1:57" x14ac:dyDescent="0.2">
      <c r="A28" s="35" t="s">
        <v>90</v>
      </c>
      <c r="B28" s="35" t="s">
        <v>1071</v>
      </c>
      <c r="C28" s="397" t="s">
        <v>1588</v>
      </c>
      <c r="D28" s="35" t="s">
        <v>893</v>
      </c>
      <c r="E28" s="261"/>
      <c r="F28" s="35" t="s">
        <v>729</v>
      </c>
      <c r="G28" s="36">
        <v>178</v>
      </c>
      <c r="H28" s="36">
        <v>4152</v>
      </c>
      <c r="I28" s="37">
        <v>4330</v>
      </c>
      <c r="J28" s="39">
        <v>66</v>
      </c>
      <c r="K28" s="36">
        <v>0</v>
      </c>
      <c r="L28" s="36">
        <v>432</v>
      </c>
      <c r="M28" s="37">
        <v>432</v>
      </c>
      <c r="N28" s="38">
        <v>5699</v>
      </c>
      <c r="O28" s="38">
        <v>0</v>
      </c>
      <c r="P28" s="38">
        <v>-848</v>
      </c>
      <c r="Q28" s="39">
        <v>4851</v>
      </c>
      <c r="R28" s="37">
        <v>9195</v>
      </c>
      <c r="S28" s="38">
        <v>2471</v>
      </c>
      <c r="T28" s="38">
        <v>-807</v>
      </c>
      <c r="U28" s="38">
        <v>711</v>
      </c>
      <c r="V28" s="39">
        <v>2375</v>
      </c>
      <c r="W28" s="36">
        <v>3487</v>
      </c>
      <c r="X28" s="36">
        <v>3293</v>
      </c>
      <c r="Y28" s="37">
        <v>6780</v>
      </c>
      <c r="Z28" s="39">
        <v>1435</v>
      </c>
      <c r="AA28" s="36">
        <v>58002</v>
      </c>
      <c r="AB28" s="36">
        <v>20912</v>
      </c>
      <c r="AC28" s="37">
        <v>78914</v>
      </c>
      <c r="AD28" s="38">
        <v>59033</v>
      </c>
      <c r="AE28" s="38">
        <v>569</v>
      </c>
      <c r="AF28" s="39">
        <v>59602</v>
      </c>
      <c r="AG28" s="36">
        <v>219</v>
      </c>
      <c r="AH28" s="36">
        <v>0</v>
      </c>
      <c r="AI28" s="36">
        <v>0</v>
      </c>
      <c r="AJ28" s="36">
        <v>0</v>
      </c>
      <c r="AK28" s="40">
        <v>168199</v>
      </c>
      <c r="AL28" s="38">
        <v>0</v>
      </c>
      <c r="AM28" s="38">
        <v>0</v>
      </c>
      <c r="AN28" s="38">
        <v>0</v>
      </c>
      <c r="AO28" s="38">
        <v>0</v>
      </c>
      <c r="AP28" s="38">
        <v>0</v>
      </c>
      <c r="AQ28" s="36">
        <v>0</v>
      </c>
      <c r="AR28" s="36">
        <v>0</v>
      </c>
      <c r="AS28" s="36">
        <v>0</v>
      </c>
      <c r="AT28" s="36">
        <v>0</v>
      </c>
      <c r="AU28" s="36">
        <v>0</v>
      </c>
      <c r="AV28" s="36">
        <v>-514</v>
      </c>
      <c r="AW28" s="36">
        <v>0</v>
      </c>
      <c r="AX28" s="36">
        <v>0</v>
      </c>
      <c r="AY28" s="36">
        <v>0</v>
      </c>
      <c r="AZ28" s="40"/>
      <c r="BA28" s="40">
        <v>167685</v>
      </c>
      <c r="BB28" s="36">
        <v>0</v>
      </c>
      <c r="BC28" s="36">
        <v>0</v>
      </c>
      <c r="BD28" s="36">
        <v>4018</v>
      </c>
      <c r="BE28" s="36">
        <v>0</v>
      </c>
    </row>
    <row r="29" spans="1:57" x14ac:dyDescent="0.2">
      <c r="A29" s="35" t="s">
        <v>89</v>
      </c>
      <c r="B29" s="35" t="s">
        <v>1072</v>
      </c>
      <c r="C29" s="397" t="s">
        <v>1588</v>
      </c>
      <c r="D29" s="35" t="s">
        <v>88</v>
      </c>
      <c r="E29" s="261"/>
      <c r="F29" s="35" t="s">
        <v>3</v>
      </c>
      <c r="G29" s="36">
        <v>-164</v>
      </c>
      <c r="H29" s="36">
        <v>998</v>
      </c>
      <c r="I29" s="37">
        <v>834</v>
      </c>
      <c r="J29" s="39">
        <v>0</v>
      </c>
      <c r="K29" s="36">
        <v>14</v>
      </c>
      <c r="L29" s="36">
        <v>0</v>
      </c>
      <c r="M29" s="37">
        <v>14</v>
      </c>
      <c r="N29" s="38">
        <v>-1388</v>
      </c>
      <c r="O29" s="38">
        <v>0</v>
      </c>
      <c r="P29" s="38">
        <v>315</v>
      </c>
      <c r="Q29" s="39">
        <v>-1073</v>
      </c>
      <c r="R29" s="37">
        <v>1350</v>
      </c>
      <c r="S29" s="38">
        <v>0</v>
      </c>
      <c r="T29" s="38">
        <v>493</v>
      </c>
      <c r="U29" s="38">
        <v>1908</v>
      </c>
      <c r="V29" s="39">
        <v>2401</v>
      </c>
      <c r="W29" s="36">
        <v>0</v>
      </c>
      <c r="X29" s="36">
        <v>0</v>
      </c>
      <c r="Y29" s="37">
        <v>0</v>
      </c>
      <c r="Z29" s="39">
        <v>917</v>
      </c>
      <c r="AA29" s="36">
        <v>0</v>
      </c>
      <c r="AB29" s="36">
        <v>0</v>
      </c>
      <c r="AC29" s="37">
        <v>0</v>
      </c>
      <c r="AD29" s="38">
        <v>0</v>
      </c>
      <c r="AE29" s="38">
        <v>365</v>
      </c>
      <c r="AF29" s="39">
        <v>365</v>
      </c>
      <c r="AG29" s="36">
        <v>459</v>
      </c>
      <c r="AH29" s="36">
        <v>0</v>
      </c>
      <c r="AI29" s="36">
        <v>0</v>
      </c>
      <c r="AJ29" s="36">
        <v>0</v>
      </c>
      <c r="AK29" s="40">
        <v>5267</v>
      </c>
      <c r="AL29" s="38">
        <v>4412</v>
      </c>
      <c r="AM29" s="38">
        <v>81</v>
      </c>
      <c r="AN29" s="38">
        <v>4427</v>
      </c>
      <c r="AO29" s="38">
        <v>0</v>
      </c>
      <c r="AP29" s="38">
        <v>122</v>
      </c>
      <c r="AQ29" s="36">
        <v>0</v>
      </c>
      <c r="AR29" s="36">
        <v>0</v>
      </c>
      <c r="AS29" s="36">
        <v>0</v>
      </c>
      <c r="AT29" s="36">
        <v>0</v>
      </c>
      <c r="AU29" s="36">
        <v>0</v>
      </c>
      <c r="AV29" s="36">
        <v>-1155</v>
      </c>
      <c r="AW29" s="36">
        <v>0</v>
      </c>
      <c r="AX29" s="36">
        <v>0</v>
      </c>
      <c r="AY29" s="36">
        <v>0</v>
      </c>
      <c r="AZ29" s="40"/>
      <c r="BA29" s="40">
        <v>13154</v>
      </c>
      <c r="BB29" s="36">
        <v>0</v>
      </c>
      <c r="BC29" s="36">
        <v>0</v>
      </c>
      <c r="BD29" s="36">
        <v>1874</v>
      </c>
      <c r="BE29" s="36">
        <v>-315</v>
      </c>
    </row>
    <row r="30" spans="1:57" x14ac:dyDescent="0.2">
      <c r="A30" s="35" t="s">
        <v>172</v>
      </c>
      <c r="B30" s="35" t="s">
        <v>1073</v>
      </c>
      <c r="C30" s="397" t="s">
        <v>1588</v>
      </c>
      <c r="D30" s="35" t="s">
        <v>171</v>
      </c>
      <c r="E30" s="261"/>
      <c r="F30" s="35" t="s">
        <v>3</v>
      </c>
      <c r="G30" s="36">
        <v>39</v>
      </c>
      <c r="H30" s="36">
        <v>1304</v>
      </c>
      <c r="I30" s="37">
        <v>1343</v>
      </c>
      <c r="J30" s="39">
        <v>4</v>
      </c>
      <c r="K30" s="36">
        <v>4</v>
      </c>
      <c r="L30" s="36">
        <v>0</v>
      </c>
      <c r="M30" s="37">
        <v>4</v>
      </c>
      <c r="N30" s="38">
        <v>127</v>
      </c>
      <c r="O30" s="38">
        <v>0</v>
      </c>
      <c r="P30" s="38">
        <v>385</v>
      </c>
      <c r="Q30" s="39">
        <v>512</v>
      </c>
      <c r="R30" s="37">
        <v>697</v>
      </c>
      <c r="S30" s="38">
        <v>0</v>
      </c>
      <c r="T30" s="38">
        <v>68</v>
      </c>
      <c r="U30" s="38">
        <v>97</v>
      </c>
      <c r="V30" s="39">
        <v>165</v>
      </c>
      <c r="W30" s="36">
        <v>0</v>
      </c>
      <c r="X30" s="36">
        <v>0</v>
      </c>
      <c r="Y30" s="37">
        <v>0</v>
      </c>
      <c r="Z30" s="39">
        <v>314</v>
      </c>
      <c r="AA30" s="36">
        <v>0</v>
      </c>
      <c r="AB30" s="36">
        <v>0</v>
      </c>
      <c r="AC30" s="37">
        <v>0</v>
      </c>
      <c r="AD30" s="38">
        <v>0</v>
      </c>
      <c r="AE30" s="38">
        <v>316</v>
      </c>
      <c r="AF30" s="39">
        <v>316</v>
      </c>
      <c r="AG30" s="36">
        <v>96</v>
      </c>
      <c r="AH30" s="36">
        <v>0</v>
      </c>
      <c r="AI30" s="36">
        <v>0</v>
      </c>
      <c r="AJ30" s="36">
        <v>0</v>
      </c>
      <c r="AK30" s="40">
        <v>3451</v>
      </c>
      <c r="AL30" s="38">
        <v>4259</v>
      </c>
      <c r="AM30" s="38">
        <v>0</v>
      </c>
      <c r="AN30" s="38">
        <v>0</v>
      </c>
      <c r="AO30" s="38">
        <v>0</v>
      </c>
      <c r="AP30" s="38">
        <v>0</v>
      </c>
      <c r="AQ30" s="36">
        <v>484</v>
      </c>
      <c r="AR30" s="36">
        <v>0</v>
      </c>
      <c r="AS30" s="36">
        <v>0</v>
      </c>
      <c r="AT30" s="36">
        <v>0</v>
      </c>
      <c r="AU30" s="36">
        <v>0</v>
      </c>
      <c r="AV30" s="36">
        <v>0</v>
      </c>
      <c r="AW30" s="36">
        <v>0</v>
      </c>
      <c r="AX30" s="36">
        <v>0</v>
      </c>
      <c r="AY30" s="36">
        <v>0</v>
      </c>
      <c r="AZ30" s="40"/>
      <c r="BA30" s="40">
        <v>8194</v>
      </c>
      <c r="BB30" s="36">
        <v>0</v>
      </c>
      <c r="BC30" s="36">
        <v>0</v>
      </c>
      <c r="BD30" s="36">
        <v>0</v>
      </c>
      <c r="BE30" s="36">
        <v>13</v>
      </c>
    </row>
    <row r="31" spans="1:57" x14ac:dyDescent="0.2">
      <c r="A31" s="35" t="s">
        <v>218</v>
      </c>
      <c r="B31" s="35" t="s">
        <v>1074</v>
      </c>
      <c r="C31" s="397" t="s">
        <v>1588</v>
      </c>
      <c r="D31" s="35" t="s">
        <v>217</v>
      </c>
      <c r="E31" s="261"/>
      <c r="F31" s="35" t="s">
        <v>3</v>
      </c>
      <c r="G31" s="36">
        <v>28</v>
      </c>
      <c r="H31" s="36">
        <v>919</v>
      </c>
      <c r="I31" s="37">
        <v>947</v>
      </c>
      <c r="J31" s="39">
        <v>22</v>
      </c>
      <c r="K31" s="36">
        <v>96</v>
      </c>
      <c r="L31" s="36">
        <v>0</v>
      </c>
      <c r="M31" s="37">
        <v>96</v>
      </c>
      <c r="N31" s="38">
        <v>310</v>
      </c>
      <c r="O31" s="38">
        <v>0</v>
      </c>
      <c r="P31" s="38">
        <v>575</v>
      </c>
      <c r="Q31" s="39">
        <v>885</v>
      </c>
      <c r="R31" s="37">
        <v>128</v>
      </c>
      <c r="S31" s="38">
        <v>30</v>
      </c>
      <c r="T31" s="38">
        <v>79</v>
      </c>
      <c r="U31" s="38">
        <v>342</v>
      </c>
      <c r="V31" s="39">
        <v>451</v>
      </c>
      <c r="W31" s="36">
        <v>0</v>
      </c>
      <c r="X31" s="36">
        <v>0</v>
      </c>
      <c r="Y31" s="37">
        <v>0</v>
      </c>
      <c r="Z31" s="39">
        <v>551</v>
      </c>
      <c r="AA31" s="36">
        <v>0</v>
      </c>
      <c r="AB31" s="36">
        <v>0</v>
      </c>
      <c r="AC31" s="37">
        <v>0</v>
      </c>
      <c r="AD31" s="38">
        <v>0</v>
      </c>
      <c r="AE31" s="38">
        <v>226</v>
      </c>
      <c r="AF31" s="39">
        <v>226</v>
      </c>
      <c r="AG31" s="36">
        <v>261</v>
      </c>
      <c r="AH31" s="36">
        <v>0</v>
      </c>
      <c r="AI31" s="36">
        <v>0</v>
      </c>
      <c r="AJ31" s="36">
        <v>50</v>
      </c>
      <c r="AK31" s="40">
        <v>3617</v>
      </c>
      <c r="AL31" s="38">
        <v>7017</v>
      </c>
      <c r="AM31" s="38">
        <v>12</v>
      </c>
      <c r="AN31" s="38">
        <v>0</v>
      </c>
      <c r="AO31" s="38">
        <v>0</v>
      </c>
      <c r="AP31" s="38">
        <v>0</v>
      </c>
      <c r="AQ31" s="36">
        <v>630</v>
      </c>
      <c r="AR31" s="36">
        <v>0</v>
      </c>
      <c r="AS31" s="36">
        <v>0</v>
      </c>
      <c r="AT31" s="36">
        <v>0</v>
      </c>
      <c r="AU31" s="36">
        <v>0</v>
      </c>
      <c r="AV31" s="36">
        <v>-2</v>
      </c>
      <c r="AW31" s="36">
        <v>0</v>
      </c>
      <c r="AX31" s="36">
        <v>0</v>
      </c>
      <c r="AY31" s="36">
        <v>0</v>
      </c>
      <c r="AZ31" s="40"/>
      <c r="BA31" s="40">
        <v>11274</v>
      </c>
      <c r="BB31" s="36">
        <v>0</v>
      </c>
      <c r="BC31" s="36">
        <v>0</v>
      </c>
      <c r="BD31" s="36">
        <v>0</v>
      </c>
      <c r="BE31" s="36">
        <v>-30</v>
      </c>
    </row>
    <row r="32" spans="1:57" x14ac:dyDescent="0.2">
      <c r="A32" s="35" t="s">
        <v>508</v>
      </c>
      <c r="B32" s="35" t="s">
        <v>1075</v>
      </c>
      <c r="C32" s="397" t="s">
        <v>1588</v>
      </c>
      <c r="D32" s="35" t="s">
        <v>507</v>
      </c>
      <c r="E32" s="261"/>
      <c r="F32" s="35" t="s">
        <v>3</v>
      </c>
      <c r="G32" s="36">
        <v>0</v>
      </c>
      <c r="H32" s="36">
        <v>1593</v>
      </c>
      <c r="I32" s="37">
        <v>1593</v>
      </c>
      <c r="J32" s="39">
        <v>0</v>
      </c>
      <c r="K32" s="36">
        <v>-14</v>
      </c>
      <c r="L32" s="36">
        <v>0</v>
      </c>
      <c r="M32" s="37">
        <v>-14</v>
      </c>
      <c r="N32" s="38">
        <v>16</v>
      </c>
      <c r="O32" s="38">
        <v>0</v>
      </c>
      <c r="P32" s="38">
        <v>202</v>
      </c>
      <c r="Q32" s="39">
        <v>218</v>
      </c>
      <c r="R32" s="37">
        <v>-187</v>
      </c>
      <c r="S32" s="38">
        <v>0</v>
      </c>
      <c r="T32" s="38">
        <v>131</v>
      </c>
      <c r="U32" s="38">
        <v>444</v>
      </c>
      <c r="V32" s="39">
        <v>575</v>
      </c>
      <c r="W32" s="36">
        <v>0</v>
      </c>
      <c r="X32" s="36">
        <v>0</v>
      </c>
      <c r="Y32" s="37">
        <v>0</v>
      </c>
      <c r="Z32" s="39">
        <v>30</v>
      </c>
      <c r="AA32" s="36">
        <v>0</v>
      </c>
      <c r="AB32" s="36">
        <v>0</v>
      </c>
      <c r="AC32" s="37">
        <v>0</v>
      </c>
      <c r="AD32" s="38">
        <v>0</v>
      </c>
      <c r="AE32" s="38">
        <v>251</v>
      </c>
      <c r="AF32" s="39">
        <v>251</v>
      </c>
      <c r="AG32" s="36">
        <v>0</v>
      </c>
      <c r="AH32" s="36">
        <v>0</v>
      </c>
      <c r="AI32" s="36">
        <v>0</v>
      </c>
      <c r="AJ32" s="36">
        <v>0</v>
      </c>
      <c r="AK32" s="40">
        <v>2466</v>
      </c>
      <c r="AL32" s="38">
        <v>3659</v>
      </c>
      <c r="AM32" s="38">
        <v>0</v>
      </c>
      <c r="AN32" s="38">
        <v>3089</v>
      </c>
      <c r="AO32" s="38">
        <v>0</v>
      </c>
      <c r="AP32" s="38">
        <v>34</v>
      </c>
      <c r="AQ32" s="36">
        <v>1272</v>
      </c>
      <c r="AR32" s="36">
        <v>0</v>
      </c>
      <c r="AS32" s="36">
        <v>0</v>
      </c>
      <c r="AT32" s="36">
        <v>0</v>
      </c>
      <c r="AU32" s="36">
        <v>0</v>
      </c>
      <c r="AV32" s="36">
        <v>0</v>
      </c>
      <c r="AW32" s="36">
        <v>0</v>
      </c>
      <c r="AX32" s="36">
        <v>0</v>
      </c>
      <c r="AY32" s="36">
        <v>0</v>
      </c>
      <c r="AZ32" s="40"/>
      <c r="BA32" s="40">
        <v>10520</v>
      </c>
      <c r="BB32" s="36">
        <v>0</v>
      </c>
      <c r="BC32" s="36">
        <v>0</v>
      </c>
      <c r="BD32" s="36">
        <v>0</v>
      </c>
      <c r="BE32" s="36">
        <v>-279</v>
      </c>
    </row>
    <row r="33" spans="1:57" x14ac:dyDescent="0.2">
      <c r="A33" s="35" t="s">
        <v>294</v>
      </c>
      <c r="B33" s="35" t="s">
        <v>1076</v>
      </c>
      <c r="C33" s="396" t="s">
        <v>1588</v>
      </c>
      <c r="D33" s="35" t="s">
        <v>293</v>
      </c>
      <c r="E33" s="261"/>
      <c r="F33" s="35" t="s">
        <v>3</v>
      </c>
      <c r="G33" s="36">
        <v>-2</v>
      </c>
      <c r="H33" s="36">
        <v>1414</v>
      </c>
      <c r="I33" s="37">
        <v>1412</v>
      </c>
      <c r="J33" s="39">
        <v>5</v>
      </c>
      <c r="K33" s="36">
        <v>317</v>
      </c>
      <c r="L33" s="36">
        <v>0</v>
      </c>
      <c r="M33" s="37">
        <v>317</v>
      </c>
      <c r="N33" s="38">
        <v>-207</v>
      </c>
      <c r="O33" s="38">
        <v>0</v>
      </c>
      <c r="P33" s="38">
        <v>518</v>
      </c>
      <c r="Q33" s="39">
        <v>311</v>
      </c>
      <c r="R33" s="37">
        <v>2025</v>
      </c>
      <c r="S33" s="38">
        <v>0</v>
      </c>
      <c r="T33" s="38">
        <v>227</v>
      </c>
      <c r="U33" s="38">
        <v>-2040</v>
      </c>
      <c r="V33" s="39">
        <v>-1813</v>
      </c>
      <c r="W33" s="36">
        <v>0</v>
      </c>
      <c r="X33" s="36">
        <v>0</v>
      </c>
      <c r="Y33" s="37">
        <v>0</v>
      </c>
      <c r="Z33" s="39">
        <v>1314</v>
      </c>
      <c r="AA33" s="36">
        <v>0</v>
      </c>
      <c r="AB33" s="36">
        <v>0</v>
      </c>
      <c r="AC33" s="37">
        <v>0</v>
      </c>
      <c r="AD33" s="38">
        <v>0</v>
      </c>
      <c r="AE33" s="38">
        <v>907</v>
      </c>
      <c r="AF33" s="39">
        <v>907</v>
      </c>
      <c r="AG33" s="36">
        <v>45</v>
      </c>
      <c r="AH33" s="36">
        <v>0</v>
      </c>
      <c r="AI33" s="36">
        <v>0</v>
      </c>
      <c r="AJ33" s="36">
        <v>0</v>
      </c>
      <c r="AK33" s="40">
        <v>4523</v>
      </c>
      <c r="AL33" s="38">
        <v>8792</v>
      </c>
      <c r="AM33" s="38">
        <v>108</v>
      </c>
      <c r="AN33" s="38">
        <v>0</v>
      </c>
      <c r="AO33" s="38">
        <v>0</v>
      </c>
      <c r="AP33" s="38">
        <v>0</v>
      </c>
      <c r="AQ33" s="36">
        <v>1561</v>
      </c>
      <c r="AR33" s="36">
        <v>0</v>
      </c>
      <c r="AS33" s="36">
        <v>0</v>
      </c>
      <c r="AT33" s="36">
        <v>0</v>
      </c>
      <c r="AU33" s="36">
        <v>0</v>
      </c>
      <c r="AV33" s="36">
        <v>-1269</v>
      </c>
      <c r="AW33" s="36">
        <v>0</v>
      </c>
      <c r="AX33" s="36">
        <v>0</v>
      </c>
      <c r="AY33" s="36">
        <v>0</v>
      </c>
      <c r="AZ33" s="40"/>
      <c r="BA33" s="40">
        <v>13715</v>
      </c>
      <c r="BB33" s="36">
        <v>0</v>
      </c>
      <c r="BC33" s="36">
        <v>0</v>
      </c>
      <c r="BD33" s="36">
        <v>219</v>
      </c>
      <c r="BE33" s="36">
        <v>-36</v>
      </c>
    </row>
    <row r="34" spans="1:57" x14ac:dyDescent="0.2">
      <c r="A34" s="35" t="s">
        <v>250</v>
      </c>
      <c r="B34" s="35" t="s">
        <v>1077</v>
      </c>
      <c r="C34" s="397" t="s">
        <v>1590</v>
      </c>
      <c r="D34" s="35" t="s">
        <v>249</v>
      </c>
      <c r="E34" s="261"/>
      <c r="F34" s="35" t="s">
        <v>34</v>
      </c>
      <c r="G34" s="36">
        <v>28</v>
      </c>
      <c r="H34" s="36">
        <v>189</v>
      </c>
      <c r="I34" s="37">
        <v>217</v>
      </c>
      <c r="J34" s="39">
        <v>0</v>
      </c>
      <c r="K34" s="36">
        <v>155</v>
      </c>
      <c r="L34" s="36">
        <v>0</v>
      </c>
      <c r="M34" s="37">
        <v>155</v>
      </c>
      <c r="N34" s="38">
        <v>1882</v>
      </c>
      <c r="O34" s="38">
        <v>0</v>
      </c>
      <c r="P34" s="38">
        <v>799</v>
      </c>
      <c r="Q34" s="39">
        <v>2681</v>
      </c>
      <c r="R34" s="37">
        <v>1222</v>
      </c>
      <c r="S34" s="38">
        <v>333</v>
      </c>
      <c r="T34" s="38">
        <v>179</v>
      </c>
      <c r="U34" s="38">
        <v>134</v>
      </c>
      <c r="V34" s="39">
        <v>646</v>
      </c>
      <c r="W34" s="36">
        <v>1040</v>
      </c>
      <c r="X34" s="36">
        <v>1366</v>
      </c>
      <c r="Y34" s="37">
        <v>2406</v>
      </c>
      <c r="Z34" s="39">
        <v>2991</v>
      </c>
      <c r="AA34" s="36">
        <v>18748</v>
      </c>
      <c r="AB34" s="36">
        <v>6552</v>
      </c>
      <c r="AC34" s="37">
        <v>25300</v>
      </c>
      <c r="AD34" s="38">
        <v>13125</v>
      </c>
      <c r="AE34" s="38">
        <v>389</v>
      </c>
      <c r="AF34" s="39">
        <v>13514</v>
      </c>
      <c r="AG34" s="36">
        <v>0</v>
      </c>
      <c r="AH34" s="36">
        <v>0</v>
      </c>
      <c r="AI34" s="36">
        <v>0</v>
      </c>
      <c r="AJ34" s="36">
        <v>18</v>
      </c>
      <c r="AK34" s="40">
        <v>49150</v>
      </c>
      <c r="AL34" s="38">
        <v>9274</v>
      </c>
      <c r="AM34" s="38">
        <v>12</v>
      </c>
      <c r="AN34" s="38">
        <v>0</v>
      </c>
      <c r="AO34" s="38">
        <v>0</v>
      </c>
      <c r="AP34" s="38">
        <v>0</v>
      </c>
      <c r="AQ34" s="36">
        <v>88</v>
      </c>
      <c r="AR34" s="36">
        <v>189</v>
      </c>
      <c r="AS34" s="36">
        <v>0</v>
      </c>
      <c r="AT34" s="36">
        <v>0</v>
      </c>
      <c r="AU34" s="36">
        <v>0</v>
      </c>
      <c r="AV34" s="36">
        <v>0</v>
      </c>
      <c r="AW34" s="36">
        <v>-86</v>
      </c>
      <c r="AX34" s="36">
        <v>0</v>
      </c>
      <c r="AY34" s="36">
        <v>0</v>
      </c>
      <c r="AZ34" s="40"/>
      <c r="BA34" s="40">
        <v>58627</v>
      </c>
      <c r="BB34" s="36">
        <v>0</v>
      </c>
      <c r="BC34" s="36">
        <v>0</v>
      </c>
      <c r="BD34" s="36">
        <v>282</v>
      </c>
      <c r="BE34" s="36">
        <v>-154</v>
      </c>
    </row>
    <row r="35" spans="1:57" x14ac:dyDescent="0.2">
      <c r="A35" s="35" t="s">
        <v>626</v>
      </c>
      <c r="B35" s="35" t="s">
        <v>1078</v>
      </c>
      <c r="C35" s="397" t="s">
        <v>1590</v>
      </c>
      <c r="D35" s="35" t="s">
        <v>625</v>
      </c>
      <c r="E35" s="261"/>
      <c r="F35" s="35" t="s">
        <v>34</v>
      </c>
      <c r="G35" s="36">
        <v>-206</v>
      </c>
      <c r="H35" s="36">
        <v>1043</v>
      </c>
      <c r="I35" s="37">
        <v>837</v>
      </c>
      <c r="J35" s="39">
        <v>51</v>
      </c>
      <c r="K35" s="36">
        <v>79</v>
      </c>
      <c r="L35" s="36">
        <v>82</v>
      </c>
      <c r="M35" s="37">
        <v>161</v>
      </c>
      <c r="N35" s="38">
        <v>1745</v>
      </c>
      <c r="O35" s="38">
        <v>0</v>
      </c>
      <c r="P35" s="38">
        <v>-31</v>
      </c>
      <c r="Q35" s="39">
        <v>1714</v>
      </c>
      <c r="R35" s="37">
        <v>2676</v>
      </c>
      <c r="S35" s="38">
        <v>535</v>
      </c>
      <c r="T35" s="38">
        <v>155</v>
      </c>
      <c r="U35" s="38">
        <v>397</v>
      </c>
      <c r="V35" s="39">
        <v>1087</v>
      </c>
      <c r="W35" s="36">
        <v>932</v>
      </c>
      <c r="X35" s="36">
        <v>2263</v>
      </c>
      <c r="Y35" s="37">
        <v>3195</v>
      </c>
      <c r="Z35" s="39">
        <v>2119</v>
      </c>
      <c r="AA35" s="36">
        <v>18839</v>
      </c>
      <c r="AB35" s="36">
        <v>12190</v>
      </c>
      <c r="AC35" s="37">
        <v>31029</v>
      </c>
      <c r="AD35" s="38">
        <v>23597</v>
      </c>
      <c r="AE35" s="38">
        <v>1267</v>
      </c>
      <c r="AF35" s="39">
        <v>24864</v>
      </c>
      <c r="AG35" s="36">
        <v>0</v>
      </c>
      <c r="AH35" s="36">
        <v>0</v>
      </c>
      <c r="AI35" s="36">
        <v>0</v>
      </c>
      <c r="AJ35" s="36">
        <v>2918</v>
      </c>
      <c r="AK35" s="40">
        <v>70651</v>
      </c>
      <c r="AL35" s="38">
        <v>13755</v>
      </c>
      <c r="AM35" s="38">
        <v>3</v>
      </c>
      <c r="AN35" s="38">
        <v>0</v>
      </c>
      <c r="AO35" s="38">
        <v>0</v>
      </c>
      <c r="AP35" s="38">
        <v>0</v>
      </c>
      <c r="AQ35" s="36">
        <v>447</v>
      </c>
      <c r="AR35" s="36">
        <v>0</v>
      </c>
      <c r="AS35" s="36">
        <v>0</v>
      </c>
      <c r="AT35" s="36">
        <v>0</v>
      </c>
      <c r="AU35" s="36">
        <v>69</v>
      </c>
      <c r="AV35" s="36">
        <v>0</v>
      </c>
      <c r="AW35" s="36">
        <v>0</v>
      </c>
      <c r="AX35" s="36">
        <v>0</v>
      </c>
      <c r="AY35" s="36">
        <v>0</v>
      </c>
      <c r="AZ35" s="40"/>
      <c r="BA35" s="40">
        <v>84925</v>
      </c>
      <c r="BB35" s="36">
        <v>0</v>
      </c>
      <c r="BC35" s="36">
        <v>0</v>
      </c>
      <c r="BD35" s="36">
        <v>4400</v>
      </c>
      <c r="BE35" s="36">
        <v>-2651</v>
      </c>
    </row>
    <row r="36" spans="1:57" x14ac:dyDescent="0.2">
      <c r="A36" s="35" t="s">
        <v>111</v>
      </c>
      <c r="B36" s="35" t="s">
        <v>1079</v>
      </c>
      <c r="C36" s="397" t="s">
        <v>1590</v>
      </c>
      <c r="D36" s="35" t="s">
        <v>730</v>
      </c>
      <c r="E36" s="261"/>
      <c r="F36" s="35" t="s">
        <v>34</v>
      </c>
      <c r="G36" s="36">
        <v>-127</v>
      </c>
      <c r="H36" s="36">
        <v>1460</v>
      </c>
      <c r="I36" s="37">
        <v>1333</v>
      </c>
      <c r="J36" s="39">
        <v>36</v>
      </c>
      <c r="K36" s="36">
        <v>284</v>
      </c>
      <c r="L36" s="36">
        <v>142</v>
      </c>
      <c r="M36" s="37">
        <v>426</v>
      </c>
      <c r="N36" s="38">
        <v>3352</v>
      </c>
      <c r="O36" s="38">
        <v>0</v>
      </c>
      <c r="P36" s="38">
        <v>1107</v>
      </c>
      <c r="Q36" s="39">
        <v>4459</v>
      </c>
      <c r="R36" s="37">
        <v>7215</v>
      </c>
      <c r="S36" s="38">
        <v>746</v>
      </c>
      <c r="T36" s="38">
        <v>167</v>
      </c>
      <c r="U36" s="38">
        <v>1092</v>
      </c>
      <c r="V36" s="39">
        <v>2005</v>
      </c>
      <c r="W36" s="36">
        <v>1947</v>
      </c>
      <c r="X36" s="36">
        <v>2334</v>
      </c>
      <c r="Y36" s="37">
        <v>4281</v>
      </c>
      <c r="Z36" s="39">
        <v>4244</v>
      </c>
      <c r="AA36" s="36">
        <v>35290</v>
      </c>
      <c r="AB36" s="36">
        <v>7042</v>
      </c>
      <c r="AC36" s="37">
        <v>42332</v>
      </c>
      <c r="AD36" s="38">
        <v>41068</v>
      </c>
      <c r="AE36" s="38">
        <v>1448</v>
      </c>
      <c r="AF36" s="39">
        <v>42516</v>
      </c>
      <c r="AG36" s="36">
        <v>0</v>
      </c>
      <c r="AH36" s="36">
        <v>0</v>
      </c>
      <c r="AI36" s="36">
        <v>29</v>
      </c>
      <c r="AJ36" s="36">
        <v>0</v>
      </c>
      <c r="AK36" s="40">
        <v>108876</v>
      </c>
      <c r="AL36" s="38">
        <v>20375</v>
      </c>
      <c r="AM36" s="38">
        <v>0</v>
      </c>
      <c r="AN36" s="38">
        <v>0</v>
      </c>
      <c r="AO36" s="38">
        <v>0</v>
      </c>
      <c r="AP36" s="38">
        <v>0</v>
      </c>
      <c r="AQ36" s="36">
        <v>1723</v>
      </c>
      <c r="AR36" s="36">
        <v>0</v>
      </c>
      <c r="AS36" s="36">
        <v>0</v>
      </c>
      <c r="AT36" s="36">
        <v>0</v>
      </c>
      <c r="AU36" s="36">
        <v>0</v>
      </c>
      <c r="AV36" s="36">
        <v>90</v>
      </c>
      <c r="AW36" s="36">
        <v>0</v>
      </c>
      <c r="AX36" s="36">
        <v>0</v>
      </c>
      <c r="AY36" s="36">
        <v>80</v>
      </c>
      <c r="AZ36" s="40"/>
      <c r="BA36" s="40">
        <v>131144</v>
      </c>
      <c r="BB36" s="36">
        <v>0</v>
      </c>
      <c r="BC36" s="36">
        <v>0</v>
      </c>
      <c r="BD36" s="36">
        <v>1000</v>
      </c>
      <c r="BE36" s="36">
        <v>-75</v>
      </c>
    </row>
    <row r="37" spans="1:57" x14ac:dyDescent="0.2">
      <c r="A37" s="35" t="s">
        <v>112</v>
      </c>
      <c r="B37" s="35" t="s">
        <v>1080</v>
      </c>
      <c r="C37" s="397" t="s">
        <v>1590</v>
      </c>
      <c r="D37" s="35" t="s">
        <v>731</v>
      </c>
      <c r="E37" s="261"/>
      <c r="F37" s="35" t="s">
        <v>34</v>
      </c>
      <c r="G37" s="36">
        <v>-89</v>
      </c>
      <c r="H37" s="36">
        <v>2061</v>
      </c>
      <c r="I37" s="37">
        <v>1972</v>
      </c>
      <c r="J37" s="39">
        <v>41</v>
      </c>
      <c r="K37" s="36">
        <v>336</v>
      </c>
      <c r="L37" s="36">
        <v>134</v>
      </c>
      <c r="M37" s="37">
        <v>470</v>
      </c>
      <c r="N37" s="38">
        <v>3068</v>
      </c>
      <c r="O37" s="38">
        <v>0</v>
      </c>
      <c r="P37" s="38">
        <v>1103</v>
      </c>
      <c r="Q37" s="39">
        <v>4171</v>
      </c>
      <c r="R37" s="37">
        <v>5991</v>
      </c>
      <c r="S37" s="38">
        <v>1093</v>
      </c>
      <c r="T37" s="38">
        <v>200</v>
      </c>
      <c r="U37" s="38">
        <v>1200</v>
      </c>
      <c r="V37" s="39">
        <v>2493</v>
      </c>
      <c r="W37" s="36">
        <v>1885</v>
      </c>
      <c r="X37" s="36">
        <v>2345</v>
      </c>
      <c r="Y37" s="37">
        <v>4230</v>
      </c>
      <c r="Z37" s="39">
        <v>3144</v>
      </c>
      <c r="AA37" s="36">
        <v>51269</v>
      </c>
      <c r="AB37" s="36">
        <v>9134</v>
      </c>
      <c r="AC37" s="37">
        <v>60403</v>
      </c>
      <c r="AD37" s="38">
        <v>35186</v>
      </c>
      <c r="AE37" s="38">
        <v>1459</v>
      </c>
      <c r="AF37" s="39">
        <v>36645</v>
      </c>
      <c r="AG37" s="36">
        <v>530</v>
      </c>
      <c r="AH37" s="36">
        <v>0</v>
      </c>
      <c r="AI37" s="36">
        <v>107</v>
      </c>
      <c r="AJ37" s="36">
        <v>0</v>
      </c>
      <c r="AK37" s="40">
        <v>120197</v>
      </c>
      <c r="AL37" s="38">
        <v>20768</v>
      </c>
      <c r="AM37" s="38">
        <v>0</v>
      </c>
      <c r="AN37" s="38">
        <v>2828</v>
      </c>
      <c r="AO37" s="38">
        <v>0</v>
      </c>
      <c r="AP37" s="38">
        <v>0</v>
      </c>
      <c r="AQ37" s="36">
        <v>813</v>
      </c>
      <c r="AR37" s="36">
        <v>0</v>
      </c>
      <c r="AS37" s="36">
        <v>0</v>
      </c>
      <c r="AT37" s="36">
        <v>0</v>
      </c>
      <c r="AU37" s="36">
        <v>0</v>
      </c>
      <c r="AV37" s="36">
        <v>-1525</v>
      </c>
      <c r="AW37" s="36">
        <v>0</v>
      </c>
      <c r="AX37" s="36">
        <v>0</v>
      </c>
      <c r="AY37" s="36">
        <v>0</v>
      </c>
      <c r="AZ37" s="40"/>
      <c r="BA37" s="40">
        <v>143081</v>
      </c>
      <c r="BB37" s="36">
        <v>0</v>
      </c>
      <c r="BC37" s="36">
        <v>0</v>
      </c>
      <c r="BD37" s="36">
        <v>1612</v>
      </c>
      <c r="BE37" s="36">
        <v>0</v>
      </c>
    </row>
    <row r="38" spans="1:57" x14ac:dyDescent="0.2">
      <c r="A38" s="35" t="s">
        <v>269</v>
      </c>
      <c r="B38" s="35" t="s">
        <v>1081</v>
      </c>
      <c r="C38" s="397" t="s">
        <v>1591</v>
      </c>
      <c r="D38" s="35" t="s">
        <v>268</v>
      </c>
      <c r="E38" s="261"/>
      <c r="F38" s="35" t="s">
        <v>34</v>
      </c>
      <c r="G38" s="36">
        <v>-48</v>
      </c>
      <c r="H38" s="36">
        <v>744</v>
      </c>
      <c r="I38" s="37">
        <v>696</v>
      </c>
      <c r="J38" s="39">
        <v>0</v>
      </c>
      <c r="K38" s="36">
        <v>245</v>
      </c>
      <c r="L38" s="36">
        <v>26</v>
      </c>
      <c r="M38" s="37">
        <v>271</v>
      </c>
      <c r="N38" s="38">
        <v>1252</v>
      </c>
      <c r="O38" s="38">
        <v>0</v>
      </c>
      <c r="P38" s="38">
        <v>629</v>
      </c>
      <c r="Q38" s="39">
        <v>1881</v>
      </c>
      <c r="R38" s="37">
        <v>1777</v>
      </c>
      <c r="S38" s="38">
        <v>335</v>
      </c>
      <c r="T38" s="38">
        <v>118</v>
      </c>
      <c r="U38" s="38">
        <v>254</v>
      </c>
      <c r="V38" s="39">
        <v>707</v>
      </c>
      <c r="W38" s="36">
        <v>714</v>
      </c>
      <c r="X38" s="36">
        <v>1750</v>
      </c>
      <c r="Y38" s="37">
        <v>2464</v>
      </c>
      <c r="Z38" s="39">
        <v>741</v>
      </c>
      <c r="AA38" s="36">
        <v>6646</v>
      </c>
      <c r="AB38" s="36">
        <v>2508.6224631186769</v>
      </c>
      <c r="AC38" s="37">
        <v>9154.6224631186778</v>
      </c>
      <c r="AD38" s="38">
        <v>14000</v>
      </c>
      <c r="AE38" s="38">
        <v>537</v>
      </c>
      <c r="AF38" s="39">
        <v>14537</v>
      </c>
      <c r="AG38" s="36">
        <v>102</v>
      </c>
      <c r="AH38" s="36">
        <v>0</v>
      </c>
      <c r="AI38" s="36">
        <v>0</v>
      </c>
      <c r="AJ38" s="36">
        <v>-6</v>
      </c>
      <c r="AK38" s="40">
        <v>32324.622463118678</v>
      </c>
      <c r="AL38" s="38">
        <v>9623</v>
      </c>
      <c r="AM38" s="38">
        <v>0</v>
      </c>
      <c r="AN38" s="38">
        <v>0</v>
      </c>
      <c r="AO38" s="38">
        <v>0</v>
      </c>
      <c r="AP38" s="38">
        <v>0</v>
      </c>
      <c r="AQ38" s="36">
        <v>32</v>
      </c>
      <c r="AR38" s="36">
        <v>0</v>
      </c>
      <c r="AS38" s="36">
        <v>0</v>
      </c>
      <c r="AT38" s="36">
        <v>0</v>
      </c>
      <c r="AU38" s="36">
        <v>32</v>
      </c>
      <c r="AV38" s="36">
        <v>-69</v>
      </c>
      <c r="AW38" s="36">
        <v>111</v>
      </c>
      <c r="AX38" s="36">
        <v>0</v>
      </c>
      <c r="AY38" s="36">
        <v>0</v>
      </c>
      <c r="AZ38" s="40"/>
      <c r="BA38" s="40">
        <v>42053.622463118678</v>
      </c>
      <c r="BB38" s="36">
        <v>0</v>
      </c>
      <c r="BC38" s="36">
        <v>0</v>
      </c>
      <c r="BD38" s="36">
        <v>450</v>
      </c>
      <c r="BE38" s="36">
        <v>-25</v>
      </c>
    </row>
    <row r="39" spans="1:57" x14ac:dyDescent="0.2">
      <c r="A39" s="35" t="s">
        <v>371</v>
      </c>
      <c r="B39" s="35" t="s">
        <v>1082</v>
      </c>
      <c r="C39" s="397" t="s">
        <v>1591</v>
      </c>
      <c r="D39" s="35" t="s">
        <v>370</v>
      </c>
      <c r="E39" s="261"/>
      <c r="F39" s="35" t="s">
        <v>34</v>
      </c>
      <c r="G39" s="36">
        <v>-117</v>
      </c>
      <c r="H39" s="36">
        <v>665</v>
      </c>
      <c r="I39" s="37">
        <v>548</v>
      </c>
      <c r="J39" s="39">
        <v>13</v>
      </c>
      <c r="K39" s="36">
        <v>427</v>
      </c>
      <c r="L39" s="36">
        <v>82</v>
      </c>
      <c r="M39" s="37">
        <v>509</v>
      </c>
      <c r="N39" s="38">
        <v>1547</v>
      </c>
      <c r="O39" s="38">
        <v>0</v>
      </c>
      <c r="P39" s="38">
        <v>350</v>
      </c>
      <c r="Q39" s="39">
        <v>1897</v>
      </c>
      <c r="R39" s="37">
        <v>2412</v>
      </c>
      <c r="S39" s="38">
        <v>290</v>
      </c>
      <c r="T39" s="38">
        <v>69</v>
      </c>
      <c r="U39" s="38">
        <v>397</v>
      </c>
      <c r="V39" s="39">
        <v>756</v>
      </c>
      <c r="W39" s="36">
        <v>1271</v>
      </c>
      <c r="X39" s="36">
        <v>2803</v>
      </c>
      <c r="Y39" s="37">
        <v>4074</v>
      </c>
      <c r="Z39" s="39">
        <v>1266</v>
      </c>
      <c r="AA39" s="36">
        <v>8551</v>
      </c>
      <c r="AB39" s="36">
        <v>5267</v>
      </c>
      <c r="AC39" s="37">
        <v>13818</v>
      </c>
      <c r="AD39" s="38">
        <v>20657</v>
      </c>
      <c r="AE39" s="38">
        <v>1250</v>
      </c>
      <c r="AF39" s="39">
        <v>21907</v>
      </c>
      <c r="AG39" s="36">
        <v>368</v>
      </c>
      <c r="AH39" s="36">
        <v>0</v>
      </c>
      <c r="AI39" s="36">
        <v>1</v>
      </c>
      <c r="AJ39" s="36">
        <v>-83</v>
      </c>
      <c r="AK39" s="40">
        <v>47486</v>
      </c>
      <c r="AL39" s="38">
        <v>18441</v>
      </c>
      <c r="AM39" s="38">
        <v>35</v>
      </c>
      <c r="AN39" s="38">
        <v>0</v>
      </c>
      <c r="AO39" s="38">
        <v>0</v>
      </c>
      <c r="AP39" s="38">
        <v>0</v>
      </c>
      <c r="AQ39" s="36">
        <v>5</v>
      </c>
      <c r="AR39" s="36">
        <v>0</v>
      </c>
      <c r="AS39" s="36">
        <v>0</v>
      </c>
      <c r="AT39" s="36">
        <v>0</v>
      </c>
      <c r="AU39" s="36">
        <v>9</v>
      </c>
      <c r="AV39" s="36">
        <v>-52</v>
      </c>
      <c r="AW39" s="36">
        <v>44</v>
      </c>
      <c r="AX39" s="36">
        <v>0</v>
      </c>
      <c r="AY39" s="36">
        <v>0</v>
      </c>
      <c r="AZ39" s="40"/>
      <c r="BA39" s="40">
        <v>65968</v>
      </c>
      <c r="BB39" s="36">
        <v>0</v>
      </c>
      <c r="BC39" s="36">
        <v>0</v>
      </c>
      <c r="BD39" s="36">
        <v>1287</v>
      </c>
      <c r="BE39" s="36">
        <v>-85</v>
      </c>
    </row>
    <row r="40" spans="1:57" x14ac:dyDescent="0.2">
      <c r="A40" s="35" t="s">
        <v>455</v>
      </c>
      <c r="B40" s="35" t="s">
        <v>1083</v>
      </c>
      <c r="C40" s="397" t="s">
        <v>1591</v>
      </c>
      <c r="D40" s="35" t="s">
        <v>454</v>
      </c>
      <c r="E40" s="261"/>
      <c r="F40" s="35" t="s">
        <v>34</v>
      </c>
      <c r="G40" s="36">
        <v>85</v>
      </c>
      <c r="H40" s="36">
        <v>1720</v>
      </c>
      <c r="I40" s="37">
        <v>1805</v>
      </c>
      <c r="J40" s="39">
        <v>28</v>
      </c>
      <c r="K40" s="36">
        <v>300</v>
      </c>
      <c r="L40" s="36">
        <v>69</v>
      </c>
      <c r="M40" s="37">
        <v>369</v>
      </c>
      <c r="N40" s="38">
        <v>1639</v>
      </c>
      <c r="O40" s="38">
        <v>0</v>
      </c>
      <c r="P40" s="38">
        <v>1034</v>
      </c>
      <c r="Q40" s="39">
        <v>2673</v>
      </c>
      <c r="R40" s="37">
        <v>1745</v>
      </c>
      <c r="S40" s="38">
        <v>1060</v>
      </c>
      <c r="T40" s="38">
        <v>25</v>
      </c>
      <c r="U40" s="38">
        <v>294</v>
      </c>
      <c r="V40" s="39">
        <v>1379</v>
      </c>
      <c r="W40" s="36">
        <v>1265</v>
      </c>
      <c r="X40" s="36">
        <v>2002</v>
      </c>
      <c r="Y40" s="37">
        <v>3267</v>
      </c>
      <c r="Z40" s="39">
        <v>1244</v>
      </c>
      <c r="AA40" s="36">
        <v>9386</v>
      </c>
      <c r="AB40" s="36">
        <v>2914</v>
      </c>
      <c r="AC40" s="37">
        <v>12300</v>
      </c>
      <c r="AD40" s="38">
        <v>15665</v>
      </c>
      <c r="AE40" s="38">
        <v>619</v>
      </c>
      <c r="AF40" s="39">
        <v>16284</v>
      </c>
      <c r="AG40" s="36">
        <v>412</v>
      </c>
      <c r="AH40" s="36">
        <v>0</v>
      </c>
      <c r="AI40" s="36">
        <v>0</v>
      </c>
      <c r="AJ40" s="36">
        <v>0</v>
      </c>
      <c r="AK40" s="40">
        <v>41506</v>
      </c>
      <c r="AL40" s="38">
        <v>13295</v>
      </c>
      <c r="AM40" s="38">
        <v>0</v>
      </c>
      <c r="AN40" s="38">
        <v>0</v>
      </c>
      <c r="AO40" s="38">
        <v>0</v>
      </c>
      <c r="AP40" s="38">
        <v>0</v>
      </c>
      <c r="AQ40" s="36">
        <v>146</v>
      </c>
      <c r="AR40" s="36">
        <v>0</v>
      </c>
      <c r="AS40" s="36">
        <v>0</v>
      </c>
      <c r="AT40" s="36">
        <v>0</v>
      </c>
      <c r="AU40" s="36">
        <v>21</v>
      </c>
      <c r="AV40" s="36">
        <v>-131</v>
      </c>
      <c r="AW40" s="36">
        <v>-6</v>
      </c>
      <c r="AX40" s="36">
        <v>0</v>
      </c>
      <c r="AY40" s="36">
        <v>44</v>
      </c>
      <c r="AZ40" s="40"/>
      <c r="BA40" s="40">
        <v>54875</v>
      </c>
      <c r="BB40" s="36">
        <v>-15</v>
      </c>
      <c r="BC40" s="36">
        <v>0</v>
      </c>
      <c r="BD40" s="36">
        <v>2028</v>
      </c>
      <c r="BE40" s="36">
        <v>-44</v>
      </c>
    </row>
    <row r="41" spans="1:57" x14ac:dyDescent="0.2">
      <c r="A41" s="35" t="s">
        <v>558</v>
      </c>
      <c r="B41" s="35" t="s">
        <v>1084</v>
      </c>
      <c r="C41" s="397" t="s">
        <v>1591</v>
      </c>
      <c r="D41" s="35" t="s">
        <v>732</v>
      </c>
      <c r="E41" s="261"/>
      <c r="F41" s="35" t="s">
        <v>34</v>
      </c>
      <c r="G41" s="36">
        <v>74</v>
      </c>
      <c r="H41" s="36">
        <v>2839</v>
      </c>
      <c r="I41" s="37">
        <v>2913</v>
      </c>
      <c r="J41" s="39">
        <v>28</v>
      </c>
      <c r="K41" s="36">
        <v>289</v>
      </c>
      <c r="L41" s="36">
        <v>52</v>
      </c>
      <c r="M41" s="37">
        <v>341</v>
      </c>
      <c r="N41" s="38">
        <v>1557</v>
      </c>
      <c r="O41" s="38">
        <v>0</v>
      </c>
      <c r="P41" s="38">
        <v>539</v>
      </c>
      <c r="Q41" s="39">
        <v>2096</v>
      </c>
      <c r="R41" s="37">
        <v>2088</v>
      </c>
      <c r="S41" s="38">
        <v>300</v>
      </c>
      <c r="T41" s="38">
        <v>160</v>
      </c>
      <c r="U41" s="38">
        <v>362</v>
      </c>
      <c r="V41" s="39">
        <v>822</v>
      </c>
      <c r="W41" s="36">
        <v>1124</v>
      </c>
      <c r="X41" s="36">
        <v>1620</v>
      </c>
      <c r="Y41" s="37">
        <v>2744</v>
      </c>
      <c r="Z41" s="39">
        <v>1522</v>
      </c>
      <c r="AA41" s="36">
        <v>23780</v>
      </c>
      <c r="AB41" s="36">
        <v>8095</v>
      </c>
      <c r="AC41" s="37">
        <v>31875</v>
      </c>
      <c r="AD41" s="38">
        <v>22459</v>
      </c>
      <c r="AE41" s="38">
        <v>841</v>
      </c>
      <c r="AF41" s="39">
        <v>23300</v>
      </c>
      <c r="AG41" s="36">
        <v>0</v>
      </c>
      <c r="AH41" s="36">
        <v>0</v>
      </c>
      <c r="AI41" s="36">
        <v>0</v>
      </c>
      <c r="AJ41" s="36">
        <v>145</v>
      </c>
      <c r="AK41" s="40">
        <v>67874</v>
      </c>
      <c r="AL41" s="38">
        <v>17250</v>
      </c>
      <c r="AM41" s="38">
        <v>35</v>
      </c>
      <c r="AN41" s="38">
        <v>0</v>
      </c>
      <c r="AO41" s="38">
        <v>0</v>
      </c>
      <c r="AP41" s="38">
        <v>0</v>
      </c>
      <c r="AQ41" s="36">
        <v>186</v>
      </c>
      <c r="AR41" s="36">
        <v>0</v>
      </c>
      <c r="AS41" s="36">
        <v>0</v>
      </c>
      <c r="AT41" s="36">
        <v>0</v>
      </c>
      <c r="AU41" s="36">
        <v>0</v>
      </c>
      <c r="AV41" s="36">
        <v>-49</v>
      </c>
      <c r="AW41" s="36">
        <v>944</v>
      </c>
      <c r="AX41" s="36">
        <v>0</v>
      </c>
      <c r="AY41" s="36">
        <v>0</v>
      </c>
      <c r="AZ41" s="40"/>
      <c r="BA41" s="40">
        <v>86240</v>
      </c>
      <c r="BB41" s="36">
        <v>-17</v>
      </c>
      <c r="BC41" s="36">
        <v>-254</v>
      </c>
      <c r="BD41" s="36">
        <v>452</v>
      </c>
      <c r="BE41" s="36">
        <v>-77</v>
      </c>
    </row>
    <row r="42" spans="1:57" x14ac:dyDescent="0.2">
      <c r="A42" s="35" t="s">
        <v>132</v>
      </c>
      <c r="B42" s="35" t="s">
        <v>1085</v>
      </c>
      <c r="C42" s="397" t="s">
        <v>1587</v>
      </c>
      <c r="D42" s="35" t="s">
        <v>733</v>
      </c>
      <c r="E42" s="261"/>
      <c r="F42" s="35" t="s">
        <v>34</v>
      </c>
      <c r="G42" s="36">
        <v>184</v>
      </c>
      <c r="H42" s="36">
        <v>3217</v>
      </c>
      <c r="I42" s="37">
        <v>3401</v>
      </c>
      <c r="J42" s="39">
        <v>70</v>
      </c>
      <c r="K42" s="36">
        <v>574</v>
      </c>
      <c r="L42" s="36">
        <v>5753</v>
      </c>
      <c r="M42" s="37">
        <v>6327</v>
      </c>
      <c r="N42" s="38">
        <v>4582</v>
      </c>
      <c r="O42" s="38">
        <v>0</v>
      </c>
      <c r="P42" s="38">
        <v>1248</v>
      </c>
      <c r="Q42" s="39">
        <v>5830</v>
      </c>
      <c r="R42" s="37">
        <v>15385</v>
      </c>
      <c r="S42" s="38">
        <v>584</v>
      </c>
      <c r="T42" s="38">
        <v>707</v>
      </c>
      <c r="U42" s="38">
        <v>1315</v>
      </c>
      <c r="V42" s="39">
        <v>2606</v>
      </c>
      <c r="W42" s="36">
        <v>2924</v>
      </c>
      <c r="X42" s="36">
        <v>3721</v>
      </c>
      <c r="Y42" s="37">
        <v>6645</v>
      </c>
      <c r="Z42" s="39">
        <v>3465</v>
      </c>
      <c r="AA42" s="36">
        <v>35938</v>
      </c>
      <c r="AB42" s="36">
        <v>13112</v>
      </c>
      <c r="AC42" s="37">
        <v>49050</v>
      </c>
      <c r="AD42" s="38">
        <v>54023</v>
      </c>
      <c r="AE42" s="38">
        <v>222</v>
      </c>
      <c r="AF42" s="39">
        <v>54245</v>
      </c>
      <c r="AG42" s="36">
        <v>2706</v>
      </c>
      <c r="AH42" s="36">
        <v>0</v>
      </c>
      <c r="AI42" s="36">
        <v>19</v>
      </c>
      <c r="AJ42" s="36">
        <v>0</v>
      </c>
      <c r="AK42" s="40">
        <v>149749</v>
      </c>
      <c r="AL42" s="38">
        <v>41750</v>
      </c>
      <c r="AM42" s="38">
        <v>375</v>
      </c>
      <c r="AN42" s="38">
        <v>5775</v>
      </c>
      <c r="AO42" s="38">
        <v>160</v>
      </c>
      <c r="AP42" s="38">
        <v>0</v>
      </c>
      <c r="AQ42" s="36">
        <v>5133</v>
      </c>
      <c r="AR42" s="36">
        <v>0</v>
      </c>
      <c r="AS42" s="36">
        <v>0</v>
      </c>
      <c r="AT42" s="36">
        <v>0</v>
      </c>
      <c r="AU42" s="36">
        <v>285</v>
      </c>
      <c r="AV42" s="36">
        <v>0</v>
      </c>
      <c r="AW42" s="36">
        <v>-1863</v>
      </c>
      <c r="AX42" s="36">
        <v>0</v>
      </c>
      <c r="AY42" s="36">
        <v>0</v>
      </c>
      <c r="AZ42" s="40"/>
      <c r="BA42" s="40">
        <v>201364</v>
      </c>
      <c r="BB42" s="36">
        <v>0</v>
      </c>
      <c r="BC42" s="36">
        <v>0</v>
      </c>
      <c r="BD42" s="36">
        <v>11120</v>
      </c>
      <c r="BE42" s="36">
        <v>-1250</v>
      </c>
    </row>
    <row r="43" spans="1:57" x14ac:dyDescent="0.2">
      <c r="A43" s="35" t="s">
        <v>143</v>
      </c>
      <c r="B43" s="35" t="s">
        <v>1086</v>
      </c>
      <c r="C43" s="397" t="s">
        <v>1590</v>
      </c>
      <c r="D43" s="35" t="s">
        <v>894</v>
      </c>
      <c r="E43" s="261"/>
      <c r="F43" s="35" t="s">
        <v>729</v>
      </c>
      <c r="G43" s="36">
        <v>227</v>
      </c>
      <c r="H43" s="36">
        <v>240</v>
      </c>
      <c r="I43" s="37">
        <v>467</v>
      </c>
      <c r="J43" s="39">
        <v>91</v>
      </c>
      <c r="K43" s="36">
        <v>0</v>
      </c>
      <c r="L43" s="36">
        <v>4035</v>
      </c>
      <c r="M43" s="37">
        <v>4035</v>
      </c>
      <c r="N43" s="38">
        <v>9178</v>
      </c>
      <c r="O43" s="38">
        <v>0</v>
      </c>
      <c r="P43" s="38">
        <v>618</v>
      </c>
      <c r="Q43" s="39">
        <v>9796</v>
      </c>
      <c r="R43" s="37">
        <v>9439</v>
      </c>
      <c r="S43" s="38">
        <v>290</v>
      </c>
      <c r="T43" s="38">
        <v>0</v>
      </c>
      <c r="U43" s="38">
        <v>772</v>
      </c>
      <c r="V43" s="39">
        <v>1062</v>
      </c>
      <c r="W43" s="36">
        <v>1264</v>
      </c>
      <c r="X43" s="36">
        <v>2135</v>
      </c>
      <c r="Y43" s="37">
        <v>3399</v>
      </c>
      <c r="Z43" s="39">
        <v>1227</v>
      </c>
      <c r="AA43" s="36">
        <v>62831</v>
      </c>
      <c r="AB43" s="36">
        <v>10811</v>
      </c>
      <c r="AC43" s="37">
        <v>73642</v>
      </c>
      <c r="AD43" s="38">
        <v>48051</v>
      </c>
      <c r="AE43" s="38">
        <v>171</v>
      </c>
      <c r="AF43" s="39">
        <v>48222</v>
      </c>
      <c r="AG43" s="36">
        <v>3052</v>
      </c>
      <c r="AH43" s="36">
        <v>0</v>
      </c>
      <c r="AI43" s="36">
        <v>0</v>
      </c>
      <c r="AJ43" s="36">
        <v>6184</v>
      </c>
      <c r="AK43" s="40">
        <v>160616</v>
      </c>
      <c r="AL43" s="38">
        <v>0</v>
      </c>
      <c r="AM43" s="38">
        <v>0</v>
      </c>
      <c r="AN43" s="38">
        <v>0</v>
      </c>
      <c r="AO43" s="38">
        <v>0</v>
      </c>
      <c r="AP43" s="38">
        <v>0</v>
      </c>
      <c r="AQ43" s="36">
        <v>0</v>
      </c>
      <c r="AR43" s="36">
        <v>0</v>
      </c>
      <c r="AS43" s="36">
        <v>0</v>
      </c>
      <c r="AT43" s="36">
        <v>0</v>
      </c>
      <c r="AU43" s="36">
        <v>207</v>
      </c>
      <c r="AV43" s="36">
        <v>0</v>
      </c>
      <c r="AW43" s="36">
        <v>0</v>
      </c>
      <c r="AX43" s="36">
        <v>0</v>
      </c>
      <c r="AY43" s="36">
        <v>0</v>
      </c>
      <c r="AZ43" s="40"/>
      <c r="BA43" s="40">
        <v>160823</v>
      </c>
      <c r="BB43" s="36">
        <v>0</v>
      </c>
      <c r="BC43" s="36">
        <v>0</v>
      </c>
      <c r="BD43" s="36">
        <v>7111</v>
      </c>
      <c r="BE43" s="36">
        <v>-572</v>
      </c>
    </row>
    <row r="44" spans="1:57" x14ac:dyDescent="0.2">
      <c r="A44" s="35" t="s">
        <v>5</v>
      </c>
      <c r="B44" s="35" t="s">
        <v>1087</v>
      </c>
      <c r="C44" s="397" t="s">
        <v>1590</v>
      </c>
      <c r="D44" s="35" t="s">
        <v>4</v>
      </c>
      <c r="E44" s="261"/>
      <c r="F44" s="35" t="s">
        <v>3</v>
      </c>
      <c r="G44" s="36">
        <v>13</v>
      </c>
      <c r="H44" s="36">
        <v>880</v>
      </c>
      <c r="I44" s="37">
        <v>893</v>
      </c>
      <c r="J44" s="39">
        <v>7</v>
      </c>
      <c r="K44" s="36">
        <v>10</v>
      </c>
      <c r="L44" s="36">
        <v>0</v>
      </c>
      <c r="M44" s="37">
        <v>10</v>
      </c>
      <c r="N44" s="38">
        <v>-276</v>
      </c>
      <c r="O44" s="38">
        <v>0</v>
      </c>
      <c r="P44" s="38">
        <v>304</v>
      </c>
      <c r="Q44" s="39">
        <v>28</v>
      </c>
      <c r="R44" s="37">
        <v>1065</v>
      </c>
      <c r="S44" s="38">
        <v>47</v>
      </c>
      <c r="T44" s="38">
        <v>86</v>
      </c>
      <c r="U44" s="38">
        <v>137</v>
      </c>
      <c r="V44" s="39">
        <v>270</v>
      </c>
      <c r="W44" s="36">
        <v>0</v>
      </c>
      <c r="X44" s="36">
        <v>0</v>
      </c>
      <c r="Y44" s="37">
        <v>0</v>
      </c>
      <c r="Z44" s="39">
        <v>745</v>
      </c>
      <c r="AA44" s="36">
        <v>0</v>
      </c>
      <c r="AB44" s="36">
        <v>0</v>
      </c>
      <c r="AC44" s="37">
        <v>0</v>
      </c>
      <c r="AD44" s="38">
        <v>0</v>
      </c>
      <c r="AE44" s="38">
        <v>258</v>
      </c>
      <c r="AF44" s="39">
        <v>258</v>
      </c>
      <c r="AG44" s="36">
        <v>235</v>
      </c>
      <c r="AH44" s="36">
        <v>0</v>
      </c>
      <c r="AI44" s="36">
        <v>0</v>
      </c>
      <c r="AJ44" s="36">
        <v>600</v>
      </c>
      <c r="AK44" s="40">
        <v>4111</v>
      </c>
      <c r="AL44" s="38">
        <v>5142</v>
      </c>
      <c r="AM44" s="38">
        <v>0</v>
      </c>
      <c r="AN44" s="38">
        <v>0</v>
      </c>
      <c r="AO44" s="38">
        <v>0</v>
      </c>
      <c r="AP44" s="38">
        <v>0</v>
      </c>
      <c r="AQ44" s="36">
        <v>478</v>
      </c>
      <c r="AR44" s="36">
        <v>0</v>
      </c>
      <c r="AS44" s="36">
        <v>0</v>
      </c>
      <c r="AT44" s="36">
        <v>0</v>
      </c>
      <c r="AU44" s="36">
        <v>0</v>
      </c>
      <c r="AV44" s="36">
        <v>0</v>
      </c>
      <c r="AW44" s="36">
        <v>0</v>
      </c>
      <c r="AX44" s="36">
        <v>0</v>
      </c>
      <c r="AY44" s="36">
        <v>0</v>
      </c>
      <c r="AZ44" s="40"/>
      <c r="BA44" s="40">
        <v>9731</v>
      </c>
      <c r="BB44" s="36">
        <v>0</v>
      </c>
      <c r="BC44" s="36">
        <v>0</v>
      </c>
      <c r="BD44" s="36">
        <v>223</v>
      </c>
      <c r="BE44" s="36">
        <v>-9</v>
      </c>
    </row>
    <row r="45" spans="1:57" x14ac:dyDescent="0.2">
      <c r="A45" s="35" t="s">
        <v>25</v>
      </c>
      <c r="B45" s="35" t="s">
        <v>1088</v>
      </c>
      <c r="C45" s="397" t="s">
        <v>1590</v>
      </c>
      <c r="D45" s="35" t="s">
        <v>734</v>
      </c>
      <c r="E45" s="261"/>
      <c r="F45" s="35" t="s">
        <v>3</v>
      </c>
      <c r="G45" s="36">
        <v>-111</v>
      </c>
      <c r="H45" s="36">
        <v>859</v>
      </c>
      <c r="I45" s="37">
        <v>748</v>
      </c>
      <c r="J45" s="39">
        <v>7</v>
      </c>
      <c r="K45" s="36">
        <v>1</v>
      </c>
      <c r="L45" s="36">
        <v>0</v>
      </c>
      <c r="M45" s="37">
        <v>1</v>
      </c>
      <c r="N45" s="38">
        <v>-80</v>
      </c>
      <c r="O45" s="38">
        <v>0</v>
      </c>
      <c r="P45" s="38">
        <v>115</v>
      </c>
      <c r="Q45" s="39">
        <v>35</v>
      </c>
      <c r="R45" s="37">
        <v>465</v>
      </c>
      <c r="S45" s="38">
        <v>12</v>
      </c>
      <c r="T45" s="38">
        <v>39</v>
      </c>
      <c r="U45" s="38">
        <v>124</v>
      </c>
      <c r="V45" s="39">
        <v>175</v>
      </c>
      <c r="W45" s="36">
        <v>0</v>
      </c>
      <c r="X45" s="36">
        <v>0</v>
      </c>
      <c r="Y45" s="37">
        <v>0</v>
      </c>
      <c r="Z45" s="39">
        <v>712</v>
      </c>
      <c r="AA45" s="36">
        <v>0</v>
      </c>
      <c r="AB45" s="36">
        <v>0</v>
      </c>
      <c r="AC45" s="37">
        <v>0</v>
      </c>
      <c r="AD45" s="38">
        <v>0</v>
      </c>
      <c r="AE45" s="38">
        <v>222</v>
      </c>
      <c r="AF45" s="39">
        <v>222</v>
      </c>
      <c r="AG45" s="36">
        <v>292</v>
      </c>
      <c r="AH45" s="36">
        <v>0</v>
      </c>
      <c r="AI45" s="36">
        <v>0</v>
      </c>
      <c r="AJ45" s="36">
        <v>-13</v>
      </c>
      <c r="AK45" s="40">
        <v>2644</v>
      </c>
      <c r="AL45" s="38">
        <v>3009</v>
      </c>
      <c r="AM45" s="38">
        <v>0</v>
      </c>
      <c r="AN45" s="38">
        <v>1716</v>
      </c>
      <c r="AO45" s="38">
        <v>0</v>
      </c>
      <c r="AP45" s="38">
        <v>0</v>
      </c>
      <c r="AQ45" s="36">
        <v>25</v>
      </c>
      <c r="AR45" s="36">
        <v>0</v>
      </c>
      <c r="AS45" s="36">
        <v>0</v>
      </c>
      <c r="AT45" s="36">
        <v>0</v>
      </c>
      <c r="AU45" s="36">
        <v>0</v>
      </c>
      <c r="AV45" s="36">
        <v>0</v>
      </c>
      <c r="AW45" s="36">
        <v>0</v>
      </c>
      <c r="AX45" s="36">
        <v>0</v>
      </c>
      <c r="AY45" s="36">
        <v>0</v>
      </c>
      <c r="AZ45" s="40"/>
      <c r="BA45" s="40">
        <v>7394</v>
      </c>
      <c r="BB45" s="36">
        <v>0</v>
      </c>
      <c r="BC45" s="36">
        <v>0</v>
      </c>
      <c r="BD45" s="36">
        <v>363</v>
      </c>
      <c r="BE45" s="36">
        <v>-19</v>
      </c>
    </row>
    <row r="46" spans="1:57" x14ac:dyDescent="0.2">
      <c r="A46" s="35" t="s">
        <v>99</v>
      </c>
      <c r="B46" s="35" t="s">
        <v>1089</v>
      </c>
      <c r="C46" s="397" t="s">
        <v>1590</v>
      </c>
      <c r="D46" s="35" t="s">
        <v>98</v>
      </c>
      <c r="E46" s="261"/>
      <c r="F46" s="35" t="s">
        <v>3</v>
      </c>
      <c r="G46" s="36">
        <v>-51</v>
      </c>
      <c r="H46" s="36">
        <v>1026</v>
      </c>
      <c r="I46" s="37">
        <v>975</v>
      </c>
      <c r="J46" s="39">
        <v>32</v>
      </c>
      <c r="K46" s="36">
        <v>3</v>
      </c>
      <c r="L46" s="36">
        <v>0</v>
      </c>
      <c r="M46" s="37">
        <v>3</v>
      </c>
      <c r="N46" s="38">
        <v>26</v>
      </c>
      <c r="O46" s="38">
        <v>0</v>
      </c>
      <c r="P46" s="38">
        <v>251</v>
      </c>
      <c r="Q46" s="39">
        <v>277</v>
      </c>
      <c r="R46" s="37">
        <v>708</v>
      </c>
      <c r="S46" s="38">
        <v>15</v>
      </c>
      <c r="T46" s="38">
        <v>54</v>
      </c>
      <c r="U46" s="38">
        <v>241</v>
      </c>
      <c r="V46" s="39">
        <v>310</v>
      </c>
      <c r="W46" s="36">
        <v>0</v>
      </c>
      <c r="X46" s="36">
        <v>0</v>
      </c>
      <c r="Y46" s="37">
        <v>0</v>
      </c>
      <c r="Z46" s="39">
        <v>1339</v>
      </c>
      <c r="AA46" s="36">
        <v>0</v>
      </c>
      <c r="AB46" s="36">
        <v>0</v>
      </c>
      <c r="AC46" s="37">
        <v>0</v>
      </c>
      <c r="AD46" s="38">
        <v>0</v>
      </c>
      <c r="AE46" s="38">
        <v>415</v>
      </c>
      <c r="AF46" s="39">
        <v>415</v>
      </c>
      <c r="AG46" s="36">
        <v>246</v>
      </c>
      <c r="AH46" s="36">
        <v>0</v>
      </c>
      <c r="AI46" s="36">
        <v>0</v>
      </c>
      <c r="AJ46" s="36">
        <v>285</v>
      </c>
      <c r="AK46" s="40">
        <v>4590</v>
      </c>
      <c r="AL46" s="38">
        <v>6199</v>
      </c>
      <c r="AM46" s="38">
        <v>0</v>
      </c>
      <c r="AN46" s="38">
        <v>0</v>
      </c>
      <c r="AO46" s="38">
        <v>0</v>
      </c>
      <c r="AP46" s="38">
        <v>0</v>
      </c>
      <c r="AQ46" s="36">
        <v>146</v>
      </c>
      <c r="AR46" s="36">
        <v>0</v>
      </c>
      <c r="AS46" s="36">
        <v>0</v>
      </c>
      <c r="AT46" s="36">
        <v>0</v>
      </c>
      <c r="AU46" s="36">
        <v>0</v>
      </c>
      <c r="AV46" s="36">
        <v>-923</v>
      </c>
      <c r="AW46" s="36">
        <v>27</v>
      </c>
      <c r="AX46" s="36">
        <v>-4</v>
      </c>
      <c r="AY46" s="36">
        <v>0</v>
      </c>
      <c r="AZ46" s="40"/>
      <c r="BA46" s="40">
        <v>10035</v>
      </c>
      <c r="BB46" s="36">
        <v>0</v>
      </c>
      <c r="BC46" s="36">
        <v>-29</v>
      </c>
      <c r="BD46" s="36">
        <v>189</v>
      </c>
      <c r="BE46" s="36">
        <v>-55</v>
      </c>
    </row>
    <row r="47" spans="1:57" x14ac:dyDescent="0.2">
      <c r="A47" s="35" t="s">
        <v>129</v>
      </c>
      <c r="B47" s="35" t="s">
        <v>1090</v>
      </c>
      <c r="C47" s="397" t="s">
        <v>1590</v>
      </c>
      <c r="D47" s="35" t="s">
        <v>128</v>
      </c>
      <c r="E47" s="261"/>
      <c r="F47" s="35" t="s">
        <v>3</v>
      </c>
      <c r="G47" s="36">
        <v>-75</v>
      </c>
      <c r="H47" s="36">
        <v>2425</v>
      </c>
      <c r="I47" s="37">
        <v>2350</v>
      </c>
      <c r="J47" s="39">
        <v>17</v>
      </c>
      <c r="K47" s="36">
        <v>0</v>
      </c>
      <c r="L47" s="36">
        <v>0</v>
      </c>
      <c r="M47" s="37">
        <v>0</v>
      </c>
      <c r="N47" s="38">
        <v>-78</v>
      </c>
      <c r="O47" s="38">
        <v>0</v>
      </c>
      <c r="P47" s="38">
        <v>377</v>
      </c>
      <c r="Q47" s="39">
        <v>299</v>
      </c>
      <c r="R47" s="37">
        <v>757</v>
      </c>
      <c r="S47" s="38">
        <v>0</v>
      </c>
      <c r="T47" s="38">
        <v>79</v>
      </c>
      <c r="U47" s="38">
        <v>779</v>
      </c>
      <c r="V47" s="39">
        <v>858</v>
      </c>
      <c r="W47" s="36">
        <v>0</v>
      </c>
      <c r="X47" s="36">
        <v>0</v>
      </c>
      <c r="Y47" s="37">
        <v>0</v>
      </c>
      <c r="Z47" s="39">
        <v>220</v>
      </c>
      <c r="AA47" s="36">
        <v>0</v>
      </c>
      <c r="AB47" s="36">
        <v>0</v>
      </c>
      <c r="AC47" s="37">
        <v>0</v>
      </c>
      <c r="AD47" s="38">
        <v>0</v>
      </c>
      <c r="AE47" s="38">
        <v>-20</v>
      </c>
      <c r="AF47" s="39">
        <v>-20</v>
      </c>
      <c r="AG47" s="36">
        <v>0</v>
      </c>
      <c r="AH47" s="36">
        <v>0</v>
      </c>
      <c r="AI47" s="36">
        <v>0</v>
      </c>
      <c r="AJ47" s="36">
        <v>0</v>
      </c>
      <c r="AK47" s="40">
        <v>4481</v>
      </c>
      <c r="AL47" s="38">
        <v>4125</v>
      </c>
      <c r="AM47" s="38">
        <v>0</v>
      </c>
      <c r="AN47" s="38">
        <v>0</v>
      </c>
      <c r="AO47" s="38">
        <v>0</v>
      </c>
      <c r="AP47" s="38">
        <v>0</v>
      </c>
      <c r="AQ47" s="36">
        <v>917</v>
      </c>
      <c r="AR47" s="36">
        <v>0</v>
      </c>
      <c r="AS47" s="36">
        <v>0</v>
      </c>
      <c r="AT47" s="36">
        <v>0</v>
      </c>
      <c r="AU47" s="36">
        <v>0</v>
      </c>
      <c r="AV47" s="36">
        <v>0</v>
      </c>
      <c r="AW47" s="36">
        <v>0</v>
      </c>
      <c r="AX47" s="36">
        <v>0</v>
      </c>
      <c r="AY47" s="36">
        <v>0</v>
      </c>
      <c r="AZ47" s="40"/>
      <c r="BA47" s="40">
        <v>9523</v>
      </c>
      <c r="BB47" s="36">
        <v>0</v>
      </c>
      <c r="BC47" s="36">
        <v>0</v>
      </c>
      <c r="BD47" s="36">
        <v>0</v>
      </c>
      <c r="BE47" s="36">
        <v>-65</v>
      </c>
    </row>
    <row r="48" spans="1:57" x14ac:dyDescent="0.2">
      <c r="A48" s="35" t="s">
        <v>198</v>
      </c>
      <c r="B48" s="35" t="s">
        <v>1091</v>
      </c>
      <c r="C48" s="397" t="s">
        <v>1590</v>
      </c>
      <c r="D48" s="35" t="s">
        <v>197</v>
      </c>
      <c r="E48" s="261"/>
      <c r="F48" s="35" t="s">
        <v>3</v>
      </c>
      <c r="G48" s="36">
        <v>40</v>
      </c>
      <c r="H48" s="36">
        <v>524</v>
      </c>
      <c r="I48" s="37">
        <v>564</v>
      </c>
      <c r="J48" s="39">
        <v>15</v>
      </c>
      <c r="K48" s="36">
        <v>36</v>
      </c>
      <c r="L48" s="36">
        <v>0</v>
      </c>
      <c r="M48" s="37">
        <v>36</v>
      </c>
      <c r="N48" s="38">
        <v>-24</v>
      </c>
      <c r="O48" s="38">
        <v>0</v>
      </c>
      <c r="P48" s="38">
        <v>228</v>
      </c>
      <c r="Q48" s="39">
        <v>204</v>
      </c>
      <c r="R48" s="37">
        <v>385</v>
      </c>
      <c r="S48" s="38">
        <v>0</v>
      </c>
      <c r="T48" s="38">
        <v>-34</v>
      </c>
      <c r="U48" s="38">
        <v>-48</v>
      </c>
      <c r="V48" s="39">
        <v>-82</v>
      </c>
      <c r="W48" s="36">
        <v>0</v>
      </c>
      <c r="X48" s="36">
        <v>0</v>
      </c>
      <c r="Y48" s="37">
        <v>0</v>
      </c>
      <c r="Z48" s="39">
        <v>202</v>
      </c>
      <c r="AA48" s="36">
        <v>0</v>
      </c>
      <c r="AB48" s="36">
        <v>0</v>
      </c>
      <c r="AC48" s="37">
        <v>0</v>
      </c>
      <c r="AD48" s="38">
        <v>0</v>
      </c>
      <c r="AE48" s="38">
        <v>-27</v>
      </c>
      <c r="AF48" s="39">
        <v>-27</v>
      </c>
      <c r="AG48" s="36">
        <v>107</v>
      </c>
      <c r="AH48" s="36">
        <v>0</v>
      </c>
      <c r="AI48" s="36">
        <v>0</v>
      </c>
      <c r="AJ48" s="36">
        <v>0</v>
      </c>
      <c r="AK48" s="40">
        <v>1404</v>
      </c>
      <c r="AL48" s="38">
        <v>1909</v>
      </c>
      <c r="AM48" s="38">
        <v>0</v>
      </c>
      <c r="AN48" s="38">
        <v>0</v>
      </c>
      <c r="AO48" s="38">
        <v>0</v>
      </c>
      <c r="AP48" s="38">
        <v>0</v>
      </c>
      <c r="AQ48" s="36">
        <v>545</v>
      </c>
      <c r="AR48" s="36">
        <v>0</v>
      </c>
      <c r="AS48" s="36">
        <v>0</v>
      </c>
      <c r="AT48" s="36">
        <v>0</v>
      </c>
      <c r="AU48" s="36">
        <v>0</v>
      </c>
      <c r="AV48" s="36">
        <v>0</v>
      </c>
      <c r="AW48" s="36">
        <v>0</v>
      </c>
      <c r="AX48" s="36">
        <v>0</v>
      </c>
      <c r="AY48" s="36">
        <v>0</v>
      </c>
      <c r="AZ48" s="40"/>
      <c r="BA48" s="40">
        <v>3858</v>
      </c>
      <c r="BB48" s="36">
        <v>0</v>
      </c>
      <c r="BC48" s="36">
        <v>0</v>
      </c>
      <c r="BD48" s="36">
        <v>1</v>
      </c>
      <c r="BE48" s="36">
        <v>-17</v>
      </c>
    </row>
    <row r="49" spans="1:57" x14ac:dyDescent="0.2">
      <c r="A49" s="35" t="s">
        <v>521</v>
      </c>
      <c r="B49" s="35" t="s">
        <v>1092</v>
      </c>
      <c r="C49" s="397" t="s">
        <v>1590</v>
      </c>
      <c r="D49" s="35" t="s">
        <v>520</v>
      </c>
      <c r="E49" s="261"/>
      <c r="F49" s="35" t="s">
        <v>3</v>
      </c>
      <c r="G49" s="36">
        <v>12</v>
      </c>
      <c r="H49" s="36">
        <v>1511</v>
      </c>
      <c r="I49" s="37">
        <v>1523</v>
      </c>
      <c r="J49" s="39">
        <v>9</v>
      </c>
      <c r="K49" s="36">
        <v>15</v>
      </c>
      <c r="L49" s="36">
        <v>0</v>
      </c>
      <c r="M49" s="37">
        <v>15</v>
      </c>
      <c r="N49" s="38">
        <v>-407</v>
      </c>
      <c r="O49" s="38">
        <v>0</v>
      </c>
      <c r="P49" s="38">
        <v>322</v>
      </c>
      <c r="Q49" s="39">
        <v>-85</v>
      </c>
      <c r="R49" s="37">
        <v>1345</v>
      </c>
      <c r="S49" s="38">
        <v>0</v>
      </c>
      <c r="T49" s="38">
        <v>219</v>
      </c>
      <c r="U49" s="38">
        <v>355</v>
      </c>
      <c r="V49" s="39">
        <v>574</v>
      </c>
      <c r="W49" s="36">
        <v>0</v>
      </c>
      <c r="X49" s="36">
        <v>0</v>
      </c>
      <c r="Y49" s="37">
        <v>0</v>
      </c>
      <c r="Z49" s="39">
        <v>11</v>
      </c>
      <c r="AA49" s="36">
        <v>0</v>
      </c>
      <c r="AB49" s="36">
        <v>0</v>
      </c>
      <c r="AC49" s="37">
        <v>0</v>
      </c>
      <c r="AD49" s="38">
        <v>0</v>
      </c>
      <c r="AE49" s="38">
        <v>293</v>
      </c>
      <c r="AF49" s="39">
        <v>293</v>
      </c>
      <c r="AG49" s="36">
        <v>87</v>
      </c>
      <c r="AH49" s="36">
        <v>0</v>
      </c>
      <c r="AI49" s="36">
        <v>0</v>
      </c>
      <c r="AJ49" s="36">
        <v>0</v>
      </c>
      <c r="AK49" s="40">
        <v>3772</v>
      </c>
      <c r="AL49" s="38">
        <v>4392</v>
      </c>
      <c r="AM49" s="38">
        <v>0</v>
      </c>
      <c r="AN49" s="38">
        <v>0</v>
      </c>
      <c r="AO49" s="38">
        <v>0</v>
      </c>
      <c r="AP49" s="38">
        <v>0</v>
      </c>
      <c r="AQ49" s="36">
        <v>391</v>
      </c>
      <c r="AR49" s="36">
        <v>0</v>
      </c>
      <c r="AS49" s="36">
        <v>0</v>
      </c>
      <c r="AT49" s="36">
        <v>0</v>
      </c>
      <c r="AU49" s="36">
        <v>0</v>
      </c>
      <c r="AV49" s="36">
        <v>26</v>
      </c>
      <c r="AW49" s="36">
        <v>31</v>
      </c>
      <c r="AX49" s="36">
        <v>0</v>
      </c>
      <c r="AY49" s="36">
        <v>0</v>
      </c>
      <c r="AZ49" s="40"/>
      <c r="BA49" s="40">
        <v>8612</v>
      </c>
      <c r="BB49" s="36">
        <v>41</v>
      </c>
      <c r="BC49" s="36">
        <v>157</v>
      </c>
      <c r="BD49" s="36">
        <v>8</v>
      </c>
      <c r="BE49" s="36">
        <v>0</v>
      </c>
    </row>
    <row r="50" spans="1:57" x14ac:dyDescent="0.2">
      <c r="A50" s="35" t="s">
        <v>153</v>
      </c>
      <c r="B50" s="35" t="s">
        <v>1093</v>
      </c>
      <c r="C50" s="397" t="s">
        <v>1592</v>
      </c>
      <c r="D50" s="35" t="s">
        <v>152</v>
      </c>
      <c r="E50" s="261"/>
      <c r="F50" s="35" t="s">
        <v>34</v>
      </c>
      <c r="G50" s="36">
        <v>-279</v>
      </c>
      <c r="H50" s="36">
        <v>872</v>
      </c>
      <c r="I50" s="37">
        <v>593</v>
      </c>
      <c r="J50" s="39">
        <v>40</v>
      </c>
      <c r="K50" s="36">
        <v>49</v>
      </c>
      <c r="L50" s="36">
        <v>86</v>
      </c>
      <c r="M50" s="37">
        <v>135</v>
      </c>
      <c r="N50" s="38">
        <v>2081</v>
      </c>
      <c r="O50" s="38">
        <v>6</v>
      </c>
      <c r="P50" s="38">
        <v>-26</v>
      </c>
      <c r="Q50" s="39">
        <v>2061</v>
      </c>
      <c r="R50" s="37">
        <v>4199</v>
      </c>
      <c r="S50" s="38">
        <v>1066</v>
      </c>
      <c r="T50" s="38">
        <v>344</v>
      </c>
      <c r="U50" s="38">
        <v>536</v>
      </c>
      <c r="V50" s="39">
        <v>1946</v>
      </c>
      <c r="W50" s="36">
        <v>1708</v>
      </c>
      <c r="X50" s="36">
        <v>3234</v>
      </c>
      <c r="Y50" s="37">
        <v>4942</v>
      </c>
      <c r="Z50" s="39">
        <v>2389</v>
      </c>
      <c r="AA50" s="36">
        <v>35310</v>
      </c>
      <c r="AB50" s="36">
        <v>11815</v>
      </c>
      <c r="AC50" s="37">
        <v>47125</v>
      </c>
      <c r="AD50" s="38">
        <v>33275</v>
      </c>
      <c r="AE50" s="38">
        <v>580</v>
      </c>
      <c r="AF50" s="39">
        <v>33855</v>
      </c>
      <c r="AG50" s="36">
        <v>185</v>
      </c>
      <c r="AH50" s="36">
        <v>0</v>
      </c>
      <c r="AI50" s="36">
        <v>0</v>
      </c>
      <c r="AJ50" s="36">
        <v>1802</v>
      </c>
      <c r="AK50" s="40">
        <v>99272</v>
      </c>
      <c r="AL50" s="38">
        <v>12618</v>
      </c>
      <c r="AM50" s="38">
        <v>170</v>
      </c>
      <c r="AN50" s="38">
        <v>7999</v>
      </c>
      <c r="AO50" s="38">
        <v>0</v>
      </c>
      <c r="AP50" s="38">
        <v>0</v>
      </c>
      <c r="AQ50" s="36">
        <v>0</v>
      </c>
      <c r="AR50" s="36">
        <v>0</v>
      </c>
      <c r="AS50" s="36">
        <v>0</v>
      </c>
      <c r="AT50" s="36">
        <v>0</v>
      </c>
      <c r="AU50" s="36">
        <v>114</v>
      </c>
      <c r="AV50" s="36">
        <v>0</v>
      </c>
      <c r="AW50" s="36">
        <v>0</v>
      </c>
      <c r="AX50" s="36">
        <v>0</v>
      </c>
      <c r="AY50" s="36">
        <v>0</v>
      </c>
      <c r="AZ50" s="40"/>
      <c r="BA50" s="40">
        <v>120173</v>
      </c>
      <c r="BB50" s="36">
        <v>0</v>
      </c>
      <c r="BC50" s="36">
        <v>0</v>
      </c>
      <c r="BD50" s="36">
        <v>3901</v>
      </c>
      <c r="BE50" s="36">
        <v>-59</v>
      </c>
    </row>
    <row r="51" spans="1:57" x14ac:dyDescent="0.2">
      <c r="A51" s="35" t="s">
        <v>154</v>
      </c>
      <c r="B51" s="35" t="s">
        <v>1094</v>
      </c>
      <c r="C51" s="397" t="s">
        <v>1592</v>
      </c>
      <c r="D51" s="35" t="s">
        <v>895</v>
      </c>
      <c r="E51" s="261"/>
      <c r="F51" s="35" t="s">
        <v>729</v>
      </c>
      <c r="G51" s="36">
        <v>159</v>
      </c>
      <c r="H51" s="36">
        <v>22066</v>
      </c>
      <c r="I51" s="37">
        <v>22225</v>
      </c>
      <c r="J51" s="39">
        <v>159</v>
      </c>
      <c r="K51" s="36">
        <v>730</v>
      </c>
      <c r="L51" s="36">
        <v>237</v>
      </c>
      <c r="M51" s="37">
        <v>967</v>
      </c>
      <c r="N51" s="38">
        <v>5647</v>
      </c>
      <c r="O51" s="38">
        <v>0</v>
      </c>
      <c r="P51" s="38">
        <v>1279</v>
      </c>
      <c r="Q51" s="39">
        <v>6926</v>
      </c>
      <c r="R51" s="37">
        <v>8042</v>
      </c>
      <c r="S51" s="38">
        <v>1057</v>
      </c>
      <c r="T51" s="38">
        <v>0</v>
      </c>
      <c r="U51" s="38">
        <v>303</v>
      </c>
      <c r="V51" s="39">
        <v>1360</v>
      </c>
      <c r="W51" s="36">
        <v>2904</v>
      </c>
      <c r="X51" s="36">
        <v>5363</v>
      </c>
      <c r="Y51" s="37">
        <v>8267</v>
      </c>
      <c r="Z51" s="39">
        <v>2392</v>
      </c>
      <c r="AA51" s="36">
        <v>111229</v>
      </c>
      <c r="AB51" s="36">
        <v>2582</v>
      </c>
      <c r="AC51" s="37">
        <v>113811</v>
      </c>
      <c r="AD51" s="38">
        <v>57826</v>
      </c>
      <c r="AE51" s="38">
        <v>1162</v>
      </c>
      <c r="AF51" s="39">
        <v>58988</v>
      </c>
      <c r="AG51" s="36">
        <v>0</v>
      </c>
      <c r="AH51" s="36">
        <v>0</v>
      </c>
      <c r="AI51" s="36">
        <v>0</v>
      </c>
      <c r="AJ51" s="36">
        <v>0</v>
      </c>
      <c r="AK51" s="40">
        <v>223137</v>
      </c>
      <c r="AL51" s="38">
        <v>0</v>
      </c>
      <c r="AM51" s="38">
        <v>0</v>
      </c>
      <c r="AN51" s="38">
        <v>0</v>
      </c>
      <c r="AO51" s="38">
        <v>0</v>
      </c>
      <c r="AP51" s="38">
        <v>0</v>
      </c>
      <c r="AQ51" s="36">
        <v>0</v>
      </c>
      <c r="AR51" s="36">
        <v>0</v>
      </c>
      <c r="AS51" s="36">
        <v>0</v>
      </c>
      <c r="AT51" s="36">
        <v>0</v>
      </c>
      <c r="AU51" s="36">
        <v>0</v>
      </c>
      <c r="AV51" s="36">
        <v>-403</v>
      </c>
      <c r="AW51" s="36">
        <v>1195</v>
      </c>
      <c r="AX51" s="36">
        <v>0</v>
      </c>
      <c r="AY51" s="36">
        <v>0</v>
      </c>
      <c r="AZ51" s="40"/>
      <c r="BA51" s="40">
        <v>223929</v>
      </c>
      <c r="BB51" s="36">
        <v>0</v>
      </c>
      <c r="BC51" s="36">
        <v>0</v>
      </c>
      <c r="BD51" s="36">
        <v>4005</v>
      </c>
      <c r="BE51" s="36">
        <v>0</v>
      </c>
    </row>
    <row r="52" spans="1:57" x14ac:dyDescent="0.2">
      <c r="A52" s="35" t="s">
        <v>7</v>
      </c>
      <c r="B52" s="35" t="s">
        <v>1095</v>
      </c>
      <c r="C52" s="397" t="s">
        <v>1592</v>
      </c>
      <c r="D52" s="35" t="s">
        <v>6</v>
      </c>
      <c r="E52" s="261"/>
      <c r="F52" s="35" t="s">
        <v>3</v>
      </c>
      <c r="G52" s="36">
        <v>97</v>
      </c>
      <c r="H52" s="36">
        <v>521</v>
      </c>
      <c r="I52" s="37">
        <v>618</v>
      </c>
      <c r="J52" s="39">
        <v>12</v>
      </c>
      <c r="K52" s="36">
        <v>47</v>
      </c>
      <c r="L52" s="36">
        <v>0</v>
      </c>
      <c r="M52" s="37">
        <v>47</v>
      </c>
      <c r="N52" s="38">
        <v>-21</v>
      </c>
      <c r="O52" s="38">
        <v>0</v>
      </c>
      <c r="P52" s="38">
        <v>137</v>
      </c>
      <c r="Q52" s="39">
        <v>116</v>
      </c>
      <c r="R52" s="37">
        <v>700</v>
      </c>
      <c r="S52" s="38">
        <v>0</v>
      </c>
      <c r="T52" s="38">
        <v>-5</v>
      </c>
      <c r="U52" s="38">
        <v>201</v>
      </c>
      <c r="V52" s="39">
        <v>196</v>
      </c>
      <c r="W52" s="36">
        <v>0</v>
      </c>
      <c r="X52" s="36">
        <v>0</v>
      </c>
      <c r="Y52" s="37">
        <v>0</v>
      </c>
      <c r="Z52" s="39">
        <v>1111</v>
      </c>
      <c r="AA52" s="36">
        <v>0</v>
      </c>
      <c r="AB52" s="36">
        <v>0</v>
      </c>
      <c r="AC52" s="37">
        <v>0</v>
      </c>
      <c r="AD52" s="38">
        <v>0</v>
      </c>
      <c r="AE52" s="38">
        <v>308</v>
      </c>
      <c r="AF52" s="39">
        <v>308</v>
      </c>
      <c r="AG52" s="36">
        <v>319</v>
      </c>
      <c r="AH52" s="36">
        <v>40</v>
      </c>
      <c r="AI52" s="36">
        <v>0</v>
      </c>
      <c r="AJ52" s="36">
        <v>-46</v>
      </c>
      <c r="AK52" s="40">
        <v>3421</v>
      </c>
      <c r="AL52" s="38">
        <v>7690</v>
      </c>
      <c r="AM52" s="38">
        <v>0</v>
      </c>
      <c r="AN52" s="38">
        <v>0</v>
      </c>
      <c r="AO52" s="38">
        <v>0</v>
      </c>
      <c r="AP52" s="38">
        <v>0</v>
      </c>
      <c r="AQ52" s="36">
        <v>449</v>
      </c>
      <c r="AR52" s="36">
        <v>0</v>
      </c>
      <c r="AS52" s="36">
        <v>0</v>
      </c>
      <c r="AT52" s="36">
        <v>0</v>
      </c>
      <c r="AU52" s="36">
        <v>0</v>
      </c>
      <c r="AV52" s="36">
        <v>-18</v>
      </c>
      <c r="AW52" s="36">
        <v>0</v>
      </c>
      <c r="AX52" s="36">
        <v>0</v>
      </c>
      <c r="AY52" s="36">
        <v>0</v>
      </c>
      <c r="AZ52" s="40"/>
      <c r="BA52" s="40">
        <v>11542</v>
      </c>
      <c r="BB52" s="36">
        <v>0</v>
      </c>
      <c r="BC52" s="36">
        <v>0</v>
      </c>
      <c r="BD52" s="36">
        <v>16</v>
      </c>
      <c r="BE52" s="36">
        <v>-24</v>
      </c>
    </row>
    <row r="53" spans="1:57" x14ac:dyDescent="0.2">
      <c r="A53" s="35" t="s">
        <v>49</v>
      </c>
      <c r="B53" s="35" t="s">
        <v>1096</v>
      </c>
      <c r="C53" s="397" t="s">
        <v>1592</v>
      </c>
      <c r="D53" s="35" t="s">
        <v>48</v>
      </c>
      <c r="E53" s="261"/>
      <c r="F53" s="35" t="s">
        <v>3</v>
      </c>
      <c r="G53" s="36">
        <v>20</v>
      </c>
      <c r="H53" s="36">
        <v>747</v>
      </c>
      <c r="I53" s="37">
        <v>767</v>
      </c>
      <c r="J53" s="39">
        <v>5</v>
      </c>
      <c r="K53" s="36">
        <v>113</v>
      </c>
      <c r="L53" s="36">
        <v>0</v>
      </c>
      <c r="M53" s="37">
        <v>113</v>
      </c>
      <c r="N53" s="38">
        <v>48</v>
      </c>
      <c r="O53" s="38">
        <v>0</v>
      </c>
      <c r="P53" s="38">
        <v>185</v>
      </c>
      <c r="Q53" s="39">
        <v>233</v>
      </c>
      <c r="R53" s="37">
        <v>516</v>
      </c>
      <c r="S53" s="38">
        <v>7</v>
      </c>
      <c r="T53" s="38">
        <v>58</v>
      </c>
      <c r="U53" s="38">
        <v>689</v>
      </c>
      <c r="V53" s="39">
        <v>754</v>
      </c>
      <c r="W53" s="36">
        <v>0</v>
      </c>
      <c r="X53" s="36">
        <v>0</v>
      </c>
      <c r="Y53" s="37">
        <v>0</v>
      </c>
      <c r="Z53" s="39">
        <v>473</v>
      </c>
      <c r="AA53" s="36">
        <v>0</v>
      </c>
      <c r="AB53" s="36">
        <v>0</v>
      </c>
      <c r="AC53" s="37">
        <v>0</v>
      </c>
      <c r="AD53" s="38">
        <v>0</v>
      </c>
      <c r="AE53" s="38">
        <v>175</v>
      </c>
      <c r="AF53" s="39">
        <v>175</v>
      </c>
      <c r="AG53" s="36">
        <v>170</v>
      </c>
      <c r="AH53" s="36">
        <v>0</v>
      </c>
      <c r="AI53" s="36">
        <v>0</v>
      </c>
      <c r="AJ53" s="36">
        <v>8</v>
      </c>
      <c r="AK53" s="40">
        <v>3214</v>
      </c>
      <c r="AL53" s="38">
        <v>2639</v>
      </c>
      <c r="AM53" s="38">
        <v>0</v>
      </c>
      <c r="AN53" s="38">
        <v>2448</v>
      </c>
      <c r="AO53" s="38">
        <v>0</v>
      </c>
      <c r="AP53" s="38">
        <v>0</v>
      </c>
      <c r="AQ53" s="36">
        <v>718</v>
      </c>
      <c r="AR53" s="36">
        <v>0</v>
      </c>
      <c r="AS53" s="36">
        <v>0</v>
      </c>
      <c r="AT53" s="36">
        <v>0</v>
      </c>
      <c r="AU53" s="36">
        <v>0</v>
      </c>
      <c r="AV53" s="36">
        <v>-32</v>
      </c>
      <c r="AW53" s="36">
        <v>0</v>
      </c>
      <c r="AX53" s="36">
        <v>0</v>
      </c>
      <c r="AY53" s="36">
        <v>0</v>
      </c>
      <c r="AZ53" s="40"/>
      <c r="BA53" s="40">
        <v>8987</v>
      </c>
      <c r="BB53" s="36">
        <v>0</v>
      </c>
      <c r="BC53" s="36">
        <v>0</v>
      </c>
      <c r="BD53" s="36">
        <v>916</v>
      </c>
      <c r="BE53" s="36">
        <v>-22</v>
      </c>
    </row>
    <row r="54" spans="1:57" x14ac:dyDescent="0.2">
      <c r="A54" s="35" t="s">
        <v>114</v>
      </c>
      <c r="B54" s="35" t="s">
        <v>1097</v>
      </c>
      <c r="C54" s="397" t="s">
        <v>1592</v>
      </c>
      <c r="D54" s="35" t="s">
        <v>113</v>
      </c>
      <c r="E54" s="261"/>
      <c r="F54" s="35" t="s">
        <v>3</v>
      </c>
      <c r="G54" s="36">
        <v>15</v>
      </c>
      <c r="H54" s="36">
        <v>1626</v>
      </c>
      <c r="I54" s="37">
        <v>1641</v>
      </c>
      <c r="J54" s="39">
        <v>3</v>
      </c>
      <c r="K54" s="36">
        <v>37</v>
      </c>
      <c r="L54" s="36">
        <v>0</v>
      </c>
      <c r="M54" s="37">
        <v>37</v>
      </c>
      <c r="N54" s="38">
        <v>-166</v>
      </c>
      <c r="O54" s="38">
        <v>0</v>
      </c>
      <c r="P54" s="38">
        <v>49</v>
      </c>
      <c r="Q54" s="39">
        <v>-117</v>
      </c>
      <c r="R54" s="37">
        <v>302</v>
      </c>
      <c r="S54" s="38">
        <v>4</v>
      </c>
      <c r="T54" s="38">
        <v>-101</v>
      </c>
      <c r="U54" s="38">
        <v>80</v>
      </c>
      <c r="V54" s="39">
        <v>-17</v>
      </c>
      <c r="W54" s="36">
        <v>0</v>
      </c>
      <c r="X54" s="36">
        <v>0</v>
      </c>
      <c r="Y54" s="37">
        <v>0</v>
      </c>
      <c r="Z54" s="39">
        <v>568</v>
      </c>
      <c r="AA54" s="36">
        <v>0</v>
      </c>
      <c r="AB54" s="36">
        <v>0</v>
      </c>
      <c r="AC54" s="37">
        <v>0</v>
      </c>
      <c r="AD54" s="38">
        <v>0</v>
      </c>
      <c r="AE54" s="38">
        <v>686</v>
      </c>
      <c r="AF54" s="39">
        <v>686</v>
      </c>
      <c r="AG54" s="36">
        <v>225</v>
      </c>
      <c r="AH54" s="36">
        <v>0</v>
      </c>
      <c r="AI54" s="36">
        <v>0</v>
      </c>
      <c r="AJ54" s="36">
        <v>0</v>
      </c>
      <c r="AK54" s="40">
        <v>3328</v>
      </c>
      <c r="AL54" s="38">
        <v>3655</v>
      </c>
      <c r="AM54" s="38">
        <v>9</v>
      </c>
      <c r="AN54" s="38">
        <v>5949</v>
      </c>
      <c r="AO54" s="38">
        <v>50</v>
      </c>
      <c r="AP54" s="38">
        <v>150</v>
      </c>
      <c r="AQ54" s="36">
        <v>105</v>
      </c>
      <c r="AR54" s="36">
        <v>0</v>
      </c>
      <c r="AS54" s="36">
        <v>0</v>
      </c>
      <c r="AT54" s="36">
        <v>0</v>
      </c>
      <c r="AU54" s="36">
        <v>0</v>
      </c>
      <c r="AV54" s="36">
        <v>-1223</v>
      </c>
      <c r="AW54" s="36">
        <v>-206</v>
      </c>
      <c r="AX54" s="36">
        <v>0</v>
      </c>
      <c r="AY54" s="36">
        <v>0</v>
      </c>
      <c r="AZ54" s="40"/>
      <c r="BA54" s="40">
        <v>11817</v>
      </c>
      <c r="BB54" s="36">
        <v>-7</v>
      </c>
      <c r="BC54" s="36">
        <v>-70</v>
      </c>
      <c r="BD54" s="36">
        <v>322</v>
      </c>
      <c r="BE54" s="36">
        <v>-72</v>
      </c>
    </row>
    <row r="55" spans="1:57" x14ac:dyDescent="0.2">
      <c r="A55" s="35" t="s">
        <v>157</v>
      </c>
      <c r="B55" s="35" t="s">
        <v>1098</v>
      </c>
      <c r="C55" s="397" t="s">
        <v>1592</v>
      </c>
      <c r="D55" s="35" t="s">
        <v>156</v>
      </c>
      <c r="E55" s="261"/>
      <c r="F55" s="35" t="s">
        <v>3</v>
      </c>
      <c r="G55" s="36">
        <v>68</v>
      </c>
      <c r="H55" s="36">
        <v>295</v>
      </c>
      <c r="I55" s="37">
        <v>363</v>
      </c>
      <c r="J55" s="39">
        <v>1</v>
      </c>
      <c r="K55" s="36">
        <v>8</v>
      </c>
      <c r="L55" s="36">
        <v>0</v>
      </c>
      <c r="M55" s="37">
        <v>8</v>
      </c>
      <c r="N55" s="38">
        <v>-406</v>
      </c>
      <c r="O55" s="38">
        <v>0</v>
      </c>
      <c r="P55" s="38">
        <v>252</v>
      </c>
      <c r="Q55" s="39">
        <v>-154</v>
      </c>
      <c r="R55" s="37">
        <v>806</v>
      </c>
      <c r="S55" s="38">
        <v>0</v>
      </c>
      <c r="T55" s="38">
        <v>104</v>
      </c>
      <c r="U55" s="38">
        <v>164</v>
      </c>
      <c r="V55" s="39">
        <v>268</v>
      </c>
      <c r="W55" s="36">
        <v>0</v>
      </c>
      <c r="X55" s="36">
        <v>0</v>
      </c>
      <c r="Y55" s="37">
        <v>0</v>
      </c>
      <c r="Z55" s="39">
        <v>668</v>
      </c>
      <c r="AA55" s="36">
        <v>0</v>
      </c>
      <c r="AB55" s="36">
        <v>0</v>
      </c>
      <c r="AC55" s="37">
        <v>0</v>
      </c>
      <c r="AD55" s="38">
        <v>0</v>
      </c>
      <c r="AE55" s="38">
        <v>239</v>
      </c>
      <c r="AF55" s="39">
        <v>239</v>
      </c>
      <c r="AG55" s="36">
        <v>158</v>
      </c>
      <c r="AH55" s="36">
        <v>0</v>
      </c>
      <c r="AI55" s="36">
        <v>0</v>
      </c>
      <c r="AJ55" s="36">
        <v>0</v>
      </c>
      <c r="AK55" s="40">
        <v>2357</v>
      </c>
      <c r="AL55" s="38">
        <v>3098</v>
      </c>
      <c r="AM55" s="38">
        <v>0</v>
      </c>
      <c r="AN55" s="38">
        <v>0</v>
      </c>
      <c r="AO55" s="38">
        <v>0</v>
      </c>
      <c r="AP55" s="38">
        <v>0</v>
      </c>
      <c r="AQ55" s="36">
        <v>360</v>
      </c>
      <c r="AR55" s="36">
        <v>0</v>
      </c>
      <c r="AS55" s="36">
        <v>0</v>
      </c>
      <c r="AT55" s="36">
        <v>0</v>
      </c>
      <c r="AU55" s="36">
        <v>0</v>
      </c>
      <c r="AV55" s="36">
        <v>-29</v>
      </c>
      <c r="AW55" s="36">
        <v>0</v>
      </c>
      <c r="AX55" s="36">
        <v>0</v>
      </c>
      <c r="AY55" s="36">
        <v>0</v>
      </c>
      <c r="AZ55" s="40"/>
      <c r="BA55" s="40">
        <v>5786</v>
      </c>
      <c r="BB55" s="36">
        <v>0</v>
      </c>
      <c r="BC55" s="36">
        <v>0</v>
      </c>
      <c r="BD55" s="36">
        <v>56</v>
      </c>
      <c r="BE55" s="36">
        <v>-9</v>
      </c>
    </row>
    <row r="56" spans="1:57" x14ac:dyDescent="0.2">
      <c r="A56" s="35" t="s">
        <v>208</v>
      </c>
      <c r="B56" s="35" t="s">
        <v>1099</v>
      </c>
      <c r="C56" s="397" t="s">
        <v>1592</v>
      </c>
      <c r="D56" s="35" t="s">
        <v>207</v>
      </c>
      <c r="E56" s="261"/>
      <c r="F56" s="35" t="s">
        <v>3</v>
      </c>
      <c r="G56" s="36">
        <v>19</v>
      </c>
      <c r="H56" s="36">
        <v>1087</v>
      </c>
      <c r="I56" s="37">
        <v>1106</v>
      </c>
      <c r="J56" s="39">
        <v>11</v>
      </c>
      <c r="K56" s="36">
        <v>148</v>
      </c>
      <c r="L56" s="36">
        <v>0</v>
      </c>
      <c r="M56" s="37">
        <v>148</v>
      </c>
      <c r="N56" s="38">
        <v>92</v>
      </c>
      <c r="O56" s="38">
        <v>0</v>
      </c>
      <c r="P56" s="38">
        <v>201</v>
      </c>
      <c r="Q56" s="39">
        <v>293</v>
      </c>
      <c r="R56" s="37">
        <v>935</v>
      </c>
      <c r="S56" s="38">
        <v>4</v>
      </c>
      <c r="T56" s="38">
        <v>68</v>
      </c>
      <c r="U56" s="38">
        <v>214</v>
      </c>
      <c r="V56" s="39">
        <v>286</v>
      </c>
      <c r="W56" s="36">
        <v>0</v>
      </c>
      <c r="X56" s="36">
        <v>0</v>
      </c>
      <c r="Y56" s="37">
        <v>0</v>
      </c>
      <c r="Z56" s="39">
        <v>1406</v>
      </c>
      <c r="AA56" s="36">
        <v>0</v>
      </c>
      <c r="AB56" s="36">
        <v>0</v>
      </c>
      <c r="AC56" s="37">
        <v>0</v>
      </c>
      <c r="AD56" s="38">
        <v>0</v>
      </c>
      <c r="AE56" s="38">
        <v>197</v>
      </c>
      <c r="AF56" s="39">
        <v>197</v>
      </c>
      <c r="AG56" s="36">
        <v>0</v>
      </c>
      <c r="AH56" s="36">
        <v>0</v>
      </c>
      <c r="AI56" s="36">
        <v>0</v>
      </c>
      <c r="AJ56" s="36">
        <v>0</v>
      </c>
      <c r="AK56" s="40">
        <v>4382</v>
      </c>
      <c r="AL56" s="38">
        <v>7430</v>
      </c>
      <c r="AM56" s="38">
        <v>0</v>
      </c>
      <c r="AN56" s="38">
        <v>0</v>
      </c>
      <c r="AO56" s="38">
        <v>0</v>
      </c>
      <c r="AP56" s="38">
        <v>0</v>
      </c>
      <c r="AQ56" s="36">
        <v>289</v>
      </c>
      <c r="AR56" s="36">
        <v>0</v>
      </c>
      <c r="AS56" s="36">
        <v>0</v>
      </c>
      <c r="AT56" s="36">
        <v>0</v>
      </c>
      <c r="AU56" s="36">
        <v>0</v>
      </c>
      <c r="AV56" s="36">
        <v>0</v>
      </c>
      <c r="AW56" s="36">
        <v>0</v>
      </c>
      <c r="AX56" s="36">
        <v>0</v>
      </c>
      <c r="AY56" s="36">
        <v>0</v>
      </c>
      <c r="AZ56" s="40"/>
      <c r="BA56" s="40">
        <v>12101</v>
      </c>
      <c r="BB56" s="36">
        <v>0</v>
      </c>
      <c r="BC56" s="36">
        <v>0</v>
      </c>
      <c r="BD56" s="36">
        <v>0</v>
      </c>
      <c r="BE56" s="36">
        <v>-37</v>
      </c>
    </row>
    <row r="57" spans="1:57" x14ac:dyDescent="0.2">
      <c r="A57" s="35" t="s">
        <v>283</v>
      </c>
      <c r="B57" s="35" t="s">
        <v>1100</v>
      </c>
      <c r="C57" s="397" t="s">
        <v>1592</v>
      </c>
      <c r="D57" s="35" t="s">
        <v>282</v>
      </c>
      <c r="E57" s="261"/>
      <c r="F57" s="35" t="s">
        <v>3</v>
      </c>
      <c r="G57" s="36">
        <v>16</v>
      </c>
      <c r="H57" s="36">
        <v>-82</v>
      </c>
      <c r="I57" s="37">
        <v>-66</v>
      </c>
      <c r="J57" s="39">
        <v>12</v>
      </c>
      <c r="K57" s="36">
        <v>81</v>
      </c>
      <c r="L57" s="36">
        <v>0</v>
      </c>
      <c r="M57" s="37">
        <v>81</v>
      </c>
      <c r="N57" s="38">
        <v>-205</v>
      </c>
      <c r="O57" s="38">
        <v>0</v>
      </c>
      <c r="P57" s="38">
        <v>260</v>
      </c>
      <c r="Q57" s="39">
        <v>55</v>
      </c>
      <c r="R57" s="37">
        <v>718</v>
      </c>
      <c r="S57" s="38">
        <v>0</v>
      </c>
      <c r="T57" s="38">
        <v>33</v>
      </c>
      <c r="U57" s="38">
        <v>256</v>
      </c>
      <c r="V57" s="39">
        <v>289</v>
      </c>
      <c r="W57" s="36">
        <v>0</v>
      </c>
      <c r="X57" s="36">
        <v>0</v>
      </c>
      <c r="Y57" s="37">
        <v>0</v>
      </c>
      <c r="Z57" s="39">
        <v>506</v>
      </c>
      <c r="AA57" s="36">
        <v>0</v>
      </c>
      <c r="AB57" s="36">
        <v>0</v>
      </c>
      <c r="AC57" s="37">
        <v>0</v>
      </c>
      <c r="AD57" s="38">
        <v>0</v>
      </c>
      <c r="AE57" s="38">
        <v>159</v>
      </c>
      <c r="AF57" s="39">
        <v>159</v>
      </c>
      <c r="AG57" s="36">
        <v>489</v>
      </c>
      <c r="AH57" s="36">
        <v>0</v>
      </c>
      <c r="AI57" s="36">
        <v>0</v>
      </c>
      <c r="AJ57" s="36">
        <v>0</v>
      </c>
      <c r="AK57" s="40">
        <v>2243</v>
      </c>
      <c r="AL57" s="38">
        <v>3321</v>
      </c>
      <c r="AM57" s="38">
        <v>0</v>
      </c>
      <c r="AN57" s="38">
        <v>1984</v>
      </c>
      <c r="AO57" s="38">
        <v>0</v>
      </c>
      <c r="AP57" s="38">
        <v>0</v>
      </c>
      <c r="AQ57" s="36">
        <v>280</v>
      </c>
      <c r="AR57" s="36">
        <v>0</v>
      </c>
      <c r="AS57" s="36">
        <v>0</v>
      </c>
      <c r="AT57" s="36">
        <v>0</v>
      </c>
      <c r="AU57" s="36">
        <v>0</v>
      </c>
      <c r="AV57" s="36">
        <v>0</v>
      </c>
      <c r="AW57" s="36">
        <v>0</v>
      </c>
      <c r="AX57" s="36">
        <v>0</v>
      </c>
      <c r="AY57" s="36">
        <v>0</v>
      </c>
      <c r="AZ57" s="40"/>
      <c r="BA57" s="40">
        <v>7828</v>
      </c>
      <c r="BB57" s="36">
        <v>0</v>
      </c>
      <c r="BC57" s="36">
        <v>0</v>
      </c>
      <c r="BD57" s="36">
        <v>315</v>
      </c>
      <c r="BE57" s="36">
        <v>-14</v>
      </c>
    </row>
    <row r="58" spans="1:57" x14ac:dyDescent="0.2">
      <c r="A58" s="35" t="s">
        <v>392</v>
      </c>
      <c r="B58" s="35" t="s">
        <v>1101</v>
      </c>
      <c r="C58" s="397" t="s">
        <v>1592</v>
      </c>
      <c r="D58" s="35" t="s">
        <v>391</v>
      </c>
      <c r="E58" s="261"/>
      <c r="F58" s="35" t="s">
        <v>3</v>
      </c>
      <c r="G58" s="36">
        <v>394</v>
      </c>
      <c r="H58" s="36">
        <v>1838</v>
      </c>
      <c r="I58" s="37">
        <v>2232</v>
      </c>
      <c r="J58" s="39">
        <v>0</v>
      </c>
      <c r="K58" s="36">
        <v>0</v>
      </c>
      <c r="L58" s="36">
        <v>0</v>
      </c>
      <c r="M58" s="37">
        <v>0</v>
      </c>
      <c r="N58" s="38">
        <v>-39</v>
      </c>
      <c r="O58" s="38">
        <v>0</v>
      </c>
      <c r="P58" s="38">
        <v>-108</v>
      </c>
      <c r="Q58" s="39">
        <v>-147</v>
      </c>
      <c r="R58" s="37">
        <v>746</v>
      </c>
      <c r="S58" s="38">
        <v>0</v>
      </c>
      <c r="T58" s="38">
        <v>-576</v>
      </c>
      <c r="U58" s="38">
        <v>-123</v>
      </c>
      <c r="V58" s="39">
        <v>-699</v>
      </c>
      <c r="W58" s="36">
        <v>0</v>
      </c>
      <c r="X58" s="36">
        <v>0</v>
      </c>
      <c r="Y58" s="37">
        <v>0</v>
      </c>
      <c r="Z58" s="39">
        <v>237</v>
      </c>
      <c r="AA58" s="36">
        <v>0</v>
      </c>
      <c r="AB58" s="36">
        <v>0</v>
      </c>
      <c r="AC58" s="37">
        <v>0</v>
      </c>
      <c r="AD58" s="38">
        <v>0</v>
      </c>
      <c r="AE58" s="38">
        <v>217</v>
      </c>
      <c r="AF58" s="39">
        <v>217</v>
      </c>
      <c r="AG58" s="36">
        <v>241</v>
      </c>
      <c r="AH58" s="36">
        <v>0</v>
      </c>
      <c r="AI58" s="36">
        <v>0</v>
      </c>
      <c r="AJ58" s="36">
        <v>0</v>
      </c>
      <c r="AK58" s="40">
        <v>2827</v>
      </c>
      <c r="AL58" s="38">
        <v>1862</v>
      </c>
      <c r="AM58" s="38">
        <v>0</v>
      </c>
      <c r="AN58" s="38">
        <v>4131</v>
      </c>
      <c r="AO58" s="38">
        <v>0</v>
      </c>
      <c r="AP58" s="38">
        <v>0</v>
      </c>
      <c r="AQ58" s="36">
        <v>742</v>
      </c>
      <c r="AR58" s="36">
        <v>0</v>
      </c>
      <c r="AS58" s="36">
        <v>0</v>
      </c>
      <c r="AT58" s="36">
        <v>0</v>
      </c>
      <c r="AU58" s="36">
        <v>0</v>
      </c>
      <c r="AV58" s="36">
        <v>-130</v>
      </c>
      <c r="AW58" s="36">
        <v>0</v>
      </c>
      <c r="AX58" s="36">
        <v>0</v>
      </c>
      <c r="AY58" s="36">
        <v>0</v>
      </c>
      <c r="AZ58" s="40"/>
      <c r="BA58" s="40">
        <v>9432</v>
      </c>
      <c r="BB58" s="36">
        <v>0</v>
      </c>
      <c r="BC58" s="36">
        <v>0</v>
      </c>
      <c r="BD58" s="36">
        <v>1342</v>
      </c>
      <c r="BE58" s="36">
        <v>-1</v>
      </c>
    </row>
    <row r="59" spans="1:57" x14ac:dyDescent="0.2">
      <c r="A59" s="35" t="s">
        <v>510</v>
      </c>
      <c r="B59" s="35" t="s">
        <v>1102</v>
      </c>
      <c r="C59" s="397" t="s">
        <v>1592</v>
      </c>
      <c r="D59" s="35" t="s">
        <v>509</v>
      </c>
      <c r="E59" s="261"/>
      <c r="F59" s="35" t="s">
        <v>3</v>
      </c>
      <c r="G59" s="36">
        <v>-5</v>
      </c>
      <c r="H59" s="36">
        <v>995</v>
      </c>
      <c r="I59" s="37">
        <v>990</v>
      </c>
      <c r="J59" s="39">
        <v>0</v>
      </c>
      <c r="K59" s="36">
        <v>58</v>
      </c>
      <c r="L59" s="36">
        <v>0</v>
      </c>
      <c r="M59" s="37">
        <v>58</v>
      </c>
      <c r="N59" s="38">
        <v>8</v>
      </c>
      <c r="O59" s="38">
        <v>0</v>
      </c>
      <c r="P59" s="38">
        <v>71</v>
      </c>
      <c r="Q59" s="39">
        <v>79</v>
      </c>
      <c r="R59" s="37">
        <v>550</v>
      </c>
      <c r="S59" s="38">
        <v>0</v>
      </c>
      <c r="T59" s="38">
        <v>8</v>
      </c>
      <c r="U59" s="38">
        <v>31</v>
      </c>
      <c r="V59" s="39">
        <v>39</v>
      </c>
      <c r="W59" s="36">
        <v>0</v>
      </c>
      <c r="X59" s="36">
        <v>0</v>
      </c>
      <c r="Y59" s="37">
        <v>0</v>
      </c>
      <c r="Z59" s="39">
        <v>152</v>
      </c>
      <c r="AA59" s="36">
        <v>0</v>
      </c>
      <c r="AB59" s="36">
        <v>0</v>
      </c>
      <c r="AC59" s="37">
        <v>0</v>
      </c>
      <c r="AD59" s="38">
        <v>0</v>
      </c>
      <c r="AE59" s="38">
        <v>-1</v>
      </c>
      <c r="AF59" s="39">
        <v>-1</v>
      </c>
      <c r="AG59" s="36">
        <v>61</v>
      </c>
      <c r="AH59" s="36">
        <v>0</v>
      </c>
      <c r="AI59" s="36">
        <v>0</v>
      </c>
      <c r="AJ59" s="36">
        <v>0</v>
      </c>
      <c r="AK59" s="40">
        <v>1928</v>
      </c>
      <c r="AL59" s="38">
        <v>2812</v>
      </c>
      <c r="AM59" s="38">
        <v>0</v>
      </c>
      <c r="AN59" s="38">
        <v>1695</v>
      </c>
      <c r="AO59" s="38">
        <v>0</v>
      </c>
      <c r="AP59" s="38">
        <v>0</v>
      </c>
      <c r="AQ59" s="36">
        <v>189</v>
      </c>
      <c r="AR59" s="36">
        <v>0</v>
      </c>
      <c r="AS59" s="36">
        <v>0</v>
      </c>
      <c r="AT59" s="36">
        <v>0</v>
      </c>
      <c r="AU59" s="36">
        <v>0</v>
      </c>
      <c r="AV59" s="36">
        <v>-89</v>
      </c>
      <c r="AW59" s="36">
        <v>0</v>
      </c>
      <c r="AX59" s="36">
        <v>0</v>
      </c>
      <c r="AY59" s="36">
        <v>0</v>
      </c>
      <c r="AZ59" s="40"/>
      <c r="BA59" s="40">
        <v>6535</v>
      </c>
      <c r="BB59" s="36">
        <v>0</v>
      </c>
      <c r="BC59" s="36">
        <v>0</v>
      </c>
      <c r="BD59" s="36">
        <v>0</v>
      </c>
      <c r="BE59" s="36">
        <v>-1</v>
      </c>
    </row>
    <row r="60" spans="1:57" x14ac:dyDescent="0.2">
      <c r="A60" s="35" t="s">
        <v>442</v>
      </c>
      <c r="B60" s="35" t="s">
        <v>1103</v>
      </c>
      <c r="C60" s="397" t="s">
        <v>1587</v>
      </c>
      <c r="D60" s="35" t="s">
        <v>441</v>
      </c>
      <c r="E60" s="261"/>
      <c r="F60" s="35" t="s">
        <v>34</v>
      </c>
      <c r="G60" s="36">
        <v>66</v>
      </c>
      <c r="H60" s="36">
        <v>13271</v>
      </c>
      <c r="I60" s="37">
        <v>13337</v>
      </c>
      <c r="J60" s="39">
        <v>49</v>
      </c>
      <c r="K60" s="36">
        <v>70</v>
      </c>
      <c r="L60" s="36">
        <v>82</v>
      </c>
      <c r="M60" s="37">
        <v>152</v>
      </c>
      <c r="N60" s="38">
        <v>1757</v>
      </c>
      <c r="O60" s="38">
        <v>0</v>
      </c>
      <c r="P60" s="38">
        <v>-921</v>
      </c>
      <c r="Q60" s="39">
        <v>836</v>
      </c>
      <c r="R60" s="37">
        <v>5964</v>
      </c>
      <c r="S60" s="38">
        <v>180</v>
      </c>
      <c r="T60" s="38">
        <v>-51</v>
      </c>
      <c r="U60" s="38">
        <v>157</v>
      </c>
      <c r="V60" s="39">
        <v>286</v>
      </c>
      <c r="W60" s="36">
        <v>1717</v>
      </c>
      <c r="X60" s="36">
        <v>2055</v>
      </c>
      <c r="Y60" s="37">
        <v>3772</v>
      </c>
      <c r="Z60" s="39">
        <v>1748</v>
      </c>
      <c r="AA60" s="36">
        <v>22784</v>
      </c>
      <c r="AB60" s="36">
        <v>9174</v>
      </c>
      <c r="AC60" s="37">
        <v>31958</v>
      </c>
      <c r="AD60" s="38">
        <v>26468</v>
      </c>
      <c r="AE60" s="38">
        <v>861</v>
      </c>
      <c r="AF60" s="39">
        <v>27329</v>
      </c>
      <c r="AG60" s="36">
        <v>0</v>
      </c>
      <c r="AH60" s="36">
        <v>0</v>
      </c>
      <c r="AI60" s="36">
        <v>0</v>
      </c>
      <c r="AJ60" s="36">
        <v>24</v>
      </c>
      <c r="AK60" s="40">
        <v>85455</v>
      </c>
      <c r="AL60" s="38">
        <v>14075</v>
      </c>
      <c r="AM60" s="38">
        <v>57</v>
      </c>
      <c r="AN60" s="38">
        <v>-12</v>
      </c>
      <c r="AO60" s="38">
        <v>0</v>
      </c>
      <c r="AP60" s="38">
        <v>0</v>
      </c>
      <c r="AQ60" s="36">
        <v>0</v>
      </c>
      <c r="AR60" s="36">
        <v>0</v>
      </c>
      <c r="AS60" s="36">
        <v>0</v>
      </c>
      <c r="AT60" s="36">
        <v>0</v>
      </c>
      <c r="AU60" s="36">
        <v>0</v>
      </c>
      <c r="AV60" s="36">
        <v>617</v>
      </c>
      <c r="AW60" s="36">
        <v>-486</v>
      </c>
      <c r="AX60" s="36">
        <v>-3500</v>
      </c>
      <c r="AY60" s="36">
        <v>0</v>
      </c>
      <c r="AZ60" s="40"/>
      <c r="BA60" s="40">
        <v>96206</v>
      </c>
      <c r="BB60" s="36">
        <v>0</v>
      </c>
      <c r="BC60" s="36">
        <v>0</v>
      </c>
      <c r="BD60" s="36">
        <v>382</v>
      </c>
      <c r="BE60" s="36">
        <v>0</v>
      </c>
    </row>
    <row r="61" spans="1:57" x14ac:dyDescent="0.2">
      <c r="A61" s="35" t="s">
        <v>604</v>
      </c>
      <c r="B61" s="35" t="s">
        <v>1104</v>
      </c>
      <c r="C61" s="397" t="s">
        <v>1587</v>
      </c>
      <c r="D61" s="35" t="s">
        <v>603</v>
      </c>
      <c r="E61" s="261"/>
      <c r="F61" s="35" t="s">
        <v>34</v>
      </c>
      <c r="G61" s="36">
        <v>-143</v>
      </c>
      <c r="H61" s="36">
        <v>743</v>
      </c>
      <c r="I61" s="37">
        <v>600</v>
      </c>
      <c r="J61" s="39">
        <v>38</v>
      </c>
      <c r="K61" s="36">
        <v>215</v>
      </c>
      <c r="L61" s="36">
        <v>64</v>
      </c>
      <c r="M61" s="37">
        <v>279</v>
      </c>
      <c r="N61" s="38">
        <v>672</v>
      </c>
      <c r="O61" s="38">
        <v>0</v>
      </c>
      <c r="P61" s="38">
        <v>320</v>
      </c>
      <c r="Q61" s="39">
        <v>992</v>
      </c>
      <c r="R61" s="37">
        <v>3121</v>
      </c>
      <c r="S61" s="38">
        <v>249</v>
      </c>
      <c r="T61" s="38">
        <v>24</v>
      </c>
      <c r="U61" s="38">
        <v>369</v>
      </c>
      <c r="V61" s="39">
        <v>642</v>
      </c>
      <c r="W61" s="36">
        <v>1169</v>
      </c>
      <c r="X61" s="36">
        <v>1398</v>
      </c>
      <c r="Y61" s="37">
        <v>2567</v>
      </c>
      <c r="Z61" s="39">
        <v>990</v>
      </c>
      <c r="AA61" s="36">
        <v>7282</v>
      </c>
      <c r="AB61" s="36">
        <v>4008</v>
      </c>
      <c r="AC61" s="37">
        <v>11290</v>
      </c>
      <c r="AD61" s="38">
        <v>18979</v>
      </c>
      <c r="AE61" s="38">
        <v>916</v>
      </c>
      <c r="AF61" s="39">
        <v>19895</v>
      </c>
      <c r="AG61" s="36">
        <v>852</v>
      </c>
      <c r="AH61" s="36">
        <v>16</v>
      </c>
      <c r="AI61" s="36">
        <v>15</v>
      </c>
      <c r="AJ61" s="36">
        <v>75</v>
      </c>
      <c r="AK61" s="40">
        <v>41372</v>
      </c>
      <c r="AL61" s="38">
        <v>15290</v>
      </c>
      <c r="AM61" s="38">
        <v>83</v>
      </c>
      <c r="AN61" s="38">
        <v>0</v>
      </c>
      <c r="AO61" s="38">
        <v>0</v>
      </c>
      <c r="AP61" s="38">
        <v>0</v>
      </c>
      <c r="AQ61" s="36">
        <v>64</v>
      </c>
      <c r="AR61" s="36">
        <v>0</v>
      </c>
      <c r="AS61" s="36">
        <v>0</v>
      </c>
      <c r="AT61" s="36">
        <v>0</v>
      </c>
      <c r="AU61" s="36">
        <v>0</v>
      </c>
      <c r="AV61" s="36">
        <v>0</v>
      </c>
      <c r="AW61" s="36">
        <v>0</v>
      </c>
      <c r="AX61" s="36">
        <v>0</v>
      </c>
      <c r="AY61" s="36">
        <v>0</v>
      </c>
      <c r="AZ61" s="40"/>
      <c r="BA61" s="40">
        <v>56809</v>
      </c>
      <c r="BB61" s="36">
        <v>0</v>
      </c>
      <c r="BC61" s="36">
        <v>0</v>
      </c>
      <c r="BD61" s="36">
        <v>1584</v>
      </c>
      <c r="BE61" s="36">
        <v>-667</v>
      </c>
    </row>
    <row r="62" spans="1:57" x14ac:dyDescent="0.2">
      <c r="A62" s="35" t="s">
        <v>159</v>
      </c>
      <c r="B62" s="35" t="s">
        <v>1105</v>
      </c>
      <c r="C62" s="397" t="s">
        <v>1587</v>
      </c>
      <c r="D62" s="35" t="s">
        <v>896</v>
      </c>
      <c r="E62" s="261"/>
      <c r="F62" s="35" t="s">
        <v>729</v>
      </c>
      <c r="G62" s="36">
        <v>134</v>
      </c>
      <c r="H62" s="36">
        <v>1198</v>
      </c>
      <c r="I62" s="37">
        <v>1332</v>
      </c>
      <c r="J62" s="39">
        <v>36</v>
      </c>
      <c r="K62" s="36">
        <v>11</v>
      </c>
      <c r="L62" s="36">
        <v>163</v>
      </c>
      <c r="M62" s="37">
        <v>174</v>
      </c>
      <c r="N62" s="38">
        <v>9634</v>
      </c>
      <c r="O62" s="38">
        <v>0</v>
      </c>
      <c r="P62" s="38">
        <v>938</v>
      </c>
      <c r="Q62" s="39">
        <v>10572</v>
      </c>
      <c r="R62" s="37">
        <v>10936</v>
      </c>
      <c r="S62" s="38">
        <v>1664</v>
      </c>
      <c r="T62" s="38">
        <v>12</v>
      </c>
      <c r="U62" s="38">
        <v>632</v>
      </c>
      <c r="V62" s="39">
        <v>2308</v>
      </c>
      <c r="W62" s="36">
        <v>3954</v>
      </c>
      <c r="X62" s="36">
        <v>3023</v>
      </c>
      <c r="Y62" s="37">
        <v>6977</v>
      </c>
      <c r="Z62" s="39">
        <v>2314</v>
      </c>
      <c r="AA62" s="36">
        <v>65189</v>
      </c>
      <c r="AB62" s="36">
        <v>35678</v>
      </c>
      <c r="AC62" s="37">
        <v>100867</v>
      </c>
      <c r="AD62" s="38">
        <v>82417</v>
      </c>
      <c r="AE62" s="38">
        <v>652</v>
      </c>
      <c r="AF62" s="39">
        <v>83069</v>
      </c>
      <c r="AG62" s="36">
        <v>2214</v>
      </c>
      <c r="AH62" s="36">
        <v>6</v>
      </c>
      <c r="AI62" s="36">
        <v>154</v>
      </c>
      <c r="AJ62" s="36">
        <v>0</v>
      </c>
      <c r="AK62" s="40">
        <v>220959</v>
      </c>
      <c r="AL62" s="38">
        <v>0</v>
      </c>
      <c r="AM62" s="38">
        <v>0</v>
      </c>
      <c r="AN62" s="38">
        <v>0</v>
      </c>
      <c r="AO62" s="38">
        <v>0</v>
      </c>
      <c r="AP62" s="38">
        <v>0</v>
      </c>
      <c r="AQ62" s="36">
        <v>0</v>
      </c>
      <c r="AR62" s="36">
        <v>0</v>
      </c>
      <c r="AS62" s="36">
        <v>0</v>
      </c>
      <c r="AT62" s="36">
        <v>0</v>
      </c>
      <c r="AU62" s="36">
        <v>244</v>
      </c>
      <c r="AV62" s="36">
        <v>0</v>
      </c>
      <c r="AW62" s="36">
        <v>0</v>
      </c>
      <c r="AX62" s="36">
        <v>0</v>
      </c>
      <c r="AY62" s="36">
        <v>0</v>
      </c>
      <c r="AZ62" s="40"/>
      <c r="BA62" s="40">
        <v>221203</v>
      </c>
      <c r="BB62" s="36">
        <v>0</v>
      </c>
      <c r="BC62" s="36">
        <v>0</v>
      </c>
      <c r="BD62" s="36">
        <v>7153</v>
      </c>
      <c r="BE62" s="36">
        <v>-188</v>
      </c>
    </row>
    <row r="63" spans="1:57" x14ac:dyDescent="0.2">
      <c r="A63" s="35" t="s">
        <v>174</v>
      </c>
      <c r="B63" s="35" t="s">
        <v>1106</v>
      </c>
      <c r="C63" s="397" t="s">
        <v>1587</v>
      </c>
      <c r="D63" s="35" t="s">
        <v>173</v>
      </c>
      <c r="E63" s="261"/>
      <c r="F63" s="35" t="s">
        <v>3</v>
      </c>
      <c r="G63" s="36">
        <v>65</v>
      </c>
      <c r="H63" s="36">
        <v>1336</v>
      </c>
      <c r="I63" s="37">
        <v>1401</v>
      </c>
      <c r="J63" s="39">
        <v>12</v>
      </c>
      <c r="K63" s="36">
        <v>50</v>
      </c>
      <c r="L63" s="36">
        <v>0</v>
      </c>
      <c r="M63" s="37">
        <v>50</v>
      </c>
      <c r="N63" s="38">
        <v>-988</v>
      </c>
      <c r="O63" s="38">
        <v>0</v>
      </c>
      <c r="P63" s="38">
        <v>162</v>
      </c>
      <c r="Q63" s="39">
        <v>-826</v>
      </c>
      <c r="R63" s="37">
        <v>1226</v>
      </c>
      <c r="S63" s="38">
        <v>0</v>
      </c>
      <c r="T63" s="38">
        <v>7</v>
      </c>
      <c r="U63" s="38">
        <v>623</v>
      </c>
      <c r="V63" s="39">
        <v>630</v>
      </c>
      <c r="W63" s="36">
        <v>0</v>
      </c>
      <c r="X63" s="36">
        <v>0</v>
      </c>
      <c r="Y63" s="37">
        <v>0</v>
      </c>
      <c r="Z63" s="39">
        <v>589</v>
      </c>
      <c r="AA63" s="36">
        <v>0</v>
      </c>
      <c r="AB63" s="36">
        <v>0</v>
      </c>
      <c r="AC63" s="37">
        <v>0</v>
      </c>
      <c r="AD63" s="38">
        <v>0</v>
      </c>
      <c r="AE63" s="38">
        <v>422</v>
      </c>
      <c r="AF63" s="39">
        <v>422</v>
      </c>
      <c r="AG63" s="36">
        <v>18</v>
      </c>
      <c r="AH63" s="36">
        <v>0</v>
      </c>
      <c r="AI63" s="36">
        <v>0</v>
      </c>
      <c r="AJ63" s="36">
        <v>0</v>
      </c>
      <c r="AK63" s="40">
        <v>3522</v>
      </c>
      <c r="AL63" s="38">
        <v>6293</v>
      </c>
      <c r="AM63" s="38">
        <v>0</v>
      </c>
      <c r="AN63" s="38">
        <v>2328</v>
      </c>
      <c r="AO63" s="38">
        <v>0</v>
      </c>
      <c r="AP63" s="38">
        <v>0</v>
      </c>
      <c r="AQ63" s="36">
        <v>824</v>
      </c>
      <c r="AR63" s="36">
        <v>0</v>
      </c>
      <c r="AS63" s="36">
        <v>0</v>
      </c>
      <c r="AT63" s="36">
        <v>0</v>
      </c>
      <c r="AU63" s="36">
        <v>0</v>
      </c>
      <c r="AV63" s="36">
        <v>-98</v>
      </c>
      <c r="AW63" s="36">
        <v>0</v>
      </c>
      <c r="AX63" s="36">
        <v>0</v>
      </c>
      <c r="AY63" s="36">
        <v>0</v>
      </c>
      <c r="AZ63" s="40"/>
      <c r="BA63" s="40">
        <v>12869</v>
      </c>
      <c r="BB63" s="36">
        <v>5</v>
      </c>
      <c r="BC63" s="36">
        <v>0</v>
      </c>
      <c r="BD63" s="36">
        <v>5</v>
      </c>
      <c r="BE63" s="36">
        <v>-14</v>
      </c>
    </row>
    <row r="64" spans="1:57" x14ac:dyDescent="0.2">
      <c r="A64" s="35" t="s">
        <v>212</v>
      </c>
      <c r="B64" s="35" t="s">
        <v>1107</v>
      </c>
      <c r="C64" s="397" t="s">
        <v>1587</v>
      </c>
      <c r="D64" s="35" t="s">
        <v>211</v>
      </c>
      <c r="E64" s="261"/>
      <c r="F64" s="35" t="s">
        <v>3</v>
      </c>
      <c r="G64" s="36">
        <v>-12</v>
      </c>
      <c r="H64" s="36">
        <v>2887</v>
      </c>
      <c r="I64" s="37">
        <v>2875</v>
      </c>
      <c r="J64" s="39">
        <v>10</v>
      </c>
      <c r="K64" s="36">
        <v>-76</v>
      </c>
      <c r="L64" s="36">
        <v>0</v>
      </c>
      <c r="M64" s="37">
        <v>-76</v>
      </c>
      <c r="N64" s="38">
        <v>-587</v>
      </c>
      <c r="O64" s="38">
        <v>0</v>
      </c>
      <c r="P64" s="38">
        <v>-132</v>
      </c>
      <c r="Q64" s="39">
        <v>-719</v>
      </c>
      <c r="R64" s="37">
        <v>1015</v>
      </c>
      <c r="S64" s="38">
        <v>3</v>
      </c>
      <c r="T64" s="38">
        <v>-120</v>
      </c>
      <c r="U64" s="38">
        <v>-1555</v>
      </c>
      <c r="V64" s="39">
        <v>-1672</v>
      </c>
      <c r="W64" s="36">
        <v>0</v>
      </c>
      <c r="X64" s="36">
        <v>0</v>
      </c>
      <c r="Y64" s="37">
        <v>0</v>
      </c>
      <c r="Z64" s="39">
        <v>176</v>
      </c>
      <c r="AA64" s="36">
        <v>0</v>
      </c>
      <c r="AB64" s="36">
        <v>0</v>
      </c>
      <c r="AC64" s="37">
        <v>0</v>
      </c>
      <c r="AD64" s="38">
        <v>0</v>
      </c>
      <c r="AE64" s="38">
        <v>-172</v>
      </c>
      <c r="AF64" s="39">
        <v>-172</v>
      </c>
      <c r="AG64" s="36">
        <v>148</v>
      </c>
      <c r="AH64" s="36">
        <v>0</v>
      </c>
      <c r="AI64" s="36">
        <v>0</v>
      </c>
      <c r="AJ64" s="36">
        <v>0</v>
      </c>
      <c r="AK64" s="40">
        <v>1585</v>
      </c>
      <c r="AL64" s="38">
        <v>7573</v>
      </c>
      <c r="AM64" s="38">
        <v>309</v>
      </c>
      <c r="AN64" s="38">
        <v>2914</v>
      </c>
      <c r="AO64" s="38">
        <v>0</v>
      </c>
      <c r="AP64" s="38">
        <v>0</v>
      </c>
      <c r="AQ64" s="36">
        <v>0</v>
      </c>
      <c r="AR64" s="36">
        <v>0</v>
      </c>
      <c r="AS64" s="36">
        <v>0</v>
      </c>
      <c r="AT64" s="36">
        <v>0</v>
      </c>
      <c r="AU64" s="36">
        <v>0</v>
      </c>
      <c r="AV64" s="36">
        <v>0</v>
      </c>
      <c r="AW64" s="36">
        <v>0</v>
      </c>
      <c r="AX64" s="36">
        <v>0</v>
      </c>
      <c r="AY64" s="36">
        <v>0</v>
      </c>
      <c r="AZ64" s="40"/>
      <c r="BA64" s="40">
        <v>12381</v>
      </c>
      <c r="BB64" s="36">
        <v>0</v>
      </c>
      <c r="BC64" s="36">
        <v>0</v>
      </c>
      <c r="BD64" s="36">
        <v>24</v>
      </c>
      <c r="BE64" s="36">
        <v>-50</v>
      </c>
    </row>
    <row r="65" spans="1:57" x14ac:dyDescent="0.2">
      <c r="A65" s="35" t="s">
        <v>365</v>
      </c>
      <c r="B65" s="35" t="s">
        <v>1108</v>
      </c>
      <c r="C65" s="397" t="s">
        <v>1587</v>
      </c>
      <c r="D65" s="35" t="s">
        <v>364</v>
      </c>
      <c r="E65" s="261"/>
      <c r="F65" s="35" t="s">
        <v>3</v>
      </c>
      <c r="G65" s="36">
        <v>31</v>
      </c>
      <c r="H65" s="36">
        <v>476</v>
      </c>
      <c r="I65" s="37">
        <v>507</v>
      </c>
      <c r="J65" s="39">
        <v>0</v>
      </c>
      <c r="K65" s="36">
        <v>20</v>
      </c>
      <c r="L65" s="36">
        <v>0</v>
      </c>
      <c r="M65" s="37">
        <v>20</v>
      </c>
      <c r="N65" s="38">
        <v>-107</v>
      </c>
      <c r="O65" s="38">
        <v>0</v>
      </c>
      <c r="P65" s="38">
        <v>75</v>
      </c>
      <c r="Q65" s="39">
        <v>-32</v>
      </c>
      <c r="R65" s="37">
        <v>616</v>
      </c>
      <c r="S65" s="38">
        <v>0</v>
      </c>
      <c r="T65" s="38">
        <v>35</v>
      </c>
      <c r="U65" s="38">
        <v>332</v>
      </c>
      <c r="V65" s="39">
        <v>367</v>
      </c>
      <c r="W65" s="36">
        <v>0</v>
      </c>
      <c r="X65" s="36">
        <v>0</v>
      </c>
      <c r="Y65" s="37">
        <v>0</v>
      </c>
      <c r="Z65" s="39">
        <v>265</v>
      </c>
      <c r="AA65" s="36">
        <v>0</v>
      </c>
      <c r="AB65" s="36">
        <v>0</v>
      </c>
      <c r="AC65" s="37">
        <v>0</v>
      </c>
      <c r="AD65" s="38">
        <v>0</v>
      </c>
      <c r="AE65" s="38">
        <v>68</v>
      </c>
      <c r="AF65" s="39">
        <v>68</v>
      </c>
      <c r="AG65" s="36">
        <v>225</v>
      </c>
      <c r="AH65" s="36">
        <v>52</v>
      </c>
      <c r="AI65" s="36">
        <v>0</v>
      </c>
      <c r="AJ65" s="36">
        <v>0</v>
      </c>
      <c r="AK65" s="40">
        <v>2088</v>
      </c>
      <c r="AL65" s="38">
        <v>2894</v>
      </c>
      <c r="AM65" s="38">
        <v>16</v>
      </c>
      <c r="AN65" s="38">
        <v>1614</v>
      </c>
      <c r="AO65" s="38">
        <v>0</v>
      </c>
      <c r="AP65" s="38">
        <v>0</v>
      </c>
      <c r="AQ65" s="36">
        <v>351</v>
      </c>
      <c r="AR65" s="36">
        <v>0</v>
      </c>
      <c r="AS65" s="36">
        <v>0</v>
      </c>
      <c r="AT65" s="36">
        <v>0</v>
      </c>
      <c r="AU65" s="36">
        <v>0</v>
      </c>
      <c r="AV65" s="36">
        <v>0</v>
      </c>
      <c r="AW65" s="36">
        <v>0</v>
      </c>
      <c r="AX65" s="36">
        <v>0</v>
      </c>
      <c r="AY65" s="36">
        <v>0</v>
      </c>
      <c r="AZ65" s="40"/>
      <c r="BA65" s="40">
        <v>6963</v>
      </c>
      <c r="BB65" s="36">
        <v>0</v>
      </c>
      <c r="BC65" s="36">
        <v>0</v>
      </c>
      <c r="BD65" s="36">
        <v>27</v>
      </c>
      <c r="BE65" s="36">
        <v>-77</v>
      </c>
    </row>
    <row r="66" spans="1:57" x14ac:dyDescent="0.2">
      <c r="A66" s="35" t="s">
        <v>388</v>
      </c>
      <c r="B66" s="35" t="s">
        <v>1109</v>
      </c>
      <c r="C66" s="397" t="s">
        <v>1587</v>
      </c>
      <c r="D66" s="35" t="s">
        <v>387</v>
      </c>
      <c r="E66" s="261"/>
      <c r="F66" s="35" t="s">
        <v>3</v>
      </c>
      <c r="G66" s="36">
        <v>-80</v>
      </c>
      <c r="H66" s="36">
        <v>620</v>
      </c>
      <c r="I66" s="37">
        <v>540</v>
      </c>
      <c r="J66" s="39">
        <v>17</v>
      </c>
      <c r="K66" s="36">
        <v>-250</v>
      </c>
      <c r="L66" s="36">
        <v>0</v>
      </c>
      <c r="M66" s="37">
        <v>-250</v>
      </c>
      <c r="N66" s="38">
        <v>-430</v>
      </c>
      <c r="O66" s="38">
        <v>0</v>
      </c>
      <c r="P66" s="38">
        <v>23</v>
      </c>
      <c r="Q66" s="39">
        <v>-407</v>
      </c>
      <c r="R66" s="37">
        <v>1125</v>
      </c>
      <c r="S66" s="38">
        <v>0</v>
      </c>
      <c r="T66" s="38">
        <v>108</v>
      </c>
      <c r="U66" s="38">
        <v>268</v>
      </c>
      <c r="V66" s="39">
        <v>376</v>
      </c>
      <c r="W66" s="36">
        <v>0</v>
      </c>
      <c r="X66" s="36">
        <v>0</v>
      </c>
      <c r="Y66" s="37">
        <v>0</v>
      </c>
      <c r="Z66" s="39">
        <v>337</v>
      </c>
      <c r="AA66" s="36">
        <v>0</v>
      </c>
      <c r="AB66" s="36">
        <v>0</v>
      </c>
      <c r="AC66" s="37">
        <v>0</v>
      </c>
      <c r="AD66" s="38">
        <v>0</v>
      </c>
      <c r="AE66" s="38">
        <v>204</v>
      </c>
      <c r="AF66" s="39">
        <v>204</v>
      </c>
      <c r="AG66" s="36">
        <v>342</v>
      </c>
      <c r="AH66" s="36">
        <v>1</v>
      </c>
      <c r="AI66" s="36">
        <v>0</v>
      </c>
      <c r="AJ66" s="36">
        <v>0</v>
      </c>
      <c r="AK66" s="40">
        <v>2285</v>
      </c>
      <c r="AL66" s="38">
        <v>5846</v>
      </c>
      <c r="AM66" s="38">
        <v>0</v>
      </c>
      <c r="AN66" s="38">
        <v>0</v>
      </c>
      <c r="AO66" s="38">
        <v>0</v>
      </c>
      <c r="AP66" s="38">
        <v>0</v>
      </c>
      <c r="AQ66" s="36">
        <v>471</v>
      </c>
      <c r="AR66" s="36">
        <v>0</v>
      </c>
      <c r="AS66" s="36">
        <v>0</v>
      </c>
      <c r="AT66" s="36">
        <v>0</v>
      </c>
      <c r="AU66" s="36">
        <v>3</v>
      </c>
      <c r="AV66" s="36">
        <v>3</v>
      </c>
      <c r="AW66" s="36">
        <v>0</v>
      </c>
      <c r="AX66" s="36">
        <v>0</v>
      </c>
      <c r="AY66" s="36">
        <v>0</v>
      </c>
      <c r="AZ66" s="40"/>
      <c r="BA66" s="40">
        <v>8608</v>
      </c>
      <c r="BB66" s="36">
        <v>0</v>
      </c>
      <c r="BC66" s="36">
        <v>0</v>
      </c>
      <c r="BD66" s="36">
        <v>10</v>
      </c>
      <c r="BE66" s="36">
        <v>-13</v>
      </c>
    </row>
    <row r="67" spans="1:57" x14ac:dyDescent="0.2">
      <c r="A67" s="35" t="s">
        <v>515</v>
      </c>
      <c r="B67" s="35" t="s">
        <v>1110</v>
      </c>
      <c r="C67" s="397" t="s">
        <v>1587</v>
      </c>
      <c r="D67" s="35" t="s">
        <v>514</v>
      </c>
      <c r="E67" s="261"/>
      <c r="F67" s="35" t="s">
        <v>3</v>
      </c>
      <c r="G67" s="36">
        <v>16</v>
      </c>
      <c r="H67" s="36">
        <v>769</v>
      </c>
      <c r="I67" s="37">
        <v>785</v>
      </c>
      <c r="J67" s="39">
        <v>7</v>
      </c>
      <c r="K67" s="36">
        <v>28</v>
      </c>
      <c r="L67" s="36">
        <v>0</v>
      </c>
      <c r="M67" s="37">
        <v>28</v>
      </c>
      <c r="N67" s="38">
        <v>-438</v>
      </c>
      <c r="O67" s="38">
        <v>0</v>
      </c>
      <c r="P67" s="38">
        <v>-31</v>
      </c>
      <c r="Q67" s="39">
        <v>-469</v>
      </c>
      <c r="R67" s="37">
        <v>1129</v>
      </c>
      <c r="S67" s="38">
        <v>0</v>
      </c>
      <c r="T67" s="38">
        <v>126</v>
      </c>
      <c r="U67" s="38">
        <v>218</v>
      </c>
      <c r="V67" s="39">
        <v>344</v>
      </c>
      <c r="W67" s="36">
        <v>0</v>
      </c>
      <c r="X67" s="36">
        <v>0</v>
      </c>
      <c r="Y67" s="37">
        <v>0</v>
      </c>
      <c r="Z67" s="39">
        <v>285</v>
      </c>
      <c r="AA67" s="36">
        <v>0</v>
      </c>
      <c r="AB67" s="36">
        <v>0</v>
      </c>
      <c r="AC67" s="37">
        <v>0</v>
      </c>
      <c r="AD67" s="38">
        <v>0</v>
      </c>
      <c r="AE67" s="38">
        <v>233</v>
      </c>
      <c r="AF67" s="39">
        <v>233</v>
      </c>
      <c r="AG67" s="36">
        <v>96</v>
      </c>
      <c r="AH67" s="36">
        <v>0</v>
      </c>
      <c r="AI67" s="36">
        <v>0</v>
      </c>
      <c r="AJ67" s="36">
        <v>0</v>
      </c>
      <c r="AK67" s="40">
        <v>2438</v>
      </c>
      <c r="AL67" s="38">
        <v>5120</v>
      </c>
      <c r="AM67" s="38">
        <v>32</v>
      </c>
      <c r="AN67" s="38">
        <v>0</v>
      </c>
      <c r="AO67" s="38">
        <v>0</v>
      </c>
      <c r="AP67" s="38">
        <v>0</v>
      </c>
      <c r="AQ67" s="36">
        <v>1047</v>
      </c>
      <c r="AR67" s="36">
        <v>0</v>
      </c>
      <c r="AS67" s="36">
        <v>0</v>
      </c>
      <c r="AT67" s="36">
        <v>0</v>
      </c>
      <c r="AU67" s="36">
        <v>0</v>
      </c>
      <c r="AV67" s="36">
        <v>0</v>
      </c>
      <c r="AW67" s="36">
        <v>0</v>
      </c>
      <c r="AX67" s="36">
        <v>0</v>
      </c>
      <c r="AY67" s="36">
        <v>0</v>
      </c>
      <c r="AZ67" s="40"/>
      <c r="BA67" s="40">
        <v>8637</v>
      </c>
      <c r="BB67" s="36">
        <v>0</v>
      </c>
      <c r="BC67" s="36">
        <v>0</v>
      </c>
      <c r="BD67" s="36">
        <v>0</v>
      </c>
      <c r="BE67" s="36">
        <v>-37</v>
      </c>
    </row>
    <row r="68" spans="1:57" x14ac:dyDescent="0.2">
      <c r="A68" s="35" t="s">
        <v>588</v>
      </c>
      <c r="B68" s="35" t="s">
        <v>1111</v>
      </c>
      <c r="C68" s="397" t="s">
        <v>1587</v>
      </c>
      <c r="D68" s="35" t="s">
        <v>587</v>
      </c>
      <c r="E68" s="261"/>
      <c r="F68" s="35" t="s">
        <v>3</v>
      </c>
      <c r="G68" s="36">
        <v>60</v>
      </c>
      <c r="H68" s="36">
        <v>992</v>
      </c>
      <c r="I68" s="37">
        <v>1052</v>
      </c>
      <c r="J68" s="39">
        <v>10</v>
      </c>
      <c r="K68" s="36">
        <v>30</v>
      </c>
      <c r="L68" s="36">
        <v>0</v>
      </c>
      <c r="M68" s="37">
        <v>30</v>
      </c>
      <c r="N68" s="38">
        <v>-633</v>
      </c>
      <c r="O68" s="38">
        <v>0</v>
      </c>
      <c r="P68" s="38">
        <v>146</v>
      </c>
      <c r="Q68" s="39">
        <v>-487</v>
      </c>
      <c r="R68" s="37">
        <v>1221</v>
      </c>
      <c r="S68" s="38">
        <v>0</v>
      </c>
      <c r="T68" s="38">
        <v>269</v>
      </c>
      <c r="U68" s="38">
        <v>250</v>
      </c>
      <c r="V68" s="39">
        <v>519</v>
      </c>
      <c r="W68" s="36">
        <v>0</v>
      </c>
      <c r="X68" s="36">
        <v>0</v>
      </c>
      <c r="Y68" s="37">
        <v>0</v>
      </c>
      <c r="Z68" s="39">
        <v>405</v>
      </c>
      <c r="AA68" s="36">
        <v>0</v>
      </c>
      <c r="AB68" s="36">
        <v>0</v>
      </c>
      <c r="AC68" s="37">
        <v>0</v>
      </c>
      <c r="AD68" s="38">
        <v>0</v>
      </c>
      <c r="AE68" s="38">
        <v>47</v>
      </c>
      <c r="AF68" s="39">
        <v>47</v>
      </c>
      <c r="AG68" s="36">
        <v>100</v>
      </c>
      <c r="AH68" s="36">
        <v>0</v>
      </c>
      <c r="AI68" s="36">
        <v>3</v>
      </c>
      <c r="AJ68" s="36">
        <v>58</v>
      </c>
      <c r="AK68" s="40">
        <v>2958</v>
      </c>
      <c r="AL68" s="38">
        <v>8059</v>
      </c>
      <c r="AM68" s="38">
        <v>70</v>
      </c>
      <c r="AN68" s="38">
        <v>0</v>
      </c>
      <c r="AO68" s="38">
        <v>0</v>
      </c>
      <c r="AP68" s="38">
        <v>0</v>
      </c>
      <c r="AQ68" s="36">
        <v>751</v>
      </c>
      <c r="AR68" s="36">
        <v>0</v>
      </c>
      <c r="AS68" s="36">
        <v>0</v>
      </c>
      <c r="AT68" s="36">
        <v>0</v>
      </c>
      <c r="AU68" s="36">
        <v>0</v>
      </c>
      <c r="AV68" s="36">
        <v>-108</v>
      </c>
      <c r="AW68" s="36">
        <v>0</v>
      </c>
      <c r="AX68" s="36">
        <v>0</v>
      </c>
      <c r="AY68" s="36">
        <v>0</v>
      </c>
      <c r="AZ68" s="40"/>
      <c r="BA68" s="40">
        <v>11730</v>
      </c>
      <c r="BB68" s="36">
        <v>32</v>
      </c>
      <c r="BC68" s="36">
        <v>0</v>
      </c>
      <c r="BD68" s="36">
        <v>0</v>
      </c>
      <c r="BE68" s="36">
        <v>-3</v>
      </c>
    </row>
    <row r="69" spans="1:57" x14ac:dyDescent="0.2">
      <c r="A69" s="35" t="s">
        <v>606</v>
      </c>
      <c r="B69" s="35" t="s">
        <v>1112</v>
      </c>
      <c r="C69" s="397" t="s">
        <v>1587</v>
      </c>
      <c r="D69" s="35" t="s">
        <v>605</v>
      </c>
      <c r="E69" s="261"/>
      <c r="F69" s="35" t="s">
        <v>3</v>
      </c>
      <c r="G69" s="36">
        <v>-6</v>
      </c>
      <c r="H69" s="36">
        <v>646</v>
      </c>
      <c r="I69" s="37">
        <v>640</v>
      </c>
      <c r="J69" s="39">
        <v>4</v>
      </c>
      <c r="K69" s="36">
        <v>52</v>
      </c>
      <c r="L69" s="36">
        <v>0</v>
      </c>
      <c r="M69" s="37">
        <v>52</v>
      </c>
      <c r="N69" s="38">
        <v>-47</v>
      </c>
      <c r="O69" s="38">
        <v>0</v>
      </c>
      <c r="P69" s="38">
        <v>-23</v>
      </c>
      <c r="Q69" s="39">
        <v>-70</v>
      </c>
      <c r="R69" s="37">
        <v>830</v>
      </c>
      <c r="S69" s="38">
        <v>0</v>
      </c>
      <c r="T69" s="38">
        <v>83</v>
      </c>
      <c r="U69" s="38">
        <v>76</v>
      </c>
      <c r="V69" s="39">
        <v>159</v>
      </c>
      <c r="W69" s="36">
        <v>0</v>
      </c>
      <c r="X69" s="36">
        <v>0</v>
      </c>
      <c r="Y69" s="37">
        <v>0</v>
      </c>
      <c r="Z69" s="39">
        <v>418</v>
      </c>
      <c r="AA69" s="36">
        <v>0</v>
      </c>
      <c r="AB69" s="36">
        <v>0</v>
      </c>
      <c r="AC69" s="37">
        <v>0</v>
      </c>
      <c r="AD69" s="38">
        <v>0</v>
      </c>
      <c r="AE69" s="38">
        <v>264</v>
      </c>
      <c r="AF69" s="39">
        <v>264</v>
      </c>
      <c r="AG69" s="36">
        <v>118</v>
      </c>
      <c r="AH69" s="36">
        <v>0</v>
      </c>
      <c r="AI69" s="36">
        <v>0</v>
      </c>
      <c r="AJ69" s="36">
        <v>0</v>
      </c>
      <c r="AK69" s="40">
        <v>2415</v>
      </c>
      <c r="AL69" s="38">
        <v>4029</v>
      </c>
      <c r="AM69" s="38">
        <v>0</v>
      </c>
      <c r="AN69" s="38">
        <v>0</v>
      </c>
      <c r="AO69" s="38">
        <v>0</v>
      </c>
      <c r="AP69" s="38">
        <v>0</v>
      </c>
      <c r="AQ69" s="36">
        <v>317</v>
      </c>
      <c r="AR69" s="36">
        <v>0</v>
      </c>
      <c r="AS69" s="36">
        <v>0</v>
      </c>
      <c r="AT69" s="36">
        <v>0</v>
      </c>
      <c r="AU69" s="36">
        <v>0</v>
      </c>
      <c r="AV69" s="36">
        <v>0</v>
      </c>
      <c r="AW69" s="36">
        <v>0</v>
      </c>
      <c r="AX69" s="36">
        <v>0</v>
      </c>
      <c r="AY69" s="36">
        <v>0</v>
      </c>
      <c r="AZ69" s="40"/>
      <c r="BA69" s="40">
        <v>6761</v>
      </c>
      <c r="BB69" s="36">
        <v>0</v>
      </c>
      <c r="BC69" s="36">
        <v>0</v>
      </c>
      <c r="BD69" s="36">
        <v>0</v>
      </c>
      <c r="BE69" s="36">
        <v>0</v>
      </c>
    </row>
    <row r="70" spans="1:57" x14ac:dyDescent="0.2">
      <c r="A70" s="35" t="s">
        <v>644</v>
      </c>
      <c r="B70" s="35" t="s">
        <v>1113</v>
      </c>
      <c r="C70" s="397" t="s">
        <v>1587</v>
      </c>
      <c r="D70" s="35" t="s">
        <v>643</v>
      </c>
      <c r="E70" s="261"/>
      <c r="F70" s="35" t="s">
        <v>3</v>
      </c>
      <c r="G70" s="36">
        <v>3</v>
      </c>
      <c r="H70" s="36">
        <v>300</v>
      </c>
      <c r="I70" s="37">
        <v>303</v>
      </c>
      <c r="J70" s="39">
        <v>4</v>
      </c>
      <c r="K70" s="36">
        <v>11</v>
      </c>
      <c r="L70" s="36">
        <v>0</v>
      </c>
      <c r="M70" s="37">
        <v>11</v>
      </c>
      <c r="N70" s="38">
        <v>-70</v>
      </c>
      <c r="O70" s="38">
        <v>0</v>
      </c>
      <c r="P70" s="38">
        <v>140</v>
      </c>
      <c r="Q70" s="39">
        <v>70</v>
      </c>
      <c r="R70" s="37">
        <v>691</v>
      </c>
      <c r="S70" s="38">
        <v>0</v>
      </c>
      <c r="T70" s="38">
        <v>86</v>
      </c>
      <c r="U70" s="38">
        <v>220</v>
      </c>
      <c r="V70" s="39">
        <v>306</v>
      </c>
      <c r="W70" s="36">
        <v>0</v>
      </c>
      <c r="X70" s="36">
        <v>0</v>
      </c>
      <c r="Y70" s="37">
        <v>0</v>
      </c>
      <c r="Z70" s="39">
        <v>145</v>
      </c>
      <c r="AA70" s="36">
        <v>0</v>
      </c>
      <c r="AB70" s="36">
        <v>0</v>
      </c>
      <c r="AC70" s="37">
        <v>0</v>
      </c>
      <c r="AD70" s="38">
        <v>0</v>
      </c>
      <c r="AE70" s="38">
        <v>180</v>
      </c>
      <c r="AF70" s="39">
        <v>180</v>
      </c>
      <c r="AG70" s="36">
        <v>130</v>
      </c>
      <c r="AH70" s="36">
        <v>0</v>
      </c>
      <c r="AI70" s="36">
        <v>0</v>
      </c>
      <c r="AJ70" s="36">
        <v>0</v>
      </c>
      <c r="AK70" s="40">
        <v>1840</v>
      </c>
      <c r="AL70" s="38">
        <v>2793</v>
      </c>
      <c r="AM70" s="38">
        <v>16</v>
      </c>
      <c r="AN70" s="38">
        <v>0</v>
      </c>
      <c r="AO70" s="38">
        <v>0</v>
      </c>
      <c r="AP70" s="38">
        <v>0</v>
      </c>
      <c r="AQ70" s="36">
        <v>642</v>
      </c>
      <c r="AR70" s="36">
        <v>0</v>
      </c>
      <c r="AS70" s="36">
        <v>0</v>
      </c>
      <c r="AT70" s="36">
        <v>0</v>
      </c>
      <c r="AU70" s="36">
        <v>0</v>
      </c>
      <c r="AV70" s="36">
        <v>0</v>
      </c>
      <c r="AW70" s="36">
        <v>0</v>
      </c>
      <c r="AX70" s="36">
        <v>0</v>
      </c>
      <c r="AY70" s="36">
        <v>0</v>
      </c>
      <c r="AZ70" s="40"/>
      <c r="BA70" s="40">
        <v>5291</v>
      </c>
      <c r="BB70" s="36">
        <v>0</v>
      </c>
      <c r="BC70" s="36">
        <v>0</v>
      </c>
      <c r="BD70" s="36">
        <v>24</v>
      </c>
      <c r="BE70" s="36">
        <v>-11</v>
      </c>
    </row>
    <row r="71" spans="1:57" x14ac:dyDescent="0.2">
      <c r="A71" s="35" t="s">
        <v>444</v>
      </c>
      <c r="B71" s="35" t="s">
        <v>1114</v>
      </c>
      <c r="C71" s="397" t="s">
        <v>1587</v>
      </c>
      <c r="D71" s="35" t="s">
        <v>443</v>
      </c>
      <c r="E71" s="261"/>
      <c r="F71" s="35" t="s">
        <v>34</v>
      </c>
      <c r="G71" s="36">
        <v>-203</v>
      </c>
      <c r="H71" s="36">
        <v>953</v>
      </c>
      <c r="I71" s="37">
        <v>750</v>
      </c>
      <c r="J71" s="39">
        <v>23</v>
      </c>
      <c r="K71" s="36">
        <v>239</v>
      </c>
      <c r="L71" s="36">
        <v>56</v>
      </c>
      <c r="M71" s="37">
        <v>295</v>
      </c>
      <c r="N71" s="38">
        <v>1074</v>
      </c>
      <c r="O71" s="38">
        <v>0</v>
      </c>
      <c r="P71" s="38">
        <v>554</v>
      </c>
      <c r="Q71" s="39">
        <v>1628</v>
      </c>
      <c r="R71" s="37">
        <v>2540</v>
      </c>
      <c r="S71" s="38">
        <v>137</v>
      </c>
      <c r="T71" s="38">
        <v>40</v>
      </c>
      <c r="U71" s="38">
        <v>572</v>
      </c>
      <c r="V71" s="39">
        <v>749</v>
      </c>
      <c r="W71" s="36">
        <v>948</v>
      </c>
      <c r="X71" s="36">
        <v>1000</v>
      </c>
      <c r="Y71" s="37">
        <v>1948</v>
      </c>
      <c r="Z71" s="39">
        <v>1545</v>
      </c>
      <c r="AA71" s="36">
        <v>8744</v>
      </c>
      <c r="AB71" s="36">
        <v>1295</v>
      </c>
      <c r="AC71" s="37">
        <v>10039</v>
      </c>
      <c r="AD71" s="38">
        <v>16282</v>
      </c>
      <c r="AE71" s="38">
        <v>742</v>
      </c>
      <c r="AF71" s="39">
        <v>17024</v>
      </c>
      <c r="AG71" s="36">
        <v>634</v>
      </c>
      <c r="AH71" s="36">
        <v>0</v>
      </c>
      <c r="AI71" s="36">
        <v>38</v>
      </c>
      <c r="AJ71" s="36">
        <v>-426</v>
      </c>
      <c r="AK71" s="40">
        <v>36787</v>
      </c>
      <c r="AL71" s="38">
        <v>8069</v>
      </c>
      <c r="AM71" s="38">
        <v>133</v>
      </c>
      <c r="AN71" s="38">
        <v>2922</v>
      </c>
      <c r="AO71" s="38">
        <v>0</v>
      </c>
      <c r="AP71" s="38">
        <v>0</v>
      </c>
      <c r="AQ71" s="36">
        <v>0</v>
      </c>
      <c r="AR71" s="36">
        <v>0</v>
      </c>
      <c r="AS71" s="36">
        <v>0</v>
      </c>
      <c r="AT71" s="36">
        <v>0</v>
      </c>
      <c r="AU71" s="36">
        <v>0</v>
      </c>
      <c r="AV71" s="36">
        <v>0</v>
      </c>
      <c r="AW71" s="36">
        <v>0</v>
      </c>
      <c r="AX71" s="36">
        <v>0</v>
      </c>
      <c r="AY71" s="36">
        <v>0</v>
      </c>
      <c r="AZ71" s="40"/>
      <c r="BA71" s="40">
        <v>47911</v>
      </c>
      <c r="BB71" s="36">
        <v>0</v>
      </c>
      <c r="BC71" s="36">
        <v>0</v>
      </c>
      <c r="BD71" s="36">
        <v>0</v>
      </c>
      <c r="BE71" s="36">
        <v>-15</v>
      </c>
    </row>
    <row r="72" spans="1:57" x14ac:dyDescent="0.2">
      <c r="A72" s="35" t="s">
        <v>53</v>
      </c>
      <c r="B72" s="35" t="s">
        <v>1115</v>
      </c>
      <c r="C72" s="397" t="s">
        <v>1587</v>
      </c>
      <c r="D72" s="35" t="s">
        <v>735</v>
      </c>
      <c r="E72" s="261"/>
      <c r="F72" s="35" t="s">
        <v>34</v>
      </c>
      <c r="G72" s="36">
        <v>-227</v>
      </c>
      <c r="H72" s="36">
        <v>1227</v>
      </c>
      <c r="I72" s="37">
        <v>1000</v>
      </c>
      <c r="J72" s="39">
        <v>4</v>
      </c>
      <c r="K72" s="36">
        <v>158</v>
      </c>
      <c r="L72" s="36">
        <v>48</v>
      </c>
      <c r="M72" s="37">
        <v>206</v>
      </c>
      <c r="N72" s="38">
        <v>357</v>
      </c>
      <c r="O72" s="38">
        <v>0</v>
      </c>
      <c r="P72" s="38">
        <v>430</v>
      </c>
      <c r="Q72" s="39">
        <v>787</v>
      </c>
      <c r="R72" s="37">
        <v>2947</v>
      </c>
      <c r="S72" s="38">
        <v>169</v>
      </c>
      <c r="T72" s="38">
        <v>129</v>
      </c>
      <c r="U72" s="38">
        <v>908</v>
      </c>
      <c r="V72" s="39">
        <v>1206</v>
      </c>
      <c r="W72" s="36">
        <v>696</v>
      </c>
      <c r="X72" s="36">
        <v>1999</v>
      </c>
      <c r="Y72" s="37">
        <v>2695</v>
      </c>
      <c r="Z72" s="39">
        <v>1552</v>
      </c>
      <c r="AA72" s="36">
        <v>4772</v>
      </c>
      <c r="AB72" s="36">
        <v>1482</v>
      </c>
      <c r="AC72" s="37">
        <v>6254</v>
      </c>
      <c r="AD72" s="38">
        <v>22900</v>
      </c>
      <c r="AE72" s="38">
        <v>2122</v>
      </c>
      <c r="AF72" s="39">
        <v>25022</v>
      </c>
      <c r="AG72" s="36">
        <v>240</v>
      </c>
      <c r="AH72" s="36">
        <v>0</v>
      </c>
      <c r="AI72" s="36">
        <v>0</v>
      </c>
      <c r="AJ72" s="36">
        <v>-22</v>
      </c>
      <c r="AK72" s="40">
        <v>41891</v>
      </c>
      <c r="AL72" s="38">
        <v>17028</v>
      </c>
      <c r="AM72" s="38">
        <v>273</v>
      </c>
      <c r="AN72" s="38">
        <v>3630</v>
      </c>
      <c r="AO72" s="38">
        <v>0</v>
      </c>
      <c r="AP72" s="38">
        <v>0</v>
      </c>
      <c r="AQ72" s="36">
        <v>0</v>
      </c>
      <c r="AR72" s="36">
        <v>0</v>
      </c>
      <c r="AS72" s="36">
        <v>0</v>
      </c>
      <c r="AT72" s="36">
        <v>0</v>
      </c>
      <c r="AU72" s="36">
        <v>7</v>
      </c>
      <c r="AV72" s="36">
        <v>-1391</v>
      </c>
      <c r="AW72" s="36">
        <v>-503</v>
      </c>
      <c r="AX72" s="36">
        <v>0</v>
      </c>
      <c r="AY72" s="36">
        <v>0</v>
      </c>
      <c r="AZ72" s="40"/>
      <c r="BA72" s="40">
        <v>60935</v>
      </c>
      <c r="BB72" s="36">
        <v>0</v>
      </c>
      <c r="BC72" s="36">
        <v>0</v>
      </c>
      <c r="BD72" s="36">
        <v>284</v>
      </c>
      <c r="BE72" s="36">
        <v>-665</v>
      </c>
    </row>
    <row r="73" spans="1:57" x14ac:dyDescent="0.2">
      <c r="A73" s="35" t="s">
        <v>162</v>
      </c>
      <c r="B73" s="35" t="s">
        <v>1116</v>
      </c>
      <c r="C73" s="397" t="s">
        <v>1587</v>
      </c>
      <c r="D73" s="35" t="s">
        <v>897</v>
      </c>
      <c r="E73" s="261"/>
      <c r="F73" s="35" t="s">
        <v>729</v>
      </c>
      <c r="G73" s="36">
        <v>74</v>
      </c>
      <c r="H73" s="36">
        <v>486</v>
      </c>
      <c r="I73" s="37">
        <v>560</v>
      </c>
      <c r="J73" s="39">
        <v>52</v>
      </c>
      <c r="K73" s="36">
        <v>1</v>
      </c>
      <c r="L73" s="36">
        <v>182</v>
      </c>
      <c r="M73" s="37">
        <v>183</v>
      </c>
      <c r="N73" s="38">
        <v>5919</v>
      </c>
      <c r="O73" s="38">
        <v>0</v>
      </c>
      <c r="P73" s="38">
        <v>222</v>
      </c>
      <c r="Q73" s="39">
        <v>6141</v>
      </c>
      <c r="R73" s="37">
        <v>5328</v>
      </c>
      <c r="S73" s="38">
        <v>1634</v>
      </c>
      <c r="T73" s="38">
        <v>4</v>
      </c>
      <c r="U73" s="38">
        <v>458</v>
      </c>
      <c r="V73" s="39">
        <v>2096</v>
      </c>
      <c r="W73" s="36">
        <v>1075</v>
      </c>
      <c r="X73" s="36">
        <v>2854</v>
      </c>
      <c r="Y73" s="37">
        <v>3929</v>
      </c>
      <c r="Z73" s="39">
        <v>1929</v>
      </c>
      <c r="AA73" s="36">
        <v>39997</v>
      </c>
      <c r="AB73" s="36">
        <v>10620</v>
      </c>
      <c r="AC73" s="37">
        <v>50617</v>
      </c>
      <c r="AD73" s="38">
        <v>45183</v>
      </c>
      <c r="AE73" s="38">
        <v>0</v>
      </c>
      <c r="AF73" s="39">
        <v>45183</v>
      </c>
      <c r="AG73" s="36">
        <v>390</v>
      </c>
      <c r="AH73" s="36">
        <v>0</v>
      </c>
      <c r="AI73" s="36">
        <v>41</v>
      </c>
      <c r="AJ73" s="36">
        <v>0</v>
      </c>
      <c r="AK73" s="40">
        <v>116449</v>
      </c>
      <c r="AL73" s="38">
        <v>0</v>
      </c>
      <c r="AM73" s="38">
        <v>0</v>
      </c>
      <c r="AN73" s="38">
        <v>0</v>
      </c>
      <c r="AO73" s="38">
        <v>0</v>
      </c>
      <c r="AP73" s="38">
        <v>0</v>
      </c>
      <c r="AQ73" s="36">
        <v>0</v>
      </c>
      <c r="AR73" s="36">
        <v>0</v>
      </c>
      <c r="AS73" s="36">
        <v>0</v>
      </c>
      <c r="AT73" s="36">
        <v>0</v>
      </c>
      <c r="AU73" s="36">
        <v>197</v>
      </c>
      <c r="AV73" s="36">
        <v>0</v>
      </c>
      <c r="AW73" s="36">
        <v>0</v>
      </c>
      <c r="AX73" s="36">
        <v>0</v>
      </c>
      <c r="AY73" s="36">
        <v>0</v>
      </c>
      <c r="AZ73" s="40"/>
      <c r="BA73" s="40">
        <v>116646</v>
      </c>
      <c r="BB73" s="36">
        <v>0</v>
      </c>
      <c r="BC73" s="36">
        <v>0</v>
      </c>
      <c r="BD73" s="36">
        <v>1961</v>
      </c>
      <c r="BE73" s="36">
        <v>-25</v>
      </c>
    </row>
    <row r="74" spans="1:57" x14ac:dyDescent="0.2">
      <c r="A74" s="35" t="s">
        <v>122</v>
      </c>
      <c r="B74" s="35" t="s">
        <v>1117</v>
      </c>
      <c r="C74" s="397" t="s">
        <v>1587</v>
      </c>
      <c r="D74" s="35" t="s">
        <v>121</v>
      </c>
      <c r="E74" s="261"/>
      <c r="F74" s="35" t="s">
        <v>3</v>
      </c>
      <c r="G74" s="36">
        <v>15</v>
      </c>
      <c r="H74" s="36">
        <v>584</v>
      </c>
      <c r="I74" s="37">
        <v>599</v>
      </c>
      <c r="J74" s="39">
        <v>12</v>
      </c>
      <c r="K74" s="36">
        <v>35</v>
      </c>
      <c r="L74" s="36">
        <v>0</v>
      </c>
      <c r="M74" s="37">
        <v>35</v>
      </c>
      <c r="N74" s="38">
        <v>-556</v>
      </c>
      <c r="O74" s="38">
        <v>0</v>
      </c>
      <c r="P74" s="38">
        <v>82</v>
      </c>
      <c r="Q74" s="39">
        <v>-474</v>
      </c>
      <c r="R74" s="37">
        <v>449</v>
      </c>
      <c r="S74" s="38">
        <v>1</v>
      </c>
      <c r="T74" s="38">
        <v>13</v>
      </c>
      <c r="U74" s="38">
        <v>218</v>
      </c>
      <c r="V74" s="39">
        <v>232</v>
      </c>
      <c r="W74" s="36">
        <v>0</v>
      </c>
      <c r="X74" s="36">
        <v>0</v>
      </c>
      <c r="Y74" s="37">
        <v>0</v>
      </c>
      <c r="Z74" s="39">
        <v>495</v>
      </c>
      <c r="AA74" s="36">
        <v>0</v>
      </c>
      <c r="AB74" s="36">
        <v>0</v>
      </c>
      <c r="AC74" s="37">
        <v>0</v>
      </c>
      <c r="AD74" s="38">
        <v>0</v>
      </c>
      <c r="AE74" s="38">
        <v>182</v>
      </c>
      <c r="AF74" s="39">
        <v>182</v>
      </c>
      <c r="AG74" s="36">
        <v>294</v>
      </c>
      <c r="AH74" s="36">
        <v>0</v>
      </c>
      <c r="AI74" s="36">
        <v>0</v>
      </c>
      <c r="AJ74" s="36">
        <v>0</v>
      </c>
      <c r="AK74" s="40">
        <v>1824</v>
      </c>
      <c r="AL74" s="38">
        <v>3871</v>
      </c>
      <c r="AM74" s="38">
        <v>41</v>
      </c>
      <c r="AN74" s="38">
        <v>0</v>
      </c>
      <c r="AO74" s="38">
        <v>0</v>
      </c>
      <c r="AP74" s="38">
        <v>0</v>
      </c>
      <c r="AQ74" s="36">
        <v>6</v>
      </c>
      <c r="AR74" s="36">
        <v>0</v>
      </c>
      <c r="AS74" s="36">
        <v>0</v>
      </c>
      <c r="AT74" s="36">
        <v>0</v>
      </c>
      <c r="AU74" s="36">
        <v>0</v>
      </c>
      <c r="AV74" s="36">
        <v>-850</v>
      </c>
      <c r="AW74" s="36">
        <v>0</v>
      </c>
      <c r="AX74" s="36">
        <v>0</v>
      </c>
      <c r="AY74" s="36">
        <v>0</v>
      </c>
      <c r="AZ74" s="40"/>
      <c r="BA74" s="40">
        <v>4892</v>
      </c>
      <c r="BB74" s="36">
        <v>0</v>
      </c>
      <c r="BC74" s="36">
        <v>0</v>
      </c>
      <c r="BD74" s="36">
        <v>0</v>
      </c>
      <c r="BE74" s="36">
        <v>-7</v>
      </c>
    </row>
    <row r="75" spans="1:57" x14ac:dyDescent="0.2">
      <c r="A75" s="35" t="s">
        <v>176</v>
      </c>
      <c r="B75" s="35" t="s">
        <v>1118</v>
      </c>
      <c r="C75" s="397" t="s">
        <v>1587</v>
      </c>
      <c r="D75" s="35" t="s">
        <v>175</v>
      </c>
      <c r="E75" s="261"/>
      <c r="F75" s="35" t="s">
        <v>3</v>
      </c>
      <c r="G75" s="36">
        <v>13</v>
      </c>
      <c r="H75" s="36">
        <v>598</v>
      </c>
      <c r="I75" s="37">
        <v>611</v>
      </c>
      <c r="J75" s="39">
        <v>11</v>
      </c>
      <c r="K75" s="36">
        <v>29</v>
      </c>
      <c r="L75" s="36">
        <v>0</v>
      </c>
      <c r="M75" s="37">
        <v>29</v>
      </c>
      <c r="N75" s="38">
        <v>-15</v>
      </c>
      <c r="O75" s="38">
        <v>0</v>
      </c>
      <c r="P75" s="38">
        <v>218</v>
      </c>
      <c r="Q75" s="39">
        <v>203</v>
      </c>
      <c r="R75" s="37">
        <v>608</v>
      </c>
      <c r="S75" s="38">
        <v>0</v>
      </c>
      <c r="T75" s="38">
        <v>25</v>
      </c>
      <c r="U75" s="38">
        <v>271</v>
      </c>
      <c r="V75" s="39">
        <v>296</v>
      </c>
      <c r="W75" s="36">
        <v>0</v>
      </c>
      <c r="X75" s="36">
        <v>0</v>
      </c>
      <c r="Y75" s="37">
        <v>0</v>
      </c>
      <c r="Z75" s="39">
        <v>488</v>
      </c>
      <c r="AA75" s="36">
        <v>0</v>
      </c>
      <c r="AB75" s="36">
        <v>0</v>
      </c>
      <c r="AC75" s="37">
        <v>0</v>
      </c>
      <c r="AD75" s="38">
        <v>0</v>
      </c>
      <c r="AE75" s="38">
        <v>160</v>
      </c>
      <c r="AF75" s="39">
        <v>160</v>
      </c>
      <c r="AG75" s="36">
        <v>295</v>
      </c>
      <c r="AH75" s="36">
        <v>20</v>
      </c>
      <c r="AI75" s="36">
        <v>0</v>
      </c>
      <c r="AJ75" s="36">
        <v>0</v>
      </c>
      <c r="AK75" s="40">
        <v>2721</v>
      </c>
      <c r="AL75" s="38">
        <v>4039</v>
      </c>
      <c r="AM75" s="38">
        <v>51</v>
      </c>
      <c r="AN75" s="38">
        <v>0</v>
      </c>
      <c r="AO75" s="38">
        <v>0</v>
      </c>
      <c r="AP75" s="38">
        <v>0</v>
      </c>
      <c r="AQ75" s="36">
        <v>523</v>
      </c>
      <c r="AR75" s="36">
        <v>0</v>
      </c>
      <c r="AS75" s="36">
        <v>0</v>
      </c>
      <c r="AT75" s="36">
        <v>0</v>
      </c>
      <c r="AU75" s="36">
        <v>0</v>
      </c>
      <c r="AV75" s="36">
        <v>0</v>
      </c>
      <c r="AW75" s="36">
        <v>0</v>
      </c>
      <c r="AX75" s="36">
        <v>0</v>
      </c>
      <c r="AY75" s="36">
        <v>0</v>
      </c>
      <c r="AZ75" s="40"/>
      <c r="BA75" s="40">
        <v>7334</v>
      </c>
      <c r="BB75" s="36">
        <v>0</v>
      </c>
      <c r="BC75" s="36">
        <v>0</v>
      </c>
      <c r="BD75" s="36">
        <v>0</v>
      </c>
      <c r="BE75" s="36">
        <v>-10</v>
      </c>
    </row>
    <row r="76" spans="1:57" x14ac:dyDescent="0.2">
      <c r="A76" s="35" t="s">
        <v>390</v>
      </c>
      <c r="B76" s="35" t="s">
        <v>1119</v>
      </c>
      <c r="C76" s="397" t="s">
        <v>1587</v>
      </c>
      <c r="D76" s="35" t="s">
        <v>389</v>
      </c>
      <c r="E76" s="261"/>
      <c r="F76" s="35" t="s">
        <v>3</v>
      </c>
      <c r="G76" s="36">
        <v>6</v>
      </c>
      <c r="H76" s="36">
        <v>425</v>
      </c>
      <c r="I76" s="37">
        <v>431</v>
      </c>
      <c r="J76" s="39">
        <v>11</v>
      </c>
      <c r="K76" s="36">
        <v>21</v>
      </c>
      <c r="L76" s="36">
        <v>0</v>
      </c>
      <c r="M76" s="37">
        <v>21</v>
      </c>
      <c r="N76" s="38">
        <v>-77</v>
      </c>
      <c r="O76" s="38">
        <v>0</v>
      </c>
      <c r="P76" s="38">
        <v>110</v>
      </c>
      <c r="Q76" s="39">
        <v>33</v>
      </c>
      <c r="R76" s="37">
        <v>500</v>
      </c>
      <c r="S76" s="38">
        <v>0</v>
      </c>
      <c r="T76" s="38">
        <v>51</v>
      </c>
      <c r="U76" s="38">
        <v>354</v>
      </c>
      <c r="V76" s="39">
        <v>405</v>
      </c>
      <c r="W76" s="36">
        <v>0</v>
      </c>
      <c r="X76" s="36">
        <v>0</v>
      </c>
      <c r="Y76" s="37">
        <v>0</v>
      </c>
      <c r="Z76" s="39">
        <v>48</v>
      </c>
      <c r="AA76" s="36">
        <v>0</v>
      </c>
      <c r="AB76" s="36">
        <v>0</v>
      </c>
      <c r="AC76" s="37">
        <v>0</v>
      </c>
      <c r="AD76" s="38">
        <v>1</v>
      </c>
      <c r="AE76" s="38">
        <v>206</v>
      </c>
      <c r="AF76" s="39">
        <v>207</v>
      </c>
      <c r="AG76" s="36">
        <v>56</v>
      </c>
      <c r="AH76" s="36">
        <v>0</v>
      </c>
      <c r="AI76" s="36">
        <v>0</v>
      </c>
      <c r="AJ76" s="36">
        <v>0</v>
      </c>
      <c r="AK76" s="40">
        <v>1712</v>
      </c>
      <c r="AL76" s="38">
        <v>4378</v>
      </c>
      <c r="AM76" s="38">
        <v>0</v>
      </c>
      <c r="AN76" s="38">
        <v>0</v>
      </c>
      <c r="AO76" s="38">
        <v>0</v>
      </c>
      <c r="AP76" s="38">
        <v>0</v>
      </c>
      <c r="AQ76" s="36">
        <v>686</v>
      </c>
      <c r="AR76" s="36">
        <v>0</v>
      </c>
      <c r="AS76" s="36">
        <v>0</v>
      </c>
      <c r="AT76" s="36">
        <v>0</v>
      </c>
      <c r="AU76" s="36">
        <v>0</v>
      </c>
      <c r="AV76" s="36">
        <v>0</v>
      </c>
      <c r="AW76" s="36">
        <v>0</v>
      </c>
      <c r="AX76" s="36">
        <v>0</v>
      </c>
      <c r="AY76" s="36">
        <v>0</v>
      </c>
      <c r="AZ76" s="40"/>
      <c r="BA76" s="40">
        <v>6776</v>
      </c>
      <c r="BB76" s="36">
        <v>0</v>
      </c>
      <c r="BC76" s="36">
        <v>0</v>
      </c>
      <c r="BD76" s="36">
        <v>3</v>
      </c>
      <c r="BE76" s="36">
        <v>-50</v>
      </c>
    </row>
    <row r="77" spans="1:57" x14ac:dyDescent="0.2">
      <c r="A77" s="35" t="s">
        <v>449</v>
      </c>
      <c r="B77" s="35" t="s">
        <v>1120</v>
      </c>
      <c r="C77" s="397" t="s">
        <v>1587</v>
      </c>
      <c r="D77" s="35" t="s">
        <v>448</v>
      </c>
      <c r="E77" s="261"/>
      <c r="F77" s="35" t="s">
        <v>3</v>
      </c>
      <c r="G77" s="36">
        <v>0</v>
      </c>
      <c r="H77" s="36">
        <v>633</v>
      </c>
      <c r="I77" s="37">
        <v>633</v>
      </c>
      <c r="J77" s="39">
        <v>3</v>
      </c>
      <c r="K77" s="36">
        <v>-3</v>
      </c>
      <c r="L77" s="36">
        <v>0</v>
      </c>
      <c r="M77" s="37">
        <v>-3</v>
      </c>
      <c r="N77" s="38">
        <v>-67</v>
      </c>
      <c r="O77" s="38">
        <v>0</v>
      </c>
      <c r="P77" s="38">
        <v>70</v>
      </c>
      <c r="Q77" s="39">
        <v>3</v>
      </c>
      <c r="R77" s="37">
        <v>1373</v>
      </c>
      <c r="S77" s="38">
        <v>0</v>
      </c>
      <c r="T77" s="38">
        <v>8</v>
      </c>
      <c r="U77" s="38">
        <v>197</v>
      </c>
      <c r="V77" s="39">
        <v>205</v>
      </c>
      <c r="W77" s="36">
        <v>0</v>
      </c>
      <c r="X77" s="36">
        <v>0</v>
      </c>
      <c r="Y77" s="37">
        <v>0</v>
      </c>
      <c r="Z77" s="39">
        <v>-196</v>
      </c>
      <c r="AA77" s="36">
        <v>0</v>
      </c>
      <c r="AB77" s="36">
        <v>0</v>
      </c>
      <c r="AC77" s="37">
        <v>0</v>
      </c>
      <c r="AD77" s="38">
        <v>1</v>
      </c>
      <c r="AE77" s="38">
        <v>3</v>
      </c>
      <c r="AF77" s="39">
        <v>4</v>
      </c>
      <c r="AG77" s="36">
        <v>9</v>
      </c>
      <c r="AH77" s="36">
        <v>0</v>
      </c>
      <c r="AI77" s="36">
        <v>0</v>
      </c>
      <c r="AJ77" s="36">
        <v>315</v>
      </c>
      <c r="AK77" s="40">
        <v>2346</v>
      </c>
      <c r="AL77" s="38">
        <v>3031</v>
      </c>
      <c r="AM77" s="38">
        <v>0</v>
      </c>
      <c r="AN77" s="38">
        <v>0</v>
      </c>
      <c r="AO77" s="38">
        <v>0</v>
      </c>
      <c r="AP77" s="38">
        <v>0</v>
      </c>
      <c r="AQ77" s="36">
        <v>370</v>
      </c>
      <c r="AR77" s="36">
        <v>0</v>
      </c>
      <c r="AS77" s="36">
        <v>0</v>
      </c>
      <c r="AT77" s="36">
        <v>0</v>
      </c>
      <c r="AU77" s="36">
        <v>0</v>
      </c>
      <c r="AV77" s="36">
        <v>-67</v>
      </c>
      <c r="AW77" s="36">
        <v>0</v>
      </c>
      <c r="AX77" s="36">
        <v>0</v>
      </c>
      <c r="AY77" s="36">
        <v>0</v>
      </c>
      <c r="AZ77" s="40"/>
      <c r="BA77" s="40">
        <v>5680</v>
      </c>
      <c r="BB77" s="36">
        <v>0</v>
      </c>
      <c r="BC77" s="36">
        <v>0</v>
      </c>
      <c r="BD77" s="36">
        <v>0</v>
      </c>
      <c r="BE77" s="36">
        <v>-2</v>
      </c>
    </row>
    <row r="78" spans="1:57" x14ac:dyDescent="0.2">
      <c r="A78" s="35" t="s">
        <v>645</v>
      </c>
      <c r="B78" s="35" t="s">
        <v>1121</v>
      </c>
      <c r="C78" s="397" t="s">
        <v>1587</v>
      </c>
      <c r="D78" s="35" t="s">
        <v>898</v>
      </c>
      <c r="E78" s="261"/>
      <c r="F78" s="35" t="s">
        <v>3</v>
      </c>
      <c r="G78" s="36">
        <v>9</v>
      </c>
      <c r="H78" s="36">
        <v>845</v>
      </c>
      <c r="I78" s="37">
        <v>854</v>
      </c>
      <c r="J78" s="39">
        <v>34</v>
      </c>
      <c r="K78" s="36">
        <v>33</v>
      </c>
      <c r="L78" s="36">
        <v>0</v>
      </c>
      <c r="M78" s="37">
        <v>33</v>
      </c>
      <c r="N78" s="38">
        <v>-433</v>
      </c>
      <c r="O78" s="38">
        <v>0</v>
      </c>
      <c r="P78" s="38">
        <v>167</v>
      </c>
      <c r="Q78" s="39">
        <v>-266</v>
      </c>
      <c r="R78" s="37">
        <v>945</v>
      </c>
      <c r="S78" s="38">
        <v>0</v>
      </c>
      <c r="T78" s="38">
        <v>73</v>
      </c>
      <c r="U78" s="38">
        <v>483</v>
      </c>
      <c r="V78" s="39">
        <v>556</v>
      </c>
      <c r="W78" s="36">
        <v>0</v>
      </c>
      <c r="X78" s="36">
        <v>0</v>
      </c>
      <c r="Y78" s="37">
        <v>0</v>
      </c>
      <c r="Z78" s="39">
        <v>246</v>
      </c>
      <c r="AA78" s="36">
        <v>0</v>
      </c>
      <c r="AB78" s="36">
        <v>0</v>
      </c>
      <c r="AC78" s="37">
        <v>0</v>
      </c>
      <c r="AD78" s="38">
        <v>1</v>
      </c>
      <c r="AE78" s="38">
        <v>323</v>
      </c>
      <c r="AF78" s="39">
        <v>324</v>
      </c>
      <c r="AG78" s="36">
        <v>163</v>
      </c>
      <c r="AH78" s="36">
        <v>0</v>
      </c>
      <c r="AI78" s="36">
        <v>0</v>
      </c>
      <c r="AJ78" s="36">
        <v>0</v>
      </c>
      <c r="AK78" s="40">
        <v>2889</v>
      </c>
      <c r="AL78" s="38">
        <v>7489</v>
      </c>
      <c r="AM78" s="38">
        <v>0</v>
      </c>
      <c r="AN78" s="38">
        <v>0</v>
      </c>
      <c r="AO78" s="38">
        <v>0</v>
      </c>
      <c r="AP78" s="38">
        <v>0</v>
      </c>
      <c r="AQ78" s="36">
        <v>932</v>
      </c>
      <c r="AR78" s="36">
        <v>0</v>
      </c>
      <c r="AS78" s="36">
        <v>0</v>
      </c>
      <c r="AT78" s="36">
        <v>0</v>
      </c>
      <c r="AU78" s="36">
        <v>0</v>
      </c>
      <c r="AV78" s="36">
        <v>0</v>
      </c>
      <c r="AW78" s="36">
        <v>0</v>
      </c>
      <c r="AX78" s="36">
        <v>0</v>
      </c>
      <c r="AY78" s="36">
        <v>0</v>
      </c>
      <c r="AZ78" s="40"/>
      <c r="BA78" s="40">
        <v>11310</v>
      </c>
      <c r="BB78" s="36">
        <v>0</v>
      </c>
      <c r="BC78" s="36">
        <v>0</v>
      </c>
      <c r="BD78" s="36">
        <v>29</v>
      </c>
      <c r="BE78" s="36">
        <v>-173</v>
      </c>
    </row>
    <row r="79" spans="1:57" x14ac:dyDescent="0.2">
      <c r="A79" s="35" t="s">
        <v>664</v>
      </c>
      <c r="B79" s="35" t="s">
        <v>1122</v>
      </c>
      <c r="C79" s="397" t="s">
        <v>1587</v>
      </c>
      <c r="D79" s="35" t="s">
        <v>663</v>
      </c>
      <c r="E79" s="261"/>
      <c r="F79" s="35" t="s">
        <v>3</v>
      </c>
      <c r="G79" s="36">
        <v>-162</v>
      </c>
      <c r="H79" s="36">
        <v>467</v>
      </c>
      <c r="I79" s="37">
        <v>305</v>
      </c>
      <c r="J79" s="39">
        <v>22</v>
      </c>
      <c r="K79" s="36">
        <v>82</v>
      </c>
      <c r="L79" s="36">
        <v>0</v>
      </c>
      <c r="M79" s="37">
        <v>82</v>
      </c>
      <c r="N79" s="38">
        <v>-360</v>
      </c>
      <c r="O79" s="38">
        <v>0</v>
      </c>
      <c r="P79" s="38">
        <v>107</v>
      </c>
      <c r="Q79" s="39">
        <v>-253</v>
      </c>
      <c r="R79" s="37">
        <v>784</v>
      </c>
      <c r="S79" s="38">
        <v>0</v>
      </c>
      <c r="T79" s="38">
        <v>74</v>
      </c>
      <c r="U79" s="38">
        <v>302</v>
      </c>
      <c r="V79" s="39">
        <v>376</v>
      </c>
      <c r="W79" s="36">
        <v>0</v>
      </c>
      <c r="X79" s="36">
        <v>0</v>
      </c>
      <c r="Y79" s="37">
        <v>0</v>
      </c>
      <c r="Z79" s="39">
        <v>293</v>
      </c>
      <c r="AA79" s="36">
        <v>0</v>
      </c>
      <c r="AB79" s="36">
        <v>0</v>
      </c>
      <c r="AC79" s="37">
        <v>0</v>
      </c>
      <c r="AD79" s="38">
        <v>1</v>
      </c>
      <c r="AE79" s="38">
        <v>250</v>
      </c>
      <c r="AF79" s="39">
        <v>251</v>
      </c>
      <c r="AG79" s="36">
        <v>203</v>
      </c>
      <c r="AH79" s="36">
        <v>0</v>
      </c>
      <c r="AI79" s="36">
        <v>0</v>
      </c>
      <c r="AJ79" s="36">
        <v>0</v>
      </c>
      <c r="AK79" s="40">
        <v>2063</v>
      </c>
      <c r="AL79" s="38">
        <v>7419</v>
      </c>
      <c r="AM79" s="38">
        <v>0</v>
      </c>
      <c r="AN79" s="38">
        <v>0</v>
      </c>
      <c r="AO79" s="38">
        <v>0</v>
      </c>
      <c r="AP79" s="38">
        <v>0</v>
      </c>
      <c r="AQ79" s="36">
        <v>19</v>
      </c>
      <c r="AR79" s="36">
        <v>0</v>
      </c>
      <c r="AS79" s="36">
        <v>0</v>
      </c>
      <c r="AT79" s="36">
        <v>0</v>
      </c>
      <c r="AU79" s="36">
        <v>0</v>
      </c>
      <c r="AV79" s="36">
        <v>0</v>
      </c>
      <c r="AW79" s="36">
        <v>0</v>
      </c>
      <c r="AX79" s="36">
        <v>0</v>
      </c>
      <c r="AY79" s="36">
        <v>0</v>
      </c>
      <c r="AZ79" s="40"/>
      <c r="BA79" s="40">
        <v>9501</v>
      </c>
      <c r="BB79" s="36">
        <v>0</v>
      </c>
      <c r="BC79" s="36">
        <v>0</v>
      </c>
      <c r="BD79" s="36">
        <v>329</v>
      </c>
      <c r="BE79" s="36">
        <v>-143</v>
      </c>
    </row>
    <row r="80" spans="1:57" x14ac:dyDescent="0.2">
      <c r="A80" s="35" t="s">
        <v>147</v>
      </c>
      <c r="B80" s="35" t="s">
        <v>1123</v>
      </c>
      <c r="C80" s="397" t="s">
        <v>1591</v>
      </c>
      <c r="D80" s="35" t="s">
        <v>146</v>
      </c>
      <c r="E80" s="261"/>
      <c r="F80" s="35" t="s">
        <v>34</v>
      </c>
      <c r="G80" s="36">
        <v>-142</v>
      </c>
      <c r="H80" s="36">
        <v>855</v>
      </c>
      <c r="I80" s="37">
        <v>713</v>
      </c>
      <c r="J80" s="39">
        <v>31</v>
      </c>
      <c r="K80" s="36">
        <v>111</v>
      </c>
      <c r="L80" s="36">
        <v>45</v>
      </c>
      <c r="M80" s="37">
        <v>156</v>
      </c>
      <c r="N80" s="38">
        <v>1042</v>
      </c>
      <c r="O80" s="38">
        <v>0</v>
      </c>
      <c r="P80" s="38">
        <v>148</v>
      </c>
      <c r="Q80" s="39">
        <v>1190</v>
      </c>
      <c r="R80" s="37">
        <v>1771</v>
      </c>
      <c r="S80" s="38">
        <v>251</v>
      </c>
      <c r="T80" s="38">
        <v>-124</v>
      </c>
      <c r="U80" s="38">
        <v>345</v>
      </c>
      <c r="V80" s="39">
        <v>472</v>
      </c>
      <c r="W80" s="36">
        <v>901</v>
      </c>
      <c r="X80" s="36">
        <v>1331</v>
      </c>
      <c r="Y80" s="37">
        <v>2232</v>
      </c>
      <c r="Z80" s="39">
        <v>631</v>
      </c>
      <c r="AA80" s="36">
        <v>7482</v>
      </c>
      <c r="AB80" s="36">
        <v>2323</v>
      </c>
      <c r="AC80" s="37">
        <v>9805</v>
      </c>
      <c r="AD80" s="38">
        <v>12724</v>
      </c>
      <c r="AE80" s="38">
        <v>-84</v>
      </c>
      <c r="AF80" s="39">
        <v>12640</v>
      </c>
      <c r="AG80" s="36">
        <v>-314</v>
      </c>
      <c r="AH80" s="36">
        <v>0</v>
      </c>
      <c r="AI80" s="36">
        <v>0</v>
      </c>
      <c r="AJ80" s="36">
        <v>83</v>
      </c>
      <c r="AK80" s="40">
        <v>29410</v>
      </c>
      <c r="AL80" s="38">
        <v>5875</v>
      </c>
      <c r="AM80" s="38">
        <v>34</v>
      </c>
      <c r="AN80" s="38">
        <v>3481</v>
      </c>
      <c r="AO80" s="38">
        <v>0</v>
      </c>
      <c r="AP80" s="38">
        <v>59</v>
      </c>
      <c r="AQ80" s="36">
        <v>39</v>
      </c>
      <c r="AR80" s="36">
        <v>0</v>
      </c>
      <c r="AS80" s="36">
        <v>0</v>
      </c>
      <c r="AT80" s="36">
        <v>0</v>
      </c>
      <c r="AU80" s="36">
        <v>0</v>
      </c>
      <c r="AV80" s="36">
        <v>-38</v>
      </c>
      <c r="AW80" s="36">
        <v>-165</v>
      </c>
      <c r="AX80" s="36">
        <v>0</v>
      </c>
      <c r="AY80" s="36">
        <v>0</v>
      </c>
      <c r="AZ80" s="40"/>
      <c r="BA80" s="40">
        <v>38695</v>
      </c>
      <c r="BB80" s="36">
        <v>0</v>
      </c>
      <c r="BC80" s="36">
        <v>0</v>
      </c>
      <c r="BD80" s="36">
        <v>1413</v>
      </c>
      <c r="BE80" s="36">
        <v>-7</v>
      </c>
    </row>
    <row r="81" spans="1:57" x14ac:dyDescent="0.2">
      <c r="A81" s="35" t="s">
        <v>167</v>
      </c>
      <c r="B81" s="35" t="s">
        <v>1124</v>
      </c>
      <c r="C81" s="397" t="s">
        <v>1591</v>
      </c>
      <c r="D81" s="35" t="s">
        <v>784</v>
      </c>
      <c r="E81" s="261"/>
      <c r="F81" s="35" t="s">
        <v>34</v>
      </c>
      <c r="G81" s="36">
        <v>-123</v>
      </c>
      <c r="H81" s="36">
        <v>13702</v>
      </c>
      <c r="I81" s="37">
        <v>13579</v>
      </c>
      <c r="J81" s="39">
        <v>36</v>
      </c>
      <c r="K81" s="36">
        <v>628</v>
      </c>
      <c r="L81" s="36">
        <v>221</v>
      </c>
      <c r="M81" s="37">
        <v>849</v>
      </c>
      <c r="N81" s="38">
        <v>5493</v>
      </c>
      <c r="O81" s="38">
        <v>0</v>
      </c>
      <c r="P81" s="38">
        <v>2559</v>
      </c>
      <c r="Q81" s="39">
        <v>8052</v>
      </c>
      <c r="R81" s="37">
        <v>5467</v>
      </c>
      <c r="S81" s="38">
        <v>71</v>
      </c>
      <c r="T81" s="38">
        <v>-69</v>
      </c>
      <c r="U81" s="38">
        <v>1814</v>
      </c>
      <c r="V81" s="39">
        <v>1816</v>
      </c>
      <c r="W81" s="36">
        <v>3650</v>
      </c>
      <c r="X81" s="36">
        <v>4246</v>
      </c>
      <c r="Y81" s="37">
        <v>7896</v>
      </c>
      <c r="Z81" s="39">
        <v>8281</v>
      </c>
      <c r="AA81" s="36">
        <v>75968</v>
      </c>
      <c r="AB81" s="36">
        <v>23541</v>
      </c>
      <c r="AC81" s="37">
        <v>99509</v>
      </c>
      <c r="AD81" s="38">
        <v>39599</v>
      </c>
      <c r="AE81" s="38">
        <v>3160</v>
      </c>
      <c r="AF81" s="39">
        <v>42759</v>
      </c>
      <c r="AG81" s="36">
        <v>0</v>
      </c>
      <c r="AH81" s="36">
        <v>0</v>
      </c>
      <c r="AI81" s="36">
        <v>-13</v>
      </c>
      <c r="AJ81" s="36">
        <v>924</v>
      </c>
      <c r="AK81" s="40">
        <v>189155</v>
      </c>
      <c r="AL81" s="38">
        <v>53120</v>
      </c>
      <c r="AM81" s="38">
        <v>0</v>
      </c>
      <c r="AN81" s="38">
        <v>0</v>
      </c>
      <c r="AO81" s="38">
        <v>0</v>
      </c>
      <c r="AP81" s="38">
        <v>0</v>
      </c>
      <c r="AQ81" s="36">
        <v>2963</v>
      </c>
      <c r="AR81" s="36">
        <v>3871</v>
      </c>
      <c r="AS81" s="36">
        <v>0</v>
      </c>
      <c r="AT81" s="36">
        <v>0</v>
      </c>
      <c r="AU81" s="36">
        <v>65</v>
      </c>
      <c r="AV81" s="36">
        <v>0</v>
      </c>
      <c r="AW81" s="36">
        <v>-203</v>
      </c>
      <c r="AX81" s="36">
        <v>0</v>
      </c>
      <c r="AY81" s="36">
        <v>0</v>
      </c>
      <c r="AZ81" s="40"/>
      <c r="BA81" s="40">
        <v>248971</v>
      </c>
      <c r="BB81" s="36">
        <v>0</v>
      </c>
      <c r="BC81" s="36">
        <v>0</v>
      </c>
      <c r="BD81" s="36">
        <v>2626</v>
      </c>
      <c r="BE81" s="36">
        <v>-441</v>
      </c>
    </row>
    <row r="82" spans="1:57" x14ac:dyDescent="0.2">
      <c r="A82" s="35" t="s">
        <v>67</v>
      </c>
      <c r="B82" s="35" t="s">
        <v>1125</v>
      </c>
      <c r="C82" s="397" t="s">
        <v>1589</v>
      </c>
      <c r="D82" s="35" t="s">
        <v>66</v>
      </c>
      <c r="E82" s="261"/>
      <c r="F82" s="35" t="s">
        <v>34</v>
      </c>
      <c r="G82" s="36">
        <v>357</v>
      </c>
      <c r="H82" s="36">
        <v>-814</v>
      </c>
      <c r="I82" s="37">
        <v>-457</v>
      </c>
      <c r="J82" s="39">
        <v>44</v>
      </c>
      <c r="K82" s="36">
        <v>0</v>
      </c>
      <c r="L82" s="36">
        <v>46</v>
      </c>
      <c r="M82" s="37">
        <v>46</v>
      </c>
      <c r="N82" s="38">
        <v>-72</v>
      </c>
      <c r="O82" s="38">
        <v>0</v>
      </c>
      <c r="P82" s="38">
        <v>848</v>
      </c>
      <c r="Q82" s="39">
        <v>776</v>
      </c>
      <c r="R82" s="37">
        <v>3673</v>
      </c>
      <c r="S82" s="38">
        <v>208</v>
      </c>
      <c r="T82" s="38">
        <v>352</v>
      </c>
      <c r="U82" s="38">
        <v>1217</v>
      </c>
      <c r="V82" s="39">
        <v>1777</v>
      </c>
      <c r="W82" s="36">
        <v>559</v>
      </c>
      <c r="X82" s="36">
        <v>3508</v>
      </c>
      <c r="Y82" s="37">
        <v>4067</v>
      </c>
      <c r="Z82" s="39">
        <v>-870</v>
      </c>
      <c r="AA82" s="36">
        <v>36650</v>
      </c>
      <c r="AB82" s="36">
        <v>14853</v>
      </c>
      <c r="AC82" s="37">
        <v>51503</v>
      </c>
      <c r="AD82" s="38">
        <v>35478</v>
      </c>
      <c r="AE82" s="38">
        <v>4791</v>
      </c>
      <c r="AF82" s="39">
        <v>40269</v>
      </c>
      <c r="AG82" s="36">
        <v>442</v>
      </c>
      <c r="AH82" s="36">
        <v>0</v>
      </c>
      <c r="AI82" s="36">
        <v>0</v>
      </c>
      <c r="AJ82" s="36">
        <v>39</v>
      </c>
      <c r="AK82" s="40">
        <v>101309</v>
      </c>
      <c r="AL82" s="38">
        <v>25970</v>
      </c>
      <c r="AM82" s="38">
        <v>3114</v>
      </c>
      <c r="AN82" s="38">
        <v>7753</v>
      </c>
      <c r="AO82" s="38">
        <v>0</v>
      </c>
      <c r="AP82" s="38">
        <v>0</v>
      </c>
      <c r="AQ82" s="36">
        <v>11</v>
      </c>
      <c r="AR82" s="36">
        <v>0</v>
      </c>
      <c r="AS82" s="36">
        <v>0</v>
      </c>
      <c r="AT82" s="36">
        <v>0</v>
      </c>
      <c r="AU82" s="36">
        <v>97</v>
      </c>
      <c r="AV82" s="36">
        <v>-2532</v>
      </c>
      <c r="AW82" s="36">
        <v>0</v>
      </c>
      <c r="AX82" s="36">
        <v>0</v>
      </c>
      <c r="AY82" s="36">
        <v>0</v>
      </c>
      <c r="AZ82" s="40"/>
      <c r="BA82" s="40">
        <v>135722</v>
      </c>
      <c r="BB82" s="36">
        <v>0</v>
      </c>
      <c r="BC82" s="36">
        <v>0</v>
      </c>
      <c r="BD82" s="36">
        <v>1176</v>
      </c>
      <c r="BE82" s="36">
        <v>-165</v>
      </c>
    </row>
    <row r="83" spans="1:57" x14ac:dyDescent="0.2">
      <c r="A83" s="35" t="s">
        <v>191</v>
      </c>
      <c r="B83" s="35" t="s">
        <v>1126</v>
      </c>
      <c r="C83" s="397" t="s">
        <v>1589</v>
      </c>
      <c r="D83" s="35" t="s">
        <v>899</v>
      </c>
      <c r="E83" s="261"/>
      <c r="F83" s="35" t="s">
        <v>729</v>
      </c>
      <c r="G83" s="36">
        <v>371</v>
      </c>
      <c r="H83" s="36">
        <v>493</v>
      </c>
      <c r="I83" s="37">
        <v>864</v>
      </c>
      <c r="J83" s="39">
        <v>57</v>
      </c>
      <c r="K83" s="36">
        <v>369</v>
      </c>
      <c r="L83" s="36">
        <v>16</v>
      </c>
      <c r="M83" s="37">
        <v>385</v>
      </c>
      <c r="N83" s="38">
        <v>321</v>
      </c>
      <c r="O83" s="38">
        <v>0</v>
      </c>
      <c r="P83" s="38">
        <v>15</v>
      </c>
      <c r="Q83" s="39">
        <v>336</v>
      </c>
      <c r="R83" s="37">
        <v>1184</v>
      </c>
      <c r="S83" s="38">
        <v>41</v>
      </c>
      <c r="T83" s="38">
        <v>-59</v>
      </c>
      <c r="U83" s="38">
        <v>116</v>
      </c>
      <c r="V83" s="39">
        <v>98</v>
      </c>
      <c r="W83" s="36">
        <v>1600</v>
      </c>
      <c r="X83" s="36">
        <v>2865</v>
      </c>
      <c r="Y83" s="37">
        <v>4465</v>
      </c>
      <c r="Z83" s="39">
        <v>1343</v>
      </c>
      <c r="AA83" s="36">
        <v>22776</v>
      </c>
      <c r="AB83" s="36">
        <v>8597.1088203417075</v>
      </c>
      <c r="AC83" s="37">
        <v>31373.108820341709</v>
      </c>
      <c r="AD83" s="38">
        <v>55986</v>
      </c>
      <c r="AE83" s="38">
        <v>2197</v>
      </c>
      <c r="AF83" s="39">
        <v>58183</v>
      </c>
      <c r="AG83" s="36">
        <v>1051</v>
      </c>
      <c r="AH83" s="36">
        <v>0</v>
      </c>
      <c r="AI83" s="36">
        <v>0</v>
      </c>
      <c r="AJ83" s="36">
        <v>0</v>
      </c>
      <c r="AK83" s="40">
        <v>99339.108820341702</v>
      </c>
      <c r="AL83" s="38">
        <v>0</v>
      </c>
      <c r="AM83" s="38">
        <v>0</v>
      </c>
      <c r="AN83" s="38">
        <v>0</v>
      </c>
      <c r="AO83" s="38">
        <v>0</v>
      </c>
      <c r="AP83" s="38">
        <v>0</v>
      </c>
      <c r="AQ83" s="36">
        <v>0</v>
      </c>
      <c r="AR83" s="36">
        <v>0</v>
      </c>
      <c r="AS83" s="36">
        <v>0</v>
      </c>
      <c r="AT83" s="36">
        <v>0</v>
      </c>
      <c r="AU83" s="36">
        <v>216</v>
      </c>
      <c r="AV83" s="36">
        <v>0</v>
      </c>
      <c r="AW83" s="36">
        <v>203</v>
      </c>
      <c r="AX83" s="36">
        <v>0</v>
      </c>
      <c r="AY83" s="36">
        <v>0</v>
      </c>
      <c r="AZ83" s="40"/>
      <c r="BA83" s="40">
        <v>99758.108820341702</v>
      </c>
      <c r="BB83" s="36">
        <v>0</v>
      </c>
      <c r="BC83" s="36">
        <v>0</v>
      </c>
      <c r="BD83" s="36">
        <v>869</v>
      </c>
      <c r="BE83" s="36">
        <v>-133</v>
      </c>
    </row>
    <row r="84" spans="1:57" x14ac:dyDescent="0.2">
      <c r="A84" s="35" t="s">
        <v>194</v>
      </c>
      <c r="B84" s="35" t="s">
        <v>1127</v>
      </c>
      <c r="C84" s="397" t="s">
        <v>1589</v>
      </c>
      <c r="D84" s="35" t="s">
        <v>193</v>
      </c>
      <c r="E84" s="261"/>
      <c r="F84" s="35" t="s">
        <v>3</v>
      </c>
      <c r="G84" s="36">
        <v>-245</v>
      </c>
      <c r="H84" s="36">
        <v>769</v>
      </c>
      <c r="I84" s="37">
        <v>524</v>
      </c>
      <c r="J84" s="39">
        <v>8</v>
      </c>
      <c r="K84" s="36">
        <v>54</v>
      </c>
      <c r="L84" s="36">
        <v>0</v>
      </c>
      <c r="M84" s="37">
        <v>54</v>
      </c>
      <c r="N84" s="38">
        <v>-61</v>
      </c>
      <c r="O84" s="38">
        <v>0</v>
      </c>
      <c r="P84" s="38">
        <v>265</v>
      </c>
      <c r="Q84" s="39">
        <v>204</v>
      </c>
      <c r="R84" s="37">
        <v>1078</v>
      </c>
      <c r="S84" s="38">
        <v>5</v>
      </c>
      <c r="T84" s="38">
        <v>37</v>
      </c>
      <c r="U84" s="38">
        <v>275</v>
      </c>
      <c r="V84" s="39">
        <v>317</v>
      </c>
      <c r="W84" s="36">
        <v>0</v>
      </c>
      <c r="X84" s="36">
        <v>0</v>
      </c>
      <c r="Y84" s="37">
        <v>0</v>
      </c>
      <c r="Z84" s="39">
        <v>1738</v>
      </c>
      <c r="AA84" s="36">
        <v>0</v>
      </c>
      <c r="AB84" s="36">
        <v>0</v>
      </c>
      <c r="AC84" s="37">
        <v>0</v>
      </c>
      <c r="AD84" s="38">
        <v>0</v>
      </c>
      <c r="AE84" s="38">
        <v>420</v>
      </c>
      <c r="AF84" s="39">
        <v>420</v>
      </c>
      <c r="AG84" s="36">
        <v>212</v>
      </c>
      <c r="AH84" s="36">
        <v>0</v>
      </c>
      <c r="AI84" s="36">
        <v>-7</v>
      </c>
      <c r="AJ84" s="36">
        <v>12</v>
      </c>
      <c r="AK84" s="40">
        <v>4560</v>
      </c>
      <c r="AL84" s="38">
        <v>9920</v>
      </c>
      <c r="AM84" s="38">
        <v>0</v>
      </c>
      <c r="AN84" s="38">
        <v>2062</v>
      </c>
      <c r="AO84" s="38">
        <v>0</v>
      </c>
      <c r="AP84" s="38">
        <v>0</v>
      </c>
      <c r="AQ84" s="36">
        <v>0</v>
      </c>
      <c r="AR84" s="36">
        <v>0</v>
      </c>
      <c r="AS84" s="36">
        <v>0</v>
      </c>
      <c r="AT84" s="36">
        <v>0</v>
      </c>
      <c r="AU84" s="36">
        <v>0</v>
      </c>
      <c r="AV84" s="36">
        <v>-411</v>
      </c>
      <c r="AW84" s="36">
        <v>0</v>
      </c>
      <c r="AX84" s="36">
        <v>0</v>
      </c>
      <c r="AY84" s="36">
        <v>0</v>
      </c>
      <c r="AZ84" s="40"/>
      <c r="BA84" s="40">
        <v>16131</v>
      </c>
      <c r="BB84" s="36">
        <v>-54</v>
      </c>
      <c r="BC84" s="36">
        <v>0</v>
      </c>
      <c r="BD84" s="36">
        <v>619</v>
      </c>
      <c r="BE84" s="36">
        <v>-96</v>
      </c>
    </row>
    <row r="85" spans="1:57" x14ac:dyDescent="0.2">
      <c r="A85" s="35" t="s">
        <v>271</v>
      </c>
      <c r="B85" s="35" t="s">
        <v>1128</v>
      </c>
      <c r="C85" s="397" t="s">
        <v>1589</v>
      </c>
      <c r="D85" s="35" t="s">
        <v>270</v>
      </c>
      <c r="E85" s="261"/>
      <c r="F85" s="35" t="s">
        <v>3</v>
      </c>
      <c r="G85" s="36">
        <v>-56</v>
      </c>
      <c r="H85" s="36">
        <v>901</v>
      </c>
      <c r="I85" s="37">
        <v>845</v>
      </c>
      <c r="J85" s="39">
        <v>8</v>
      </c>
      <c r="K85" s="36">
        <v>76</v>
      </c>
      <c r="L85" s="36">
        <v>0</v>
      </c>
      <c r="M85" s="37">
        <v>76</v>
      </c>
      <c r="N85" s="38">
        <v>-168</v>
      </c>
      <c r="O85" s="38">
        <v>0</v>
      </c>
      <c r="P85" s="38">
        <v>-352</v>
      </c>
      <c r="Q85" s="39">
        <v>-520</v>
      </c>
      <c r="R85" s="37">
        <v>1081</v>
      </c>
      <c r="S85" s="38">
        <v>18</v>
      </c>
      <c r="T85" s="38">
        <v>133</v>
      </c>
      <c r="U85" s="38">
        <v>493</v>
      </c>
      <c r="V85" s="39">
        <v>644</v>
      </c>
      <c r="W85" s="36">
        <v>0</v>
      </c>
      <c r="X85" s="36">
        <v>0</v>
      </c>
      <c r="Y85" s="37">
        <v>0</v>
      </c>
      <c r="Z85" s="39">
        <v>865</v>
      </c>
      <c r="AA85" s="36">
        <v>0</v>
      </c>
      <c r="AB85" s="36">
        <v>0</v>
      </c>
      <c r="AC85" s="37">
        <v>0</v>
      </c>
      <c r="AD85" s="38">
        <v>0</v>
      </c>
      <c r="AE85" s="38">
        <v>668</v>
      </c>
      <c r="AF85" s="39">
        <v>668</v>
      </c>
      <c r="AG85" s="36">
        <v>146</v>
      </c>
      <c r="AH85" s="36">
        <v>0</v>
      </c>
      <c r="AI85" s="36">
        <v>0</v>
      </c>
      <c r="AJ85" s="36">
        <v>0</v>
      </c>
      <c r="AK85" s="40">
        <v>3813</v>
      </c>
      <c r="AL85" s="38">
        <v>11316</v>
      </c>
      <c r="AM85" s="38">
        <v>0</v>
      </c>
      <c r="AN85" s="38">
        <v>0</v>
      </c>
      <c r="AO85" s="38">
        <v>0</v>
      </c>
      <c r="AP85" s="38">
        <v>0</v>
      </c>
      <c r="AQ85" s="36">
        <v>0</v>
      </c>
      <c r="AR85" s="36">
        <v>0</v>
      </c>
      <c r="AS85" s="36">
        <v>0</v>
      </c>
      <c r="AT85" s="36">
        <v>0</v>
      </c>
      <c r="AU85" s="36">
        <v>0</v>
      </c>
      <c r="AV85" s="36">
        <v>0</v>
      </c>
      <c r="AW85" s="36">
        <v>0</v>
      </c>
      <c r="AX85" s="36">
        <v>0</v>
      </c>
      <c r="AY85" s="36">
        <v>0</v>
      </c>
      <c r="AZ85" s="40"/>
      <c r="BA85" s="40">
        <v>15129</v>
      </c>
      <c r="BB85" s="36">
        <v>0</v>
      </c>
      <c r="BC85" s="36">
        <v>0</v>
      </c>
      <c r="BD85" s="36">
        <v>102</v>
      </c>
      <c r="BE85" s="36">
        <v>-129</v>
      </c>
    </row>
    <row r="86" spans="1:57" x14ac:dyDescent="0.2">
      <c r="A86" s="35" t="s">
        <v>335</v>
      </c>
      <c r="B86" s="35" t="s">
        <v>1129</v>
      </c>
      <c r="C86" s="397" t="s">
        <v>1589</v>
      </c>
      <c r="D86" s="35" t="s">
        <v>334</v>
      </c>
      <c r="E86" s="261"/>
      <c r="F86" s="35" t="s">
        <v>3</v>
      </c>
      <c r="G86" s="36">
        <v>38</v>
      </c>
      <c r="H86" s="36">
        <v>755</v>
      </c>
      <c r="I86" s="37">
        <v>793</v>
      </c>
      <c r="J86" s="39">
        <v>13</v>
      </c>
      <c r="K86" s="36">
        <v>0</v>
      </c>
      <c r="L86" s="36">
        <v>0</v>
      </c>
      <c r="M86" s="37">
        <v>0</v>
      </c>
      <c r="N86" s="38">
        <v>-102</v>
      </c>
      <c r="O86" s="38">
        <v>0</v>
      </c>
      <c r="P86" s="38">
        <v>359</v>
      </c>
      <c r="Q86" s="39">
        <v>257</v>
      </c>
      <c r="R86" s="37">
        <v>957</v>
      </c>
      <c r="S86" s="38">
        <v>0</v>
      </c>
      <c r="T86" s="38">
        <v>149</v>
      </c>
      <c r="U86" s="38">
        <v>169</v>
      </c>
      <c r="V86" s="39">
        <v>318</v>
      </c>
      <c r="W86" s="36">
        <v>0</v>
      </c>
      <c r="X86" s="36">
        <v>0</v>
      </c>
      <c r="Y86" s="37">
        <v>0</v>
      </c>
      <c r="Z86" s="39">
        <v>317</v>
      </c>
      <c r="AA86" s="36">
        <v>0</v>
      </c>
      <c r="AB86" s="36">
        <v>0</v>
      </c>
      <c r="AC86" s="37">
        <v>0</v>
      </c>
      <c r="AD86" s="38">
        <v>0</v>
      </c>
      <c r="AE86" s="38">
        <v>166</v>
      </c>
      <c r="AF86" s="39">
        <v>166</v>
      </c>
      <c r="AG86" s="36">
        <v>13</v>
      </c>
      <c r="AH86" s="36">
        <v>0</v>
      </c>
      <c r="AI86" s="36">
        <v>8</v>
      </c>
      <c r="AJ86" s="36">
        <v>0</v>
      </c>
      <c r="AK86" s="40">
        <v>2842</v>
      </c>
      <c r="AL86" s="38">
        <v>5965</v>
      </c>
      <c r="AM86" s="38">
        <v>60</v>
      </c>
      <c r="AN86" s="38">
        <v>2091</v>
      </c>
      <c r="AO86" s="38">
        <v>0</v>
      </c>
      <c r="AP86" s="38">
        <v>40</v>
      </c>
      <c r="AQ86" s="36">
        <v>819</v>
      </c>
      <c r="AR86" s="36">
        <v>0</v>
      </c>
      <c r="AS86" s="36">
        <v>0</v>
      </c>
      <c r="AT86" s="36">
        <v>0</v>
      </c>
      <c r="AU86" s="36">
        <v>0</v>
      </c>
      <c r="AV86" s="36">
        <v>-324</v>
      </c>
      <c r="AW86" s="36">
        <v>0</v>
      </c>
      <c r="AX86" s="36">
        <v>0</v>
      </c>
      <c r="AY86" s="36">
        <v>0</v>
      </c>
      <c r="AZ86" s="40"/>
      <c r="BA86" s="40">
        <v>11493</v>
      </c>
      <c r="BB86" s="36">
        <v>-11</v>
      </c>
      <c r="BC86" s="36">
        <v>0</v>
      </c>
      <c r="BD86" s="36">
        <v>3</v>
      </c>
      <c r="BE86" s="36">
        <v>-11</v>
      </c>
    </row>
    <row r="87" spans="1:57" x14ac:dyDescent="0.2">
      <c r="A87" s="35" t="s">
        <v>469</v>
      </c>
      <c r="B87" s="35" t="s">
        <v>1130</v>
      </c>
      <c r="C87" s="397" t="s">
        <v>1589</v>
      </c>
      <c r="D87" s="35" t="s">
        <v>468</v>
      </c>
      <c r="E87" s="261"/>
      <c r="F87" s="35" t="s">
        <v>3</v>
      </c>
      <c r="G87" s="36">
        <v>22</v>
      </c>
      <c r="H87" s="36">
        <v>742</v>
      </c>
      <c r="I87" s="37">
        <v>764</v>
      </c>
      <c r="J87" s="39">
        <v>11</v>
      </c>
      <c r="K87" s="36">
        <v>21</v>
      </c>
      <c r="L87" s="36">
        <v>0</v>
      </c>
      <c r="M87" s="37">
        <v>21</v>
      </c>
      <c r="N87" s="38">
        <v>-156</v>
      </c>
      <c r="O87" s="38">
        <v>0</v>
      </c>
      <c r="P87" s="38">
        <v>269</v>
      </c>
      <c r="Q87" s="39">
        <v>113</v>
      </c>
      <c r="R87" s="37">
        <v>837</v>
      </c>
      <c r="S87" s="38">
        <v>0</v>
      </c>
      <c r="T87" s="38">
        <v>53</v>
      </c>
      <c r="U87" s="38">
        <v>390</v>
      </c>
      <c r="V87" s="39">
        <v>443</v>
      </c>
      <c r="W87" s="36">
        <v>0</v>
      </c>
      <c r="X87" s="36">
        <v>0</v>
      </c>
      <c r="Y87" s="37">
        <v>0</v>
      </c>
      <c r="Z87" s="39">
        <v>568</v>
      </c>
      <c r="AA87" s="36">
        <v>0</v>
      </c>
      <c r="AB87" s="36">
        <v>0</v>
      </c>
      <c r="AC87" s="37">
        <v>0</v>
      </c>
      <c r="AD87" s="38">
        <v>0</v>
      </c>
      <c r="AE87" s="38">
        <v>350</v>
      </c>
      <c r="AF87" s="39">
        <v>350</v>
      </c>
      <c r="AG87" s="36">
        <v>161</v>
      </c>
      <c r="AH87" s="36">
        <v>0</v>
      </c>
      <c r="AI87" s="36">
        <v>0</v>
      </c>
      <c r="AJ87" s="36">
        <v>-36</v>
      </c>
      <c r="AK87" s="40">
        <v>3232</v>
      </c>
      <c r="AL87" s="38">
        <v>6766</v>
      </c>
      <c r="AM87" s="38">
        <v>26</v>
      </c>
      <c r="AN87" s="38">
        <v>0</v>
      </c>
      <c r="AO87" s="38">
        <v>0</v>
      </c>
      <c r="AP87" s="38">
        <v>0</v>
      </c>
      <c r="AQ87" s="36">
        <v>393</v>
      </c>
      <c r="AR87" s="36">
        <v>0</v>
      </c>
      <c r="AS87" s="36">
        <v>0</v>
      </c>
      <c r="AT87" s="36">
        <v>0</v>
      </c>
      <c r="AU87" s="36">
        <v>0</v>
      </c>
      <c r="AV87" s="36">
        <v>-88</v>
      </c>
      <c r="AW87" s="36">
        <v>0</v>
      </c>
      <c r="AX87" s="36">
        <v>0</v>
      </c>
      <c r="AY87" s="36">
        <v>0</v>
      </c>
      <c r="AZ87" s="40"/>
      <c r="BA87" s="40">
        <v>10329</v>
      </c>
      <c r="BB87" s="36">
        <v>0</v>
      </c>
      <c r="BC87" s="36">
        <v>0</v>
      </c>
      <c r="BD87" s="36">
        <v>0</v>
      </c>
      <c r="BE87" s="36">
        <v>-59</v>
      </c>
    </row>
    <row r="88" spans="1:57" x14ac:dyDescent="0.2">
      <c r="A88" s="35" t="s">
        <v>637</v>
      </c>
      <c r="B88" s="35" t="s">
        <v>1131</v>
      </c>
      <c r="C88" s="397" t="s">
        <v>1589</v>
      </c>
      <c r="D88" s="35" t="s">
        <v>636</v>
      </c>
      <c r="E88" s="261"/>
      <c r="F88" s="35" t="s">
        <v>3</v>
      </c>
      <c r="G88" s="36">
        <v>26</v>
      </c>
      <c r="H88" s="36">
        <v>1285</v>
      </c>
      <c r="I88" s="37">
        <v>1311</v>
      </c>
      <c r="J88" s="39">
        <v>20</v>
      </c>
      <c r="K88" s="36">
        <v>11</v>
      </c>
      <c r="L88" s="36">
        <v>0</v>
      </c>
      <c r="M88" s="37">
        <v>11</v>
      </c>
      <c r="N88" s="38">
        <v>110</v>
      </c>
      <c r="O88" s="38">
        <v>0</v>
      </c>
      <c r="P88" s="38">
        <v>206</v>
      </c>
      <c r="Q88" s="39">
        <v>316</v>
      </c>
      <c r="R88" s="37">
        <v>986</v>
      </c>
      <c r="S88" s="38">
        <v>0</v>
      </c>
      <c r="T88" s="38">
        <v>187</v>
      </c>
      <c r="U88" s="38">
        <v>840</v>
      </c>
      <c r="V88" s="39">
        <v>1027</v>
      </c>
      <c r="W88" s="36">
        <v>0</v>
      </c>
      <c r="X88" s="36">
        <v>0</v>
      </c>
      <c r="Y88" s="37">
        <v>0</v>
      </c>
      <c r="Z88" s="39">
        <v>150</v>
      </c>
      <c r="AA88" s="36">
        <v>0</v>
      </c>
      <c r="AB88" s="36">
        <v>0</v>
      </c>
      <c r="AC88" s="37">
        <v>0</v>
      </c>
      <c r="AD88" s="38">
        <v>0</v>
      </c>
      <c r="AE88" s="38">
        <v>354</v>
      </c>
      <c r="AF88" s="39">
        <v>354</v>
      </c>
      <c r="AG88" s="36">
        <v>121</v>
      </c>
      <c r="AH88" s="36">
        <v>0</v>
      </c>
      <c r="AI88" s="36">
        <v>17</v>
      </c>
      <c r="AJ88" s="36">
        <v>0</v>
      </c>
      <c r="AK88" s="40">
        <v>4313</v>
      </c>
      <c r="AL88" s="38">
        <v>5585</v>
      </c>
      <c r="AM88" s="38">
        <v>22</v>
      </c>
      <c r="AN88" s="38">
        <v>2195</v>
      </c>
      <c r="AO88" s="38">
        <v>0</v>
      </c>
      <c r="AP88" s="38">
        <v>0</v>
      </c>
      <c r="AQ88" s="36">
        <v>1493</v>
      </c>
      <c r="AR88" s="36">
        <v>0</v>
      </c>
      <c r="AS88" s="36">
        <v>0</v>
      </c>
      <c r="AT88" s="36">
        <v>0</v>
      </c>
      <c r="AU88" s="36">
        <v>0</v>
      </c>
      <c r="AV88" s="36">
        <v>-10</v>
      </c>
      <c r="AW88" s="36">
        <v>0</v>
      </c>
      <c r="AX88" s="36">
        <v>0</v>
      </c>
      <c r="AY88" s="36">
        <v>0</v>
      </c>
      <c r="AZ88" s="40"/>
      <c r="BA88" s="40">
        <v>13598</v>
      </c>
      <c r="BB88" s="36">
        <v>0</v>
      </c>
      <c r="BC88" s="36">
        <v>0</v>
      </c>
      <c r="BD88" s="36">
        <v>1</v>
      </c>
      <c r="BE88" s="36">
        <v>-85</v>
      </c>
    </row>
    <row r="89" spans="1:57" x14ac:dyDescent="0.2">
      <c r="A89" s="35" t="s">
        <v>540</v>
      </c>
      <c r="B89" s="35" t="s">
        <v>1132</v>
      </c>
      <c r="C89" s="397" t="s">
        <v>1588</v>
      </c>
      <c r="D89" s="35" t="s">
        <v>539</v>
      </c>
      <c r="E89" s="261"/>
      <c r="F89" s="35" t="s">
        <v>34</v>
      </c>
      <c r="G89" s="36">
        <v>-202</v>
      </c>
      <c r="H89" s="36">
        <v>1352</v>
      </c>
      <c r="I89" s="37">
        <v>1150</v>
      </c>
      <c r="J89" s="39">
        <v>23</v>
      </c>
      <c r="K89" s="36">
        <v>170</v>
      </c>
      <c r="L89" s="36">
        <v>0</v>
      </c>
      <c r="M89" s="37">
        <v>170</v>
      </c>
      <c r="N89" s="38">
        <v>550</v>
      </c>
      <c r="O89" s="38">
        <v>0</v>
      </c>
      <c r="P89" s="38">
        <v>524</v>
      </c>
      <c r="Q89" s="39">
        <v>1074</v>
      </c>
      <c r="R89" s="37">
        <v>3347</v>
      </c>
      <c r="S89" s="38">
        <v>124</v>
      </c>
      <c r="T89" s="38">
        <v>219</v>
      </c>
      <c r="U89" s="38">
        <v>263</v>
      </c>
      <c r="V89" s="39">
        <v>606</v>
      </c>
      <c r="W89" s="36">
        <v>423</v>
      </c>
      <c r="X89" s="36">
        <v>1288</v>
      </c>
      <c r="Y89" s="37">
        <v>1711</v>
      </c>
      <c r="Z89" s="39">
        <v>1754</v>
      </c>
      <c r="AA89" s="36">
        <v>12751</v>
      </c>
      <c r="AB89" s="36">
        <v>623</v>
      </c>
      <c r="AC89" s="37">
        <v>13374</v>
      </c>
      <c r="AD89" s="38">
        <v>17851</v>
      </c>
      <c r="AE89" s="38">
        <v>1495</v>
      </c>
      <c r="AF89" s="39">
        <v>19346</v>
      </c>
      <c r="AG89" s="36">
        <v>0</v>
      </c>
      <c r="AH89" s="36">
        <v>0</v>
      </c>
      <c r="AI89" s="36">
        <v>0</v>
      </c>
      <c r="AJ89" s="36">
        <v>0</v>
      </c>
      <c r="AK89" s="40">
        <v>42555</v>
      </c>
      <c r="AL89" s="38">
        <v>13088</v>
      </c>
      <c r="AM89" s="38">
        <v>0</v>
      </c>
      <c r="AN89" s="38">
        <v>4386</v>
      </c>
      <c r="AO89" s="38">
        <v>0</v>
      </c>
      <c r="AP89" s="38">
        <v>0</v>
      </c>
      <c r="AQ89" s="36">
        <v>100</v>
      </c>
      <c r="AR89" s="36">
        <v>0</v>
      </c>
      <c r="AS89" s="36">
        <v>0</v>
      </c>
      <c r="AT89" s="36">
        <v>0</v>
      </c>
      <c r="AU89" s="36">
        <v>140</v>
      </c>
      <c r="AV89" s="36">
        <v>-622</v>
      </c>
      <c r="AW89" s="36">
        <v>1110</v>
      </c>
      <c r="AX89" s="36">
        <v>0</v>
      </c>
      <c r="AY89" s="36">
        <v>0</v>
      </c>
      <c r="AZ89" s="40"/>
      <c r="BA89" s="40">
        <v>60757</v>
      </c>
      <c r="BB89" s="36">
        <v>89</v>
      </c>
      <c r="BC89" s="36">
        <v>1</v>
      </c>
      <c r="BD89" s="36">
        <v>1783</v>
      </c>
      <c r="BE89" s="36">
        <v>-367</v>
      </c>
    </row>
    <row r="90" spans="1:57" x14ac:dyDescent="0.2">
      <c r="A90" s="35" t="s">
        <v>600</v>
      </c>
      <c r="B90" s="35" t="s">
        <v>1133</v>
      </c>
      <c r="C90" s="397" t="s">
        <v>1588</v>
      </c>
      <c r="D90" s="35" t="s">
        <v>599</v>
      </c>
      <c r="E90" s="261"/>
      <c r="F90" s="35" t="s">
        <v>34</v>
      </c>
      <c r="G90" s="36">
        <v>89</v>
      </c>
      <c r="H90" s="36">
        <v>1161</v>
      </c>
      <c r="I90" s="37">
        <v>1250</v>
      </c>
      <c r="J90" s="39">
        <v>40</v>
      </c>
      <c r="K90" s="36">
        <v>83</v>
      </c>
      <c r="L90" s="36">
        <v>0</v>
      </c>
      <c r="M90" s="37">
        <v>83</v>
      </c>
      <c r="N90" s="38">
        <v>1756</v>
      </c>
      <c r="O90" s="38">
        <v>0</v>
      </c>
      <c r="P90" s="38">
        <v>193</v>
      </c>
      <c r="Q90" s="39">
        <v>1949</v>
      </c>
      <c r="R90" s="37">
        <v>3361</v>
      </c>
      <c r="S90" s="38">
        <v>239</v>
      </c>
      <c r="T90" s="38">
        <v>431</v>
      </c>
      <c r="U90" s="38">
        <v>396</v>
      </c>
      <c r="V90" s="39">
        <v>1066</v>
      </c>
      <c r="W90" s="36">
        <v>1485</v>
      </c>
      <c r="X90" s="36">
        <v>1349</v>
      </c>
      <c r="Y90" s="37">
        <v>2834</v>
      </c>
      <c r="Z90" s="39">
        <v>803</v>
      </c>
      <c r="AA90" s="36">
        <v>13599</v>
      </c>
      <c r="AB90" s="36">
        <v>4223</v>
      </c>
      <c r="AC90" s="37">
        <v>17822</v>
      </c>
      <c r="AD90" s="38">
        <v>17359</v>
      </c>
      <c r="AE90" s="38">
        <v>469</v>
      </c>
      <c r="AF90" s="39">
        <v>17828</v>
      </c>
      <c r="AG90" s="36">
        <v>587</v>
      </c>
      <c r="AH90" s="36">
        <v>0</v>
      </c>
      <c r="AI90" s="36">
        <v>0</v>
      </c>
      <c r="AJ90" s="36">
        <v>83</v>
      </c>
      <c r="AK90" s="40">
        <v>47706</v>
      </c>
      <c r="AL90" s="38">
        <v>8018</v>
      </c>
      <c r="AM90" s="38">
        <v>0</v>
      </c>
      <c r="AN90" s="38">
        <v>5978</v>
      </c>
      <c r="AO90" s="38">
        <v>0</v>
      </c>
      <c r="AP90" s="38">
        <v>0</v>
      </c>
      <c r="AQ90" s="36">
        <v>0</v>
      </c>
      <c r="AR90" s="36">
        <v>0</v>
      </c>
      <c r="AS90" s="36">
        <v>0</v>
      </c>
      <c r="AT90" s="36">
        <v>0</v>
      </c>
      <c r="AU90" s="36">
        <v>142</v>
      </c>
      <c r="AV90" s="36">
        <v>0</v>
      </c>
      <c r="AW90" s="36">
        <v>-234</v>
      </c>
      <c r="AX90" s="36">
        <v>0</v>
      </c>
      <c r="AY90" s="36">
        <v>0</v>
      </c>
      <c r="AZ90" s="40"/>
      <c r="BA90" s="40">
        <v>61610</v>
      </c>
      <c r="BB90" s="36">
        <v>0</v>
      </c>
      <c r="BC90" s="36">
        <v>0</v>
      </c>
      <c r="BD90" s="36">
        <v>1187</v>
      </c>
      <c r="BE90" s="36">
        <v>-1313</v>
      </c>
    </row>
    <row r="91" spans="1:57" x14ac:dyDescent="0.2">
      <c r="A91" s="35" t="s">
        <v>209</v>
      </c>
      <c r="B91" s="35" t="s">
        <v>1134</v>
      </c>
      <c r="C91" s="397" t="s">
        <v>1588</v>
      </c>
      <c r="D91" s="35" t="s">
        <v>900</v>
      </c>
      <c r="E91" s="261"/>
      <c r="F91" s="35" t="s">
        <v>729</v>
      </c>
      <c r="G91" s="36">
        <v>715</v>
      </c>
      <c r="H91" s="36">
        <v>7242</v>
      </c>
      <c r="I91" s="37">
        <v>7957</v>
      </c>
      <c r="J91" s="39">
        <v>560</v>
      </c>
      <c r="K91" s="36">
        <v>369</v>
      </c>
      <c r="L91" s="36">
        <v>428</v>
      </c>
      <c r="M91" s="37">
        <v>797</v>
      </c>
      <c r="N91" s="38">
        <v>19308</v>
      </c>
      <c r="O91" s="38">
        <v>0</v>
      </c>
      <c r="P91" s="38">
        <v>1166</v>
      </c>
      <c r="Q91" s="39">
        <v>20474</v>
      </c>
      <c r="R91" s="37">
        <v>18103</v>
      </c>
      <c r="S91" s="38">
        <v>1153</v>
      </c>
      <c r="T91" s="38">
        <v>-9</v>
      </c>
      <c r="U91" s="38">
        <v>551</v>
      </c>
      <c r="V91" s="39">
        <v>1695</v>
      </c>
      <c r="W91" s="36">
        <v>7415</v>
      </c>
      <c r="X91" s="36">
        <v>5435</v>
      </c>
      <c r="Y91" s="37">
        <v>12850</v>
      </c>
      <c r="Z91" s="39">
        <v>6043</v>
      </c>
      <c r="AA91" s="36">
        <v>105716</v>
      </c>
      <c r="AB91" s="36">
        <v>53847</v>
      </c>
      <c r="AC91" s="37">
        <v>159563</v>
      </c>
      <c r="AD91" s="38">
        <v>134385</v>
      </c>
      <c r="AE91" s="38">
        <v>0</v>
      </c>
      <c r="AF91" s="39">
        <v>134385</v>
      </c>
      <c r="AG91" s="36">
        <v>191</v>
      </c>
      <c r="AH91" s="36">
        <v>13</v>
      </c>
      <c r="AI91" s="36">
        <v>0</v>
      </c>
      <c r="AJ91" s="36">
        <v>0</v>
      </c>
      <c r="AK91" s="40">
        <v>362631</v>
      </c>
      <c r="AL91" s="38">
        <v>0</v>
      </c>
      <c r="AM91" s="38">
        <v>0</v>
      </c>
      <c r="AN91" s="38">
        <v>0</v>
      </c>
      <c r="AO91" s="38">
        <v>0</v>
      </c>
      <c r="AP91" s="38">
        <v>0</v>
      </c>
      <c r="AQ91" s="36">
        <v>0</v>
      </c>
      <c r="AR91" s="36">
        <v>0</v>
      </c>
      <c r="AS91" s="36">
        <v>0</v>
      </c>
      <c r="AT91" s="36">
        <v>0</v>
      </c>
      <c r="AU91" s="36">
        <v>833</v>
      </c>
      <c r="AV91" s="36">
        <v>0</v>
      </c>
      <c r="AW91" s="36">
        <v>-7198</v>
      </c>
      <c r="AX91" s="36">
        <v>0</v>
      </c>
      <c r="AY91" s="36">
        <v>0</v>
      </c>
      <c r="AZ91" s="40"/>
      <c r="BA91" s="40">
        <v>356266</v>
      </c>
      <c r="BB91" s="36">
        <v>0</v>
      </c>
      <c r="BC91" s="36">
        <v>0</v>
      </c>
      <c r="BD91" s="36">
        <v>4790</v>
      </c>
      <c r="BE91" s="36">
        <v>-705</v>
      </c>
    </row>
    <row r="92" spans="1:57" x14ac:dyDescent="0.2">
      <c r="A92" s="35" t="s">
        <v>27</v>
      </c>
      <c r="B92" s="35" t="s">
        <v>1135</v>
      </c>
      <c r="C92" s="397" t="s">
        <v>1588</v>
      </c>
      <c r="D92" s="35" t="s">
        <v>26</v>
      </c>
      <c r="E92" s="261"/>
      <c r="F92" s="35" t="s">
        <v>3</v>
      </c>
      <c r="G92" s="36">
        <v>-12</v>
      </c>
      <c r="H92" s="36">
        <v>8144</v>
      </c>
      <c r="I92" s="37">
        <v>8132</v>
      </c>
      <c r="J92" s="39">
        <v>39</v>
      </c>
      <c r="K92" s="36">
        <v>69</v>
      </c>
      <c r="L92" s="36">
        <v>0</v>
      </c>
      <c r="M92" s="37">
        <v>69</v>
      </c>
      <c r="N92" s="38">
        <v>97</v>
      </c>
      <c r="O92" s="38">
        <v>0</v>
      </c>
      <c r="P92" s="38">
        <v>854</v>
      </c>
      <c r="Q92" s="39">
        <v>951</v>
      </c>
      <c r="R92" s="37">
        <v>1013</v>
      </c>
      <c r="S92" s="38">
        <v>38</v>
      </c>
      <c r="T92" s="38">
        <v>0</v>
      </c>
      <c r="U92" s="38">
        <v>500</v>
      </c>
      <c r="V92" s="39">
        <v>538</v>
      </c>
      <c r="W92" s="36">
        <v>0</v>
      </c>
      <c r="X92" s="36">
        <v>0</v>
      </c>
      <c r="Y92" s="37">
        <v>0</v>
      </c>
      <c r="Z92" s="39">
        <v>2185</v>
      </c>
      <c r="AA92" s="36">
        <v>0</v>
      </c>
      <c r="AB92" s="36">
        <v>0</v>
      </c>
      <c r="AC92" s="37">
        <v>0</v>
      </c>
      <c r="AD92" s="38">
        <v>315</v>
      </c>
      <c r="AE92" s="38">
        <v>1435</v>
      </c>
      <c r="AF92" s="39">
        <v>1750</v>
      </c>
      <c r="AG92" s="36">
        <v>98</v>
      </c>
      <c r="AH92" s="36">
        <v>0</v>
      </c>
      <c r="AI92" s="36">
        <v>0</v>
      </c>
      <c r="AJ92" s="36">
        <v>0</v>
      </c>
      <c r="AK92" s="40">
        <v>14775</v>
      </c>
      <c r="AL92" s="38">
        <v>8092</v>
      </c>
      <c r="AM92" s="38">
        <v>0</v>
      </c>
      <c r="AN92" s="38">
        <v>6366</v>
      </c>
      <c r="AO92" s="38">
        <v>0</v>
      </c>
      <c r="AP92" s="38">
        <v>0</v>
      </c>
      <c r="AQ92" s="36">
        <v>191</v>
      </c>
      <c r="AR92" s="36">
        <v>0</v>
      </c>
      <c r="AS92" s="36">
        <v>0</v>
      </c>
      <c r="AT92" s="36">
        <v>0</v>
      </c>
      <c r="AU92" s="36">
        <v>0</v>
      </c>
      <c r="AV92" s="36">
        <v>-1471</v>
      </c>
      <c r="AW92" s="36">
        <v>1077</v>
      </c>
      <c r="AX92" s="36">
        <v>0</v>
      </c>
      <c r="AY92" s="36">
        <v>0</v>
      </c>
      <c r="AZ92" s="40"/>
      <c r="BA92" s="40">
        <v>29030</v>
      </c>
      <c r="BB92" s="36">
        <v>184</v>
      </c>
      <c r="BC92" s="36">
        <v>1</v>
      </c>
      <c r="BD92" s="36">
        <v>2426</v>
      </c>
      <c r="BE92" s="36">
        <v>-67</v>
      </c>
    </row>
    <row r="93" spans="1:57" x14ac:dyDescent="0.2">
      <c r="A93" s="35" t="s">
        <v>59</v>
      </c>
      <c r="B93" s="35" t="s">
        <v>1136</v>
      </c>
      <c r="C93" s="397" t="s">
        <v>1588</v>
      </c>
      <c r="D93" s="35" t="s">
        <v>58</v>
      </c>
      <c r="E93" s="261"/>
      <c r="F93" s="35" t="s">
        <v>3</v>
      </c>
      <c r="G93" s="36">
        <v>66</v>
      </c>
      <c r="H93" s="36">
        <v>1144</v>
      </c>
      <c r="I93" s="37">
        <v>1210</v>
      </c>
      <c r="J93" s="39">
        <v>15</v>
      </c>
      <c r="K93" s="36">
        <v>61</v>
      </c>
      <c r="L93" s="36">
        <v>0</v>
      </c>
      <c r="M93" s="37">
        <v>61</v>
      </c>
      <c r="N93" s="38">
        <v>-147</v>
      </c>
      <c r="O93" s="38">
        <v>0</v>
      </c>
      <c r="P93" s="38">
        <v>174</v>
      </c>
      <c r="Q93" s="39">
        <v>27</v>
      </c>
      <c r="R93" s="37">
        <v>1290</v>
      </c>
      <c r="S93" s="38">
        <v>0</v>
      </c>
      <c r="T93" s="38">
        <v>170</v>
      </c>
      <c r="U93" s="38">
        <v>324</v>
      </c>
      <c r="V93" s="39">
        <v>494</v>
      </c>
      <c r="W93" s="36">
        <v>0</v>
      </c>
      <c r="X93" s="36">
        <v>0</v>
      </c>
      <c r="Y93" s="37">
        <v>0</v>
      </c>
      <c r="Z93" s="39">
        <v>420</v>
      </c>
      <c r="AA93" s="36">
        <v>0</v>
      </c>
      <c r="AB93" s="36">
        <v>0</v>
      </c>
      <c r="AC93" s="37">
        <v>0</v>
      </c>
      <c r="AD93" s="38">
        <v>0</v>
      </c>
      <c r="AE93" s="38">
        <v>344</v>
      </c>
      <c r="AF93" s="39">
        <v>344</v>
      </c>
      <c r="AG93" s="36">
        <v>1213</v>
      </c>
      <c r="AH93" s="36">
        <v>0</v>
      </c>
      <c r="AI93" s="36">
        <v>0</v>
      </c>
      <c r="AJ93" s="36">
        <v>-112</v>
      </c>
      <c r="AK93" s="40">
        <v>4962</v>
      </c>
      <c r="AL93" s="38">
        <v>9557</v>
      </c>
      <c r="AM93" s="38">
        <v>0</v>
      </c>
      <c r="AN93" s="38">
        <v>0</v>
      </c>
      <c r="AO93" s="38">
        <v>0</v>
      </c>
      <c r="AP93" s="38">
        <v>0</v>
      </c>
      <c r="AQ93" s="36">
        <v>488</v>
      </c>
      <c r="AR93" s="36">
        <v>0</v>
      </c>
      <c r="AS93" s="36">
        <v>0</v>
      </c>
      <c r="AT93" s="36">
        <v>0</v>
      </c>
      <c r="AU93" s="36">
        <v>0</v>
      </c>
      <c r="AV93" s="36">
        <v>-499</v>
      </c>
      <c r="AW93" s="36">
        <v>0</v>
      </c>
      <c r="AX93" s="36">
        <v>0</v>
      </c>
      <c r="AY93" s="36">
        <v>0</v>
      </c>
      <c r="AZ93" s="40"/>
      <c r="BA93" s="40">
        <v>14508</v>
      </c>
      <c r="BB93" s="36">
        <v>0</v>
      </c>
      <c r="BC93" s="36">
        <v>0</v>
      </c>
      <c r="BD93" s="36">
        <v>71</v>
      </c>
      <c r="BE93" s="36">
        <v>-190</v>
      </c>
    </row>
    <row r="94" spans="1:57" x14ac:dyDescent="0.2">
      <c r="A94" s="35" t="s">
        <v>65</v>
      </c>
      <c r="B94" s="35" t="s">
        <v>1137</v>
      </c>
      <c r="C94" s="397" t="s">
        <v>1588</v>
      </c>
      <c r="D94" s="35" t="s">
        <v>64</v>
      </c>
      <c r="E94" s="261"/>
      <c r="F94" s="35" t="s">
        <v>3</v>
      </c>
      <c r="G94" s="36">
        <v>34</v>
      </c>
      <c r="H94" s="36">
        <v>990</v>
      </c>
      <c r="I94" s="37">
        <v>1024</v>
      </c>
      <c r="J94" s="39">
        <v>0</v>
      </c>
      <c r="K94" s="36">
        <v>91</v>
      </c>
      <c r="L94" s="36">
        <v>0</v>
      </c>
      <c r="M94" s="37">
        <v>91</v>
      </c>
      <c r="N94" s="38">
        <v>-76</v>
      </c>
      <c r="O94" s="38">
        <v>0</v>
      </c>
      <c r="P94" s="38">
        <v>197</v>
      </c>
      <c r="Q94" s="39">
        <v>121</v>
      </c>
      <c r="R94" s="37">
        <v>-104</v>
      </c>
      <c r="S94" s="38">
        <v>0</v>
      </c>
      <c r="T94" s="38">
        <v>76</v>
      </c>
      <c r="U94" s="38">
        <v>441</v>
      </c>
      <c r="V94" s="39">
        <v>517</v>
      </c>
      <c r="W94" s="36">
        <v>0</v>
      </c>
      <c r="X94" s="36">
        <v>2</v>
      </c>
      <c r="Y94" s="37">
        <v>2</v>
      </c>
      <c r="Z94" s="39">
        <v>365</v>
      </c>
      <c r="AA94" s="36">
        <v>0</v>
      </c>
      <c r="AB94" s="36">
        <v>0</v>
      </c>
      <c r="AC94" s="37">
        <v>0</v>
      </c>
      <c r="AD94" s="38">
        <v>0</v>
      </c>
      <c r="AE94" s="38">
        <v>137</v>
      </c>
      <c r="AF94" s="39">
        <v>137</v>
      </c>
      <c r="AG94" s="36">
        <v>0</v>
      </c>
      <c r="AH94" s="36">
        <v>0</v>
      </c>
      <c r="AI94" s="36">
        <v>0</v>
      </c>
      <c r="AJ94" s="36">
        <v>0</v>
      </c>
      <c r="AK94" s="40">
        <v>2153</v>
      </c>
      <c r="AL94" s="38">
        <v>2206</v>
      </c>
      <c r="AM94" s="38">
        <v>82</v>
      </c>
      <c r="AN94" s="38">
        <v>1488</v>
      </c>
      <c r="AO94" s="38">
        <v>0</v>
      </c>
      <c r="AP94" s="38">
        <v>0</v>
      </c>
      <c r="AQ94" s="36">
        <v>230</v>
      </c>
      <c r="AR94" s="36">
        <v>0</v>
      </c>
      <c r="AS94" s="36">
        <v>0</v>
      </c>
      <c r="AT94" s="36">
        <v>0</v>
      </c>
      <c r="AU94" s="36">
        <v>0</v>
      </c>
      <c r="AV94" s="36">
        <v>0</v>
      </c>
      <c r="AW94" s="36">
        <v>0</v>
      </c>
      <c r="AX94" s="36">
        <v>0</v>
      </c>
      <c r="AY94" s="36">
        <v>0</v>
      </c>
      <c r="AZ94" s="40"/>
      <c r="BA94" s="40">
        <v>6159</v>
      </c>
      <c r="BB94" s="36">
        <v>0</v>
      </c>
      <c r="BC94" s="36">
        <v>0</v>
      </c>
      <c r="BD94" s="36">
        <v>39</v>
      </c>
      <c r="BE94" s="36">
        <v>-96</v>
      </c>
    </row>
    <row r="95" spans="1:57" x14ac:dyDescent="0.2">
      <c r="A95" s="35" t="s">
        <v>101</v>
      </c>
      <c r="B95" s="35" t="s">
        <v>1138</v>
      </c>
      <c r="C95" s="397" t="s">
        <v>1588</v>
      </c>
      <c r="D95" s="35" t="s">
        <v>100</v>
      </c>
      <c r="E95" s="261"/>
      <c r="F95" s="35" t="s">
        <v>3</v>
      </c>
      <c r="G95" s="36">
        <v>65</v>
      </c>
      <c r="H95" s="36">
        <v>-86</v>
      </c>
      <c r="I95" s="37">
        <v>-21</v>
      </c>
      <c r="J95" s="39">
        <v>12</v>
      </c>
      <c r="K95" s="36">
        <v>24</v>
      </c>
      <c r="L95" s="36">
        <v>0</v>
      </c>
      <c r="M95" s="37">
        <v>24</v>
      </c>
      <c r="N95" s="38">
        <v>93</v>
      </c>
      <c r="O95" s="38">
        <v>0</v>
      </c>
      <c r="P95" s="38">
        <v>121</v>
      </c>
      <c r="Q95" s="39">
        <v>214</v>
      </c>
      <c r="R95" s="37">
        <v>412</v>
      </c>
      <c r="S95" s="38">
        <v>0</v>
      </c>
      <c r="T95" s="38">
        <v>10</v>
      </c>
      <c r="U95" s="38">
        <v>115</v>
      </c>
      <c r="V95" s="39">
        <v>125</v>
      </c>
      <c r="W95" s="36">
        <v>0</v>
      </c>
      <c r="X95" s="36">
        <v>0</v>
      </c>
      <c r="Y95" s="37">
        <v>0</v>
      </c>
      <c r="Z95" s="39">
        <v>875</v>
      </c>
      <c r="AA95" s="36">
        <v>0</v>
      </c>
      <c r="AB95" s="36">
        <v>0</v>
      </c>
      <c r="AC95" s="37">
        <v>0</v>
      </c>
      <c r="AD95" s="38">
        <v>0</v>
      </c>
      <c r="AE95" s="38">
        <v>570</v>
      </c>
      <c r="AF95" s="39">
        <v>570</v>
      </c>
      <c r="AG95" s="36">
        <v>642</v>
      </c>
      <c r="AH95" s="36">
        <v>5</v>
      </c>
      <c r="AI95" s="36">
        <v>0</v>
      </c>
      <c r="AJ95" s="36">
        <v>1</v>
      </c>
      <c r="AK95" s="40">
        <v>2859</v>
      </c>
      <c r="AL95" s="38">
        <v>3430</v>
      </c>
      <c r="AM95" s="38">
        <v>265</v>
      </c>
      <c r="AN95" s="38">
        <v>897</v>
      </c>
      <c r="AO95" s="38">
        <v>0</v>
      </c>
      <c r="AP95" s="38">
        <v>0</v>
      </c>
      <c r="AQ95" s="36">
        <v>61</v>
      </c>
      <c r="AR95" s="36">
        <v>0</v>
      </c>
      <c r="AS95" s="36">
        <v>0</v>
      </c>
      <c r="AT95" s="36">
        <v>0</v>
      </c>
      <c r="AU95" s="36">
        <v>0</v>
      </c>
      <c r="AV95" s="36">
        <v>0</v>
      </c>
      <c r="AW95" s="36">
        <v>0</v>
      </c>
      <c r="AX95" s="36">
        <v>0</v>
      </c>
      <c r="AY95" s="36">
        <v>0</v>
      </c>
      <c r="AZ95" s="40"/>
      <c r="BA95" s="40">
        <v>7512</v>
      </c>
      <c r="BB95" s="36">
        <v>0</v>
      </c>
      <c r="BC95" s="36">
        <v>0</v>
      </c>
      <c r="BD95" s="36">
        <v>52</v>
      </c>
      <c r="BE95" s="36">
        <v>-18</v>
      </c>
    </row>
    <row r="96" spans="1:57" x14ac:dyDescent="0.2">
      <c r="A96" s="35" t="s">
        <v>105</v>
      </c>
      <c r="B96" s="35" t="s">
        <v>1139</v>
      </c>
      <c r="C96" s="397" t="s">
        <v>1588</v>
      </c>
      <c r="D96" s="35" t="s">
        <v>104</v>
      </c>
      <c r="E96" s="261"/>
      <c r="F96" s="35" t="s">
        <v>3</v>
      </c>
      <c r="G96" s="36">
        <v>-189</v>
      </c>
      <c r="H96" s="36">
        <v>1964</v>
      </c>
      <c r="I96" s="37">
        <v>1775</v>
      </c>
      <c r="J96" s="39">
        <v>1</v>
      </c>
      <c r="K96" s="36">
        <v>192</v>
      </c>
      <c r="L96" s="36">
        <v>0</v>
      </c>
      <c r="M96" s="37">
        <v>192</v>
      </c>
      <c r="N96" s="38">
        <v>-369</v>
      </c>
      <c r="O96" s="38">
        <v>0</v>
      </c>
      <c r="P96" s="38">
        <v>110</v>
      </c>
      <c r="Q96" s="39">
        <v>-259</v>
      </c>
      <c r="R96" s="37">
        <v>1399</v>
      </c>
      <c r="S96" s="38">
        <v>10</v>
      </c>
      <c r="T96" s="38">
        <v>188</v>
      </c>
      <c r="U96" s="38">
        <v>473</v>
      </c>
      <c r="V96" s="39">
        <v>671</v>
      </c>
      <c r="W96" s="36">
        <v>0</v>
      </c>
      <c r="X96" s="36">
        <v>0</v>
      </c>
      <c r="Y96" s="37">
        <v>0</v>
      </c>
      <c r="Z96" s="39">
        <v>875</v>
      </c>
      <c r="AA96" s="36">
        <v>0</v>
      </c>
      <c r="AB96" s="36">
        <v>0</v>
      </c>
      <c r="AC96" s="37">
        <v>0</v>
      </c>
      <c r="AD96" s="38">
        <v>0</v>
      </c>
      <c r="AE96" s="38">
        <v>846</v>
      </c>
      <c r="AF96" s="39">
        <v>846</v>
      </c>
      <c r="AG96" s="36">
        <v>466</v>
      </c>
      <c r="AH96" s="36">
        <v>0</v>
      </c>
      <c r="AI96" s="36">
        <v>0</v>
      </c>
      <c r="AJ96" s="36">
        <v>91</v>
      </c>
      <c r="AK96" s="40">
        <v>6057</v>
      </c>
      <c r="AL96" s="38">
        <v>10399</v>
      </c>
      <c r="AM96" s="38">
        <v>677</v>
      </c>
      <c r="AN96" s="38">
        <v>0</v>
      </c>
      <c r="AO96" s="38">
        <v>0</v>
      </c>
      <c r="AP96" s="38">
        <v>0</v>
      </c>
      <c r="AQ96" s="36">
        <v>598</v>
      </c>
      <c r="AR96" s="36">
        <v>0</v>
      </c>
      <c r="AS96" s="36">
        <v>0</v>
      </c>
      <c r="AT96" s="36">
        <v>0</v>
      </c>
      <c r="AU96" s="36">
        <v>0</v>
      </c>
      <c r="AV96" s="36">
        <v>-1179</v>
      </c>
      <c r="AW96" s="36">
        <v>122</v>
      </c>
      <c r="AX96" s="36">
        <v>0</v>
      </c>
      <c r="AY96" s="36">
        <v>0</v>
      </c>
      <c r="AZ96" s="40"/>
      <c r="BA96" s="40">
        <v>16674</v>
      </c>
      <c r="BB96" s="36">
        <v>58</v>
      </c>
      <c r="BC96" s="36">
        <v>48</v>
      </c>
      <c r="BD96" s="36">
        <v>0</v>
      </c>
      <c r="BE96" s="36">
        <v>-177</v>
      </c>
    </row>
    <row r="97" spans="1:57" x14ac:dyDescent="0.2">
      <c r="A97" s="35" t="s">
        <v>127</v>
      </c>
      <c r="B97" s="35" t="s">
        <v>1140</v>
      </c>
      <c r="C97" s="397" t="s">
        <v>1588</v>
      </c>
      <c r="D97" s="35" t="s">
        <v>126</v>
      </c>
      <c r="E97" s="261"/>
      <c r="F97" s="35" t="s">
        <v>3</v>
      </c>
      <c r="G97" s="36">
        <v>-110</v>
      </c>
      <c r="H97" s="36">
        <v>859</v>
      </c>
      <c r="I97" s="37">
        <v>749</v>
      </c>
      <c r="J97" s="39">
        <v>9</v>
      </c>
      <c r="K97" s="36">
        <v>268</v>
      </c>
      <c r="L97" s="36">
        <v>0</v>
      </c>
      <c r="M97" s="37">
        <v>268</v>
      </c>
      <c r="N97" s="38">
        <v>935</v>
      </c>
      <c r="O97" s="38">
        <v>0</v>
      </c>
      <c r="P97" s="38">
        <v>-466</v>
      </c>
      <c r="Q97" s="39">
        <v>469</v>
      </c>
      <c r="R97" s="37">
        <v>2431</v>
      </c>
      <c r="S97" s="38">
        <v>10</v>
      </c>
      <c r="T97" s="38">
        <v>263</v>
      </c>
      <c r="U97" s="38">
        <v>783</v>
      </c>
      <c r="V97" s="39">
        <v>1056</v>
      </c>
      <c r="W97" s="36">
        <v>0</v>
      </c>
      <c r="X97" s="36">
        <v>0</v>
      </c>
      <c r="Y97" s="37">
        <v>0</v>
      </c>
      <c r="Z97" s="39">
        <v>1860</v>
      </c>
      <c r="AA97" s="36">
        <v>0</v>
      </c>
      <c r="AB97" s="36">
        <v>0</v>
      </c>
      <c r="AC97" s="37">
        <v>0</v>
      </c>
      <c r="AD97" s="38">
        <v>-263</v>
      </c>
      <c r="AE97" s="38">
        <v>-359</v>
      </c>
      <c r="AF97" s="39">
        <v>-622</v>
      </c>
      <c r="AG97" s="36">
        <v>5597</v>
      </c>
      <c r="AH97" s="36">
        <v>0</v>
      </c>
      <c r="AI97" s="36">
        <v>0</v>
      </c>
      <c r="AJ97" s="36">
        <v>0</v>
      </c>
      <c r="AK97" s="40">
        <v>11817</v>
      </c>
      <c r="AL97" s="38">
        <v>9045</v>
      </c>
      <c r="AM97" s="38">
        <v>0</v>
      </c>
      <c r="AN97" s="38">
        <v>4164</v>
      </c>
      <c r="AO97" s="38">
        <v>0</v>
      </c>
      <c r="AP97" s="38">
        <v>0</v>
      </c>
      <c r="AQ97" s="36">
        <v>773</v>
      </c>
      <c r="AR97" s="36">
        <v>0</v>
      </c>
      <c r="AS97" s="36">
        <v>0</v>
      </c>
      <c r="AT97" s="36">
        <v>0</v>
      </c>
      <c r="AU97" s="36">
        <v>0</v>
      </c>
      <c r="AV97" s="36">
        <v>-156</v>
      </c>
      <c r="AW97" s="36">
        <v>0</v>
      </c>
      <c r="AX97" s="36">
        <v>0</v>
      </c>
      <c r="AY97" s="36">
        <v>0</v>
      </c>
      <c r="AZ97" s="40"/>
      <c r="BA97" s="40">
        <v>25643</v>
      </c>
      <c r="BB97" s="36">
        <v>0</v>
      </c>
      <c r="BC97" s="36">
        <v>0</v>
      </c>
      <c r="BD97" s="36">
        <v>292</v>
      </c>
      <c r="BE97" s="36">
        <v>15</v>
      </c>
    </row>
    <row r="98" spans="1:57" x14ac:dyDescent="0.2">
      <c r="A98" s="35" t="s">
        <v>204</v>
      </c>
      <c r="B98" s="35" t="s">
        <v>1141</v>
      </c>
      <c r="C98" s="397" t="s">
        <v>1588</v>
      </c>
      <c r="D98" s="35" t="s">
        <v>203</v>
      </c>
      <c r="E98" s="261"/>
      <c r="F98" s="35" t="s">
        <v>3</v>
      </c>
      <c r="G98" s="36">
        <v>21</v>
      </c>
      <c r="H98" s="36">
        <v>1336</v>
      </c>
      <c r="I98" s="37">
        <v>1357</v>
      </c>
      <c r="J98" s="39">
        <v>18</v>
      </c>
      <c r="K98" s="36">
        <v>64</v>
      </c>
      <c r="L98" s="36">
        <v>0</v>
      </c>
      <c r="M98" s="37">
        <v>64</v>
      </c>
      <c r="N98" s="38">
        <v>-60</v>
      </c>
      <c r="O98" s="38">
        <v>0</v>
      </c>
      <c r="P98" s="38">
        <v>278</v>
      </c>
      <c r="Q98" s="39">
        <v>218</v>
      </c>
      <c r="R98" s="37">
        <v>1458</v>
      </c>
      <c r="S98" s="38">
        <v>0</v>
      </c>
      <c r="T98" s="38">
        <v>239</v>
      </c>
      <c r="U98" s="38">
        <v>691</v>
      </c>
      <c r="V98" s="39">
        <v>930</v>
      </c>
      <c r="W98" s="36">
        <v>0</v>
      </c>
      <c r="X98" s="36">
        <v>0</v>
      </c>
      <c r="Y98" s="37">
        <v>0</v>
      </c>
      <c r="Z98" s="39">
        <v>272</v>
      </c>
      <c r="AA98" s="36">
        <v>0</v>
      </c>
      <c r="AB98" s="36">
        <v>0</v>
      </c>
      <c r="AC98" s="37">
        <v>0</v>
      </c>
      <c r="AD98" s="38">
        <v>0</v>
      </c>
      <c r="AE98" s="38">
        <v>381</v>
      </c>
      <c r="AF98" s="39">
        <v>381</v>
      </c>
      <c r="AG98" s="36">
        <v>0</v>
      </c>
      <c r="AH98" s="36">
        <v>0</v>
      </c>
      <c r="AI98" s="36">
        <v>0</v>
      </c>
      <c r="AJ98" s="36">
        <v>0</v>
      </c>
      <c r="AK98" s="40">
        <v>4698</v>
      </c>
      <c r="AL98" s="38">
        <v>4821</v>
      </c>
      <c r="AM98" s="38">
        <v>87</v>
      </c>
      <c r="AN98" s="38">
        <v>3671</v>
      </c>
      <c r="AO98" s="38">
        <v>0</v>
      </c>
      <c r="AP98" s="38">
        <v>0</v>
      </c>
      <c r="AQ98" s="36">
        <v>1872</v>
      </c>
      <c r="AR98" s="36">
        <v>0</v>
      </c>
      <c r="AS98" s="36">
        <v>0</v>
      </c>
      <c r="AT98" s="36">
        <v>0</v>
      </c>
      <c r="AU98" s="36">
        <v>134</v>
      </c>
      <c r="AV98" s="36">
        <v>0</v>
      </c>
      <c r="AW98" s="36">
        <v>-1569</v>
      </c>
      <c r="AX98" s="36">
        <v>0</v>
      </c>
      <c r="AY98" s="36">
        <v>0</v>
      </c>
      <c r="AZ98" s="40"/>
      <c r="BA98" s="40">
        <v>13714</v>
      </c>
      <c r="BB98" s="36">
        <v>0</v>
      </c>
      <c r="BC98" s="36">
        <v>0</v>
      </c>
      <c r="BD98" s="36">
        <v>0</v>
      </c>
      <c r="BE98" s="36">
        <v>-29</v>
      </c>
    </row>
    <row r="99" spans="1:57" x14ac:dyDescent="0.2">
      <c r="A99" s="35" t="s">
        <v>262</v>
      </c>
      <c r="B99" s="35" t="s">
        <v>1142</v>
      </c>
      <c r="C99" s="397" t="s">
        <v>1588</v>
      </c>
      <c r="D99" s="35" t="s">
        <v>261</v>
      </c>
      <c r="E99" s="261"/>
      <c r="F99" s="35" t="s">
        <v>3</v>
      </c>
      <c r="G99" s="36">
        <v>7</v>
      </c>
      <c r="H99" s="36">
        <v>1661</v>
      </c>
      <c r="I99" s="37">
        <v>1668</v>
      </c>
      <c r="J99" s="39">
        <v>2</v>
      </c>
      <c r="K99" s="36">
        <v>96</v>
      </c>
      <c r="L99" s="36">
        <v>0</v>
      </c>
      <c r="M99" s="37">
        <v>96</v>
      </c>
      <c r="N99" s="38">
        <v>133</v>
      </c>
      <c r="O99" s="38">
        <v>0</v>
      </c>
      <c r="P99" s="38">
        <v>-1311</v>
      </c>
      <c r="Q99" s="39">
        <v>-1178</v>
      </c>
      <c r="R99" s="37">
        <v>522</v>
      </c>
      <c r="S99" s="38">
        <v>0</v>
      </c>
      <c r="T99" s="38">
        <v>5</v>
      </c>
      <c r="U99" s="38">
        <v>170</v>
      </c>
      <c r="V99" s="39">
        <v>175</v>
      </c>
      <c r="W99" s="36">
        <v>0</v>
      </c>
      <c r="X99" s="36">
        <v>0</v>
      </c>
      <c r="Y99" s="37">
        <v>0</v>
      </c>
      <c r="Z99" s="39">
        <v>587</v>
      </c>
      <c r="AA99" s="36">
        <v>0</v>
      </c>
      <c r="AB99" s="36">
        <v>0</v>
      </c>
      <c r="AC99" s="37">
        <v>0</v>
      </c>
      <c r="AD99" s="38">
        <v>101</v>
      </c>
      <c r="AE99" s="38">
        <v>196</v>
      </c>
      <c r="AF99" s="39">
        <v>297</v>
      </c>
      <c r="AG99" s="36">
        <v>2549</v>
      </c>
      <c r="AH99" s="36">
        <v>0</v>
      </c>
      <c r="AI99" s="36">
        <v>0</v>
      </c>
      <c r="AJ99" s="36">
        <v>69</v>
      </c>
      <c r="AK99" s="40">
        <v>4787</v>
      </c>
      <c r="AL99" s="38">
        <v>3600</v>
      </c>
      <c r="AM99" s="38">
        <v>0</v>
      </c>
      <c r="AN99" s="38">
        <v>4873</v>
      </c>
      <c r="AO99" s="38">
        <v>0</v>
      </c>
      <c r="AP99" s="38">
        <v>132</v>
      </c>
      <c r="AQ99" s="36">
        <v>0</v>
      </c>
      <c r="AR99" s="36">
        <v>0</v>
      </c>
      <c r="AS99" s="36">
        <v>0</v>
      </c>
      <c r="AT99" s="36">
        <v>0</v>
      </c>
      <c r="AU99" s="36">
        <v>0</v>
      </c>
      <c r="AV99" s="36">
        <v>0</v>
      </c>
      <c r="AW99" s="36">
        <v>0</v>
      </c>
      <c r="AX99" s="36">
        <v>0</v>
      </c>
      <c r="AY99" s="36">
        <v>0</v>
      </c>
      <c r="AZ99" s="40"/>
      <c r="BA99" s="40">
        <v>13392</v>
      </c>
      <c r="BB99" s="36">
        <v>0</v>
      </c>
      <c r="BC99" s="36">
        <v>0</v>
      </c>
      <c r="BD99" s="36">
        <v>0</v>
      </c>
      <c r="BE99" s="36">
        <v>0</v>
      </c>
    </row>
    <row r="100" spans="1:57" x14ac:dyDescent="0.2">
      <c r="A100" s="35" t="s">
        <v>346</v>
      </c>
      <c r="B100" s="35" t="s">
        <v>1143</v>
      </c>
      <c r="C100" s="397" t="s">
        <v>1588</v>
      </c>
      <c r="D100" s="35" t="s">
        <v>901</v>
      </c>
      <c r="E100" s="261"/>
      <c r="F100" s="35" t="s">
        <v>3</v>
      </c>
      <c r="G100" s="36">
        <v>25</v>
      </c>
      <c r="H100" s="36">
        <v>850</v>
      </c>
      <c r="I100" s="37">
        <v>875</v>
      </c>
      <c r="J100" s="39">
        <v>14</v>
      </c>
      <c r="K100" s="36">
        <v>44</v>
      </c>
      <c r="L100" s="36">
        <v>0</v>
      </c>
      <c r="M100" s="37">
        <v>44</v>
      </c>
      <c r="N100" s="38">
        <v>-278</v>
      </c>
      <c r="O100" s="38">
        <v>0</v>
      </c>
      <c r="P100" s="38">
        <v>169</v>
      </c>
      <c r="Q100" s="39">
        <v>-109</v>
      </c>
      <c r="R100" s="37">
        <v>569</v>
      </c>
      <c r="S100" s="38">
        <v>0</v>
      </c>
      <c r="T100" s="38">
        <v>91</v>
      </c>
      <c r="U100" s="38">
        <v>305</v>
      </c>
      <c r="V100" s="39">
        <v>396</v>
      </c>
      <c r="W100" s="36">
        <v>0</v>
      </c>
      <c r="X100" s="36">
        <v>0</v>
      </c>
      <c r="Y100" s="37">
        <v>0</v>
      </c>
      <c r="Z100" s="39">
        <v>124</v>
      </c>
      <c r="AA100" s="36">
        <v>0</v>
      </c>
      <c r="AB100" s="36">
        <v>0</v>
      </c>
      <c r="AC100" s="37">
        <v>0</v>
      </c>
      <c r="AD100" s="38">
        <v>0</v>
      </c>
      <c r="AE100" s="38">
        <v>180</v>
      </c>
      <c r="AF100" s="39">
        <v>180</v>
      </c>
      <c r="AG100" s="36">
        <v>0</v>
      </c>
      <c r="AH100" s="36">
        <v>0</v>
      </c>
      <c r="AI100" s="36">
        <v>0</v>
      </c>
      <c r="AJ100" s="36">
        <v>-18</v>
      </c>
      <c r="AK100" s="40">
        <v>2075</v>
      </c>
      <c r="AL100" s="38">
        <v>3489</v>
      </c>
      <c r="AM100" s="38">
        <v>0</v>
      </c>
      <c r="AN100" s="38">
        <v>0</v>
      </c>
      <c r="AO100" s="38">
        <v>0</v>
      </c>
      <c r="AP100" s="38">
        <v>0</v>
      </c>
      <c r="AQ100" s="36">
        <v>346</v>
      </c>
      <c r="AR100" s="36">
        <v>0</v>
      </c>
      <c r="AS100" s="36">
        <v>0</v>
      </c>
      <c r="AT100" s="36">
        <v>0</v>
      </c>
      <c r="AU100" s="36">
        <v>0</v>
      </c>
      <c r="AV100" s="36">
        <v>-8</v>
      </c>
      <c r="AW100" s="36">
        <v>0</v>
      </c>
      <c r="AX100" s="36">
        <v>0</v>
      </c>
      <c r="AY100" s="36">
        <v>0</v>
      </c>
      <c r="AZ100" s="40"/>
      <c r="BA100" s="40">
        <v>5902</v>
      </c>
      <c r="BB100" s="36">
        <v>0</v>
      </c>
      <c r="BC100" s="36">
        <v>0</v>
      </c>
      <c r="BD100" s="36">
        <v>0</v>
      </c>
      <c r="BE100" s="36">
        <v>-28</v>
      </c>
    </row>
    <row r="101" spans="1:57" x14ac:dyDescent="0.2">
      <c r="A101" s="35" t="s">
        <v>465</v>
      </c>
      <c r="B101" s="35" t="s">
        <v>1144</v>
      </c>
      <c r="C101" s="397" t="s">
        <v>1588</v>
      </c>
      <c r="D101" s="35" t="s">
        <v>464</v>
      </c>
      <c r="E101" s="261"/>
      <c r="F101" s="35" t="s">
        <v>3</v>
      </c>
      <c r="G101" s="36">
        <v>-39</v>
      </c>
      <c r="H101" s="36">
        <v>1307</v>
      </c>
      <c r="I101" s="37">
        <v>1268</v>
      </c>
      <c r="J101" s="39">
        <v>10</v>
      </c>
      <c r="K101" s="36">
        <v>0</v>
      </c>
      <c r="L101" s="36">
        <v>0</v>
      </c>
      <c r="M101" s="37">
        <v>0</v>
      </c>
      <c r="N101" s="38">
        <v>-125</v>
      </c>
      <c r="O101" s="38">
        <v>0</v>
      </c>
      <c r="P101" s="38">
        <v>-3</v>
      </c>
      <c r="Q101" s="39">
        <v>-128</v>
      </c>
      <c r="R101" s="37">
        <v>97</v>
      </c>
      <c r="S101" s="38">
        <v>0</v>
      </c>
      <c r="T101" s="38">
        <v>0</v>
      </c>
      <c r="U101" s="38">
        <v>-72</v>
      </c>
      <c r="V101" s="39">
        <v>-72</v>
      </c>
      <c r="W101" s="36">
        <v>0</v>
      </c>
      <c r="X101" s="36">
        <v>0</v>
      </c>
      <c r="Y101" s="37">
        <v>0</v>
      </c>
      <c r="Z101" s="39">
        <v>136</v>
      </c>
      <c r="AA101" s="36">
        <v>0</v>
      </c>
      <c r="AB101" s="36">
        <v>0</v>
      </c>
      <c r="AC101" s="37">
        <v>0</v>
      </c>
      <c r="AD101" s="38">
        <v>0</v>
      </c>
      <c r="AE101" s="38">
        <v>-38</v>
      </c>
      <c r="AF101" s="39">
        <v>-38</v>
      </c>
      <c r="AG101" s="36">
        <v>0</v>
      </c>
      <c r="AH101" s="36">
        <v>0</v>
      </c>
      <c r="AI101" s="36">
        <v>0</v>
      </c>
      <c r="AJ101" s="36">
        <v>0</v>
      </c>
      <c r="AK101" s="40">
        <v>1273</v>
      </c>
      <c r="AL101" s="38">
        <v>3400</v>
      </c>
      <c r="AM101" s="38">
        <v>0</v>
      </c>
      <c r="AN101" s="38">
        <v>0</v>
      </c>
      <c r="AO101" s="38">
        <v>0</v>
      </c>
      <c r="AP101" s="38">
        <v>0</v>
      </c>
      <c r="AQ101" s="36">
        <v>355</v>
      </c>
      <c r="AR101" s="36">
        <v>0</v>
      </c>
      <c r="AS101" s="36">
        <v>0</v>
      </c>
      <c r="AT101" s="36">
        <v>0</v>
      </c>
      <c r="AU101" s="36">
        <v>0</v>
      </c>
      <c r="AV101" s="36">
        <v>0</v>
      </c>
      <c r="AW101" s="36">
        <v>0</v>
      </c>
      <c r="AX101" s="36">
        <v>0</v>
      </c>
      <c r="AY101" s="36">
        <v>0</v>
      </c>
      <c r="AZ101" s="40"/>
      <c r="BA101" s="40">
        <v>5028</v>
      </c>
      <c r="BB101" s="36">
        <v>0</v>
      </c>
      <c r="BC101" s="36">
        <v>0</v>
      </c>
      <c r="BD101" s="36">
        <v>0</v>
      </c>
      <c r="BE101" s="36">
        <v>-2</v>
      </c>
    </row>
    <row r="102" spans="1:57" x14ac:dyDescent="0.2">
      <c r="A102" s="35" t="s">
        <v>590</v>
      </c>
      <c r="B102" s="35" t="s">
        <v>1145</v>
      </c>
      <c r="C102" s="397" t="s">
        <v>1588</v>
      </c>
      <c r="D102" s="35" t="s">
        <v>902</v>
      </c>
      <c r="E102" s="261"/>
      <c r="F102" s="35" t="s">
        <v>3</v>
      </c>
      <c r="G102" s="36">
        <v>-142</v>
      </c>
      <c r="H102" s="36">
        <v>937</v>
      </c>
      <c r="I102" s="37">
        <v>795</v>
      </c>
      <c r="J102" s="39">
        <v>12</v>
      </c>
      <c r="K102" s="36">
        <v>87</v>
      </c>
      <c r="L102" s="36">
        <v>0</v>
      </c>
      <c r="M102" s="37">
        <v>87</v>
      </c>
      <c r="N102" s="38">
        <v>7</v>
      </c>
      <c r="O102" s="38">
        <v>0</v>
      </c>
      <c r="P102" s="38">
        <v>468</v>
      </c>
      <c r="Q102" s="39">
        <v>475</v>
      </c>
      <c r="R102" s="37">
        <v>704</v>
      </c>
      <c r="S102" s="38">
        <v>4</v>
      </c>
      <c r="T102" s="38">
        <v>91</v>
      </c>
      <c r="U102" s="38">
        <v>286</v>
      </c>
      <c r="V102" s="39">
        <v>381</v>
      </c>
      <c r="W102" s="36">
        <v>0</v>
      </c>
      <c r="X102" s="36">
        <v>0</v>
      </c>
      <c r="Y102" s="37">
        <v>0</v>
      </c>
      <c r="Z102" s="39">
        <v>12</v>
      </c>
      <c r="AA102" s="36">
        <v>0</v>
      </c>
      <c r="AB102" s="36">
        <v>0</v>
      </c>
      <c r="AC102" s="37">
        <v>0</v>
      </c>
      <c r="AD102" s="38">
        <v>35</v>
      </c>
      <c r="AE102" s="38">
        <v>465</v>
      </c>
      <c r="AF102" s="39">
        <v>500</v>
      </c>
      <c r="AG102" s="36">
        <v>3905</v>
      </c>
      <c r="AH102" s="36">
        <v>2</v>
      </c>
      <c r="AI102" s="36">
        <v>0</v>
      </c>
      <c r="AJ102" s="36">
        <v>0</v>
      </c>
      <c r="AK102" s="40">
        <v>6873</v>
      </c>
      <c r="AL102" s="38">
        <v>12438</v>
      </c>
      <c r="AM102" s="38">
        <v>29</v>
      </c>
      <c r="AN102" s="38">
        <v>1884</v>
      </c>
      <c r="AO102" s="38">
        <v>0</v>
      </c>
      <c r="AP102" s="38">
        <v>0</v>
      </c>
      <c r="AQ102" s="36">
        <v>400</v>
      </c>
      <c r="AR102" s="36">
        <v>0</v>
      </c>
      <c r="AS102" s="36">
        <v>0</v>
      </c>
      <c r="AT102" s="36">
        <v>0</v>
      </c>
      <c r="AU102" s="36">
        <v>0</v>
      </c>
      <c r="AV102" s="36">
        <v>0</v>
      </c>
      <c r="AW102" s="36">
        <v>0</v>
      </c>
      <c r="AX102" s="36">
        <v>0</v>
      </c>
      <c r="AY102" s="36">
        <v>0</v>
      </c>
      <c r="AZ102" s="40"/>
      <c r="BA102" s="40">
        <v>21624</v>
      </c>
      <c r="BB102" s="36">
        <v>0</v>
      </c>
      <c r="BC102" s="36">
        <v>0</v>
      </c>
      <c r="BD102" s="36">
        <v>0</v>
      </c>
      <c r="BE102" s="36">
        <v>-70</v>
      </c>
    </row>
    <row r="103" spans="1:57" x14ac:dyDescent="0.2">
      <c r="A103" s="35" t="s">
        <v>615</v>
      </c>
      <c r="B103" s="35" t="s">
        <v>1146</v>
      </c>
      <c r="C103" s="397" t="s">
        <v>1588</v>
      </c>
      <c r="D103" s="35" t="s">
        <v>614</v>
      </c>
      <c r="E103" s="261"/>
      <c r="F103" s="35" t="s">
        <v>3</v>
      </c>
      <c r="G103" s="36">
        <v>0</v>
      </c>
      <c r="H103" s="36">
        <v>937</v>
      </c>
      <c r="I103" s="37">
        <v>937</v>
      </c>
      <c r="J103" s="39">
        <v>20</v>
      </c>
      <c r="K103" s="36">
        <v>26</v>
      </c>
      <c r="L103" s="36">
        <v>0</v>
      </c>
      <c r="M103" s="37">
        <v>26</v>
      </c>
      <c r="N103" s="38">
        <v>-131</v>
      </c>
      <c r="O103" s="38">
        <v>0</v>
      </c>
      <c r="P103" s="38">
        <v>39</v>
      </c>
      <c r="Q103" s="39">
        <v>-92</v>
      </c>
      <c r="R103" s="37">
        <v>604</v>
      </c>
      <c r="S103" s="38">
        <v>0</v>
      </c>
      <c r="T103" s="38">
        <v>12</v>
      </c>
      <c r="U103" s="38">
        <v>430</v>
      </c>
      <c r="V103" s="39">
        <v>442</v>
      </c>
      <c r="W103" s="36">
        <v>0</v>
      </c>
      <c r="X103" s="36">
        <v>0</v>
      </c>
      <c r="Y103" s="37">
        <v>0</v>
      </c>
      <c r="Z103" s="39">
        <v>319</v>
      </c>
      <c r="AA103" s="36">
        <v>0</v>
      </c>
      <c r="AB103" s="36">
        <v>0</v>
      </c>
      <c r="AC103" s="37">
        <v>0</v>
      </c>
      <c r="AD103" s="38">
        <v>28</v>
      </c>
      <c r="AE103" s="38">
        <v>201</v>
      </c>
      <c r="AF103" s="39">
        <v>229</v>
      </c>
      <c r="AG103" s="36">
        <v>216</v>
      </c>
      <c r="AH103" s="36">
        <v>0</v>
      </c>
      <c r="AI103" s="36">
        <v>0</v>
      </c>
      <c r="AJ103" s="36">
        <v>0</v>
      </c>
      <c r="AK103" s="40">
        <v>2701</v>
      </c>
      <c r="AL103" s="38">
        <v>2348</v>
      </c>
      <c r="AM103" s="38">
        <v>0</v>
      </c>
      <c r="AN103" s="38">
        <v>1753</v>
      </c>
      <c r="AO103" s="38">
        <v>0</v>
      </c>
      <c r="AP103" s="38">
        <v>0</v>
      </c>
      <c r="AQ103" s="36">
        <v>721</v>
      </c>
      <c r="AR103" s="36">
        <v>0</v>
      </c>
      <c r="AS103" s="36">
        <v>0</v>
      </c>
      <c r="AT103" s="36">
        <v>0</v>
      </c>
      <c r="AU103" s="36">
        <v>0</v>
      </c>
      <c r="AV103" s="36">
        <v>0</v>
      </c>
      <c r="AW103" s="36">
        <v>0</v>
      </c>
      <c r="AX103" s="36">
        <v>0</v>
      </c>
      <c r="AY103" s="36">
        <v>0</v>
      </c>
      <c r="AZ103" s="40"/>
      <c r="BA103" s="40">
        <v>7523</v>
      </c>
      <c r="BB103" s="36">
        <v>0</v>
      </c>
      <c r="BC103" s="36">
        <v>0</v>
      </c>
      <c r="BD103" s="36">
        <v>7</v>
      </c>
      <c r="BE103" s="36">
        <v>-311</v>
      </c>
    </row>
    <row r="104" spans="1:57" x14ac:dyDescent="0.2">
      <c r="A104" s="35" t="s">
        <v>231</v>
      </c>
      <c r="B104" s="35" t="s">
        <v>1147</v>
      </c>
      <c r="C104" s="397" t="s">
        <v>1587</v>
      </c>
      <c r="D104" s="35" t="s">
        <v>903</v>
      </c>
      <c r="E104" s="261"/>
      <c r="F104" s="35" t="s">
        <v>729</v>
      </c>
      <c r="G104" s="36">
        <v>272</v>
      </c>
      <c r="H104" s="36">
        <v>1223</v>
      </c>
      <c r="I104" s="37">
        <v>1495</v>
      </c>
      <c r="J104" s="39">
        <v>61</v>
      </c>
      <c r="K104" s="36">
        <v>35</v>
      </c>
      <c r="L104" s="36">
        <v>6618</v>
      </c>
      <c r="M104" s="37">
        <v>6653</v>
      </c>
      <c r="N104" s="38">
        <v>10516</v>
      </c>
      <c r="O104" s="38">
        <v>0</v>
      </c>
      <c r="P104" s="38">
        <v>584</v>
      </c>
      <c r="Q104" s="39">
        <v>11100</v>
      </c>
      <c r="R104" s="37">
        <v>4787</v>
      </c>
      <c r="S104" s="38">
        <v>1113</v>
      </c>
      <c r="T104" s="38">
        <v>31</v>
      </c>
      <c r="U104" s="38">
        <v>-502</v>
      </c>
      <c r="V104" s="39">
        <v>642</v>
      </c>
      <c r="W104" s="36">
        <v>401</v>
      </c>
      <c r="X104" s="36">
        <v>2772</v>
      </c>
      <c r="Y104" s="37">
        <v>3173</v>
      </c>
      <c r="Z104" s="39">
        <v>1547</v>
      </c>
      <c r="AA104" s="36">
        <v>50126</v>
      </c>
      <c r="AB104" s="36">
        <v>18920.735718670901</v>
      </c>
      <c r="AC104" s="37">
        <v>69046.735718670898</v>
      </c>
      <c r="AD104" s="38">
        <v>52664</v>
      </c>
      <c r="AE104" s="38">
        <v>0</v>
      </c>
      <c r="AF104" s="39">
        <v>52664</v>
      </c>
      <c r="AG104" s="36">
        <v>2128</v>
      </c>
      <c r="AH104" s="36">
        <v>127</v>
      </c>
      <c r="AI104" s="36">
        <v>0</v>
      </c>
      <c r="AJ104" s="36">
        <v>0</v>
      </c>
      <c r="AK104" s="40">
        <v>153423.73571867091</v>
      </c>
      <c r="AL104" s="38">
        <v>0</v>
      </c>
      <c r="AM104" s="38">
        <v>0</v>
      </c>
      <c r="AN104" s="38">
        <v>0</v>
      </c>
      <c r="AO104" s="38">
        <v>0</v>
      </c>
      <c r="AP104" s="38">
        <v>0</v>
      </c>
      <c r="AQ104" s="36">
        <v>0</v>
      </c>
      <c r="AR104" s="36">
        <v>0</v>
      </c>
      <c r="AS104" s="36">
        <v>0</v>
      </c>
      <c r="AT104" s="36">
        <v>0</v>
      </c>
      <c r="AU104" s="36">
        <v>0</v>
      </c>
      <c r="AV104" s="36">
        <v>0</v>
      </c>
      <c r="AW104" s="36">
        <v>0</v>
      </c>
      <c r="AX104" s="36">
        <v>0</v>
      </c>
      <c r="AY104" s="36">
        <v>0</v>
      </c>
      <c r="AZ104" s="40"/>
      <c r="BA104" s="40">
        <v>153423.73571867091</v>
      </c>
      <c r="BB104" s="36">
        <v>0</v>
      </c>
      <c r="BC104" s="36">
        <v>0</v>
      </c>
      <c r="BD104" s="36">
        <v>2640</v>
      </c>
      <c r="BE104" s="36">
        <v>-998</v>
      </c>
    </row>
    <row r="105" spans="1:57" x14ac:dyDescent="0.2">
      <c r="A105" s="35" t="s">
        <v>107</v>
      </c>
      <c r="B105" s="35" t="s">
        <v>1148</v>
      </c>
      <c r="C105" s="397" t="s">
        <v>1587</v>
      </c>
      <c r="D105" s="35" t="s">
        <v>106</v>
      </c>
      <c r="E105" s="261"/>
      <c r="F105" s="35" t="s">
        <v>3</v>
      </c>
      <c r="G105" s="36">
        <v>-178</v>
      </c>
      <c r="H105" s="36">
        <v>750</v>
      </c>
      <c r="I105" s="37">
        <v>572</v>
      </c>
      <c r="J105" s="39">
        <v>16</v>
      </c>
      <c r="K105" s="36">
        <v>21</v>
      </c>
      <c r="L105" s="36">
        <v>0</v>
      </c>
      <c r="M105" s="37">
        <v>21</v>
      </c>
      <c r="N105" s="38">
        <v>-299</v>
      </c>
      <c r="O105" s="38">
        <v>0</v>
      </c>
      <c r="P105" s="38">
        <v>168</v>
      </c>
      <c r="Q105" s="39">
        <v>-131</v>
      </c>
      <c r="R105" s="37">
        <v>1282</v>
      </c>
      <c r="S105" s="38">
        <v>0</v>
      </c>
      <c r="T105" s="38">
        <v>62</v>
      </c>
      <c r="U105" s="38">
        <v>522</v>
      </c>
      <c r="V105" s="39">
        <v>584</v>
      </c>
      <c r="W105" s="36">
        <v>0</v>
      </c>
      <c r="X105" s="36">
        <v>0</v>
      </c>
      <c r="Y105" s="37">
        <v>0</v>
      </c>
      <c r="Z105" s="39">
        <v>585</v>
      </c>
      <c r="AA105" s="36">
        <v>0</v>
      </c>
      <c r="AB105" s="36">
        <v>0</v>
      </c>
      <c r="AC105" s="37">
        <v>0</v>
      </c>
      <c r="AD105" s="38">
        <v>0</v>
      </c>
      <c r="AE105" s="38">
        <v>164</v>
      </c>
      <c r="AF105" s="39">
        <v>164</v>
      </c>
      <c r="AG105" s="36">
        <v>742</v>
      </c>
      <c r="AH105" s="36">
        <v>0</v>
      </c>
      <c r="AI105" s="36">
        <v>0</v>
      </c>
      <c r="AJ105" s="36">
        <v>0</v>
      </c>
      <c r="AK105" s="40">
        <v>3835</v>
      </c>
      <c r="AL105" s="38">
        <v>4362</v>
      </c>
      <c r="AM105" s="38">
        <v>0</v>
      </c>
      <c r="AN105" s="38">
        <v>2481</v>
      </c>
      <c r="AO105" s="38">
        <v>0</v>
      </c>
      <c r="AP105" s="38">
        <v>0</v>
      </c>
      <c r="AQ105" s="36">
        <v>50</v>
      </c>
      <c r="AR105" s="36">
        <v>0</v>
      </c>
      <c r="AS105" s="36">
        <v>0</v>
      </c>
      <c r="AT105" s="36">
        <v>0</v>
      </c>
      <c r="AU105" s="36">
        <v>0</v>
      </c>
      <c r="AV105" s="36">
        <v>0</v>
      </c>
      <c r="AW105" s="36">
        <v>0</v>
      </c>
      <c r="AX105" s="36">
        <v>0</v>
      </c>
      <c r="AY105" s="36">
        <v>0</v>
      </c>
      <c r="AZ105" s="40"/>
      <c r="BA105" s="40">
        <v>10728</v>
      </c>
      <c r="BB105" s="36">
        <v>0</v>
      </c>
      <c r="BC105" s="36">
        <v>0</v>
      </c>
      <c r="BD105" s="36">
        <v>607</v>
      </c>
      <c r="BE105" s="36">
        <v>-512</v>
      </c>
    </row>
    <row r="106" spans="1:57" x14ac:dyDescent="0.2">
      <c r="A106" s="35" t="s">
        <v>134</v>
      </c>
      <c r="B106" s="35" t="s">
        <v>1149</v>
      </c>
      <c r="C106" s="397" t="s">
        <v>1587</v>
      </c>
      <c r="D106" s="35" t="s">
        <v>133</v>
      </c>
      <c r="E106" s="261"/>
      <c r="F106" s="35" t="s">
        <v>3</v>
      </c>
      <c r="G106" s="36">
        <v>2</v>
      </c>
      <c r="H106" s="36">
        <v>981</v>
      </c>
      <c r="I106" s="37">
        <v>983</v>
      </c>
      <c r="J106" s="39">
        <v>3</v>
      </c>
      <c r="K106" s="36">
        <v>12</v>
      </c>
      <c r="L106" s="36">
        <v>0</v>
      </c>
      <c r="M106" s="37">
        <v>12</v>
      </c>
      <c r="N106" s="38">
        <v>-342</v>
      </c>
      <c r="O106" s="38">
        <v>0</v>
      </c>
      <c r="P106" s="38">
        <v>348</v>
      </c>
      <c r="Q106" s="39">
        <v>6</v>
      </c>
      <c r="R106" s="37">
        <v>1198</v>
      </c>
      <c r="S106" s="38">
        <v>0</v>
      </c>
      <c r="T106" s="38">
        <v>0</v>
      </c>
      <c r="U106" s="38">
        <v>199</v>
      </c>
      <c r="V106" s="39">
        <v>199</v>
      </c>
      <c r="W106" s="36">
        <v>0</v>
      </c>
      <c r="X106" s="36">
        <v>0</v>
      </c>
      <c r="Y106" s="37">
        <v>0</v>
      </c>
      <c r="Z106" s="39">
        <v>101</v>
      </c>
      <c r="AA106" s="36">
        <v>0</v>
      </c>
      <c r="AB106" s="36">
        <v>0</v>
      </c>
      <c r="AC106" s="37">
        <v>0</v>
      </c>
      <c r="AD106" s="38">
        <v>0</v>
      </c>
      <c r="AE106" s="38">
        <v>48</v>
      </c>
      <c r="AF106" s="39">
        <v>48</v>
      </c>
      <c r="AG106" s="36">
        <v>485</v>
      </c>
      <c r="AH106" s="36">
        <v>0</v>
      </c>
      <c r="AI106" s="36">
        <v>0</v>
      </c>
      <c r="AJ106" s="36">
        <v>0</v>
      </c>
      <c r="AK106" s="40">
        <v>3035</v>
      </c>
      <c r="AL106" s="38">
        <v>4506</v>
      </c>
      <c r="AM106" s="38">
        <v>0</v>
      </c>
      <c r="AN106" s="38">
        <v>0</v>
      </c>
      <c r="AO106" s="38">
        <v>0</v>
      </c>
      <c r="AP106" s="38">
        <v>0</v>
      </c>
      <c r="AQ106" s="36">
        <v>509</v>
      </c>
      <c r="AR106" s="36">
        <v>0</v>
      </c>
      <c r="AS106" s="36">
        <v>0</v>
      </c>
      <c r="AT106" s="36">
        <v>0</v>
      </c>
      <c r="AU106" s="36">
        <v>0</v>
      </c>
      <c r="AV106" s="36">
        <v>-156</v>
      </c>
      <c r="AW106" s="36">
        <v>0</v>
      </c>
      <c r="AX106" s="36">
        <v>0</v>
      </c>
      <c r="AY106" s="36">
        <v>0</v>
      </c>
      <c r="AZ106" s="40"/>
      <c r="BA106" s="40">
        <v>7894</v>
      </c>
      <c r="BB106" s="36">
        <v>0</v>
      </c>
      <c r="BC106" s="36">
        <v>0</v>
      </c>
      <c r="BD106" s="36">
        <v>0</v>
      </c>
      <c r="BE106" s="36">
        <v>-58</v>
      </c>
    </row>
    <row r="107" spans="1:57" x14ac:dyDescent="0.2">
      <c r="A107" s="35" t="s">
        <v>222</v>
      </c>
      <c r="B107" s="35" t="s">
        <v>1150</v>
      </c>
      <c r="C107" s="397" t="s">
        <v>1587</v>
      </c>
      <c r="D107" s="35" t="s">
        <v>221</v>
      </c>
      <c r="E107" s="261"/>
      <c r="F107" s="35" t="s">
        <v>3</v>
      </c>
      <c r="G107" s="36">
        <v>73</v>
      </c>
      <c r="H107" s="36">
        <v>-107</v>
      </c>
      <c r="I107" s="37">
        <v>-34</v>
      </c>
      <c r="J107" s="39">
        <v>31</v>
      </c>
      <c r="K107" s="36">
        <v>139</v>
      </c>
      <c r="L107" s="36">
        <v>0</v>
      </c>
      <c r="M107" s="37">
        <v>139</v>
      </c>
      <c r="N107" s="38">
        <v>13</v>
      </c>
      <c r="O107" s="38">
        <v>0</v>
      </c>
      <c r="P107" s="38">
        <v>196</v>
      </c>
      <c r="Q107" s="39">
        <v>209</v>
      </c>
      <c r="R107" s="37">
        <v>394</v>
      </c>
      <c r="S107" s="38">
        <v>0</v>
      </c>
      <c r="T107" s="38">
        <v>218</v>
      </c>
      <c r="U107" s="38">
        <v>473</v>
      </c>
      <c r="V107" s="39">
        <v>691</v>
      </c>
      <c r="W107" s="36">
        <v>0</v>
      </c>
      <c r="X107" s="36">
        <v>0</v>
      </c>
      <c r="Y107" s="37">
        <v>0</v>
      </c>
      <c r="Z107" s="39">
        <v>113</v>
      </c>
      <c r="AA107" s="36">
        <v>0</v>
      </c>
      <c r="AB107" s="36">
        <v>0</v>
      </c>
      <c r="AC107" s="37">
        <v>0</v>
      </c>
      <c r="AD107" s="38">
        <v>0</v>
      </c>
      <c r="AE107" s="38">
        <v>89</v>
      </c>
      <c r="AF107" s="39">
        <v>89</v>
      </c>
      <c r="AG107" s="36">
        <v>296</v>
      </c>
      <c r="AH107" s="36">
        <v>0</v>
      </c>
      <c r="AI107" s="36">
        <v>0</v>
      </c>
      <c r="AJ107" s="36">
        <v>0</v>
      </c>
      <c r="AK107" s="40">
        <v>1928</v>
      </c>
      <c r="AL107" s="38">
        <v>5318</v>
      </c>
      <c r="AM107" s="38">
        <v>0</v>
      </c>
      <c r="AN107" s="38">
        <v>0</v>
      </c>
      <c r="AO107" s="38">
        <v>0</v>
      </c>
      <c r="AP107" s="38">
        <v>0</v>
      </c>
      <c r="AQ107" s="36">
        <v>521</v>
      </c>
      <c r="AR107" s="36">
        <v>0</v>
      </c>
      <c r="AS107" s="36">
        <v>0</v>
      </c>
      <c r="AT107" s="36">
        <v>0</v>
      </c>
      <c r="AU107" s="36">
        <v>0</v>
      </c>
      <c r="AV107" s="36">
        <v>0</v>
      </c>
      <c r="AW107" s="36">
        <v>0</v>
      </c>
      <c r="AX107" s="36">
        <v>0</v>
      </c>
      <c r="AY107" s="36">
        <v>0</v>
      </c>
      <c r="AZ107" s="40"/>
      <c r="BA107" s="40">
        <v>7767</v>
      </c>
      <c r="BB107" s="36">
        <v>0</v>
      </c>
      <c r="BC107" s="36">
        <v>0</v>
      </c>
      <c r="BD107" s="36">
        <v>0</v>
      </c>
      <c r="BE107" s="36">
        <v>-25</v>
      </c>
    </row>
    <row r="108" spans="1:57" x14ac:dyDescent="0.2">
      <c r="A108" s="35" t="s">
        <v>230</v>
      </c>
      <c r="B108" s="35" t="s">
        <v>1151</v>
      </c>
      <c r="C108" s="397" t="s">
        <v>1587</v>
      </c>
      <c r="D108" s="35" t="s">
        <v>229</v>
      </c>
      <c r="E108" s="261"/>
      <c r="F108" s="35" t="s">
        <v>3</v>
      </c>
      <c r="G108" s="36">
        <v>-284</v>
      </c>
      <c r="H108" s="36">
        <v>2092</v>
      </c>
      <c r="I108" s="37">
        <v>1808</v>
      </c>
      <c r="J108" s="39">
        <v>0</v>
      </c>
      <c r="K108" s="36">
        <v>19</v>
      </c>
      <c r="L108" s="36">
        <v>0</v>
      </c>
      <c r="M108" s="37">
        <v>19</v>
      </c>
      <c r="N108" s="38">
        <v>4</v>
      </c>
      <c r="O108" s="38">
        <v>0</v>
      </c>
      <c r="P108" s="38">
        <v>136</v>
      </c>
      <c r="Q108" s="39">
        <v>140</v>
      </c>
      <c r="R108" s="37">
        <v>1424</v>
      </c>
      <c r="S108" s="38">
        <v>22</v>
      </c>
      <c r="T108" s="38">
        <v>21</v>
      </c>
      <c r="U108" s="38">
        <v>11</v>
      </c>
      <c r="V108" s="39">
        <v>54</v>
      </c>
      <c r="W108" s="36">
        <v>0</v>
      </c>
      <c r="X108" s="36">
        <v>0</v>
      </c>
      <c r="Y108" s="37">
        <v>0</v>
      </c>
      <c r="Z108" s="39">
        <v>551</v>
      </c>
      <c r="AA108" s="36">
        <v>0</v>
      </c>
      <c r="AB108" s="36">
        <v>0</v>
      </c>
      <c r="AC108" s="37">
        <v>0</v>
      </c>
      <c r="AD108" s="38">
        <v>0</v>
      </c>
      <c r="AE108" s="38">
        <v>240</v>
      </c>
      <c r="AF108" s="39">
        <v>240</v>
      </c>
      <c r="AG108" s="36">
        <v>0</v>
      </c>
      <c r="AH108" s="36">
        <v>0</v>
      </c>
      <c r="AI108" s="36">
        <v>0</v>
      </c>
      <c r="AJ108" s="36">
        <v>0</v>
      </c>
      <c r="AK108" s="40">
        <v>4236</v>
      </c>
      <c r="AL108" s="38">
        <v>9950</v>
      </c>
      <c r="AM108" s="38">
        <v>0</v>
      </c>
      <c r="AN108" s="38">
        <v>0</v>
      </c>
      <c r="AO108" s="38">
        <v>0</v>
      </c>
      <c r="AP108" s="38">
        <v>0</v>
      </c>
      <c r="AQ108" s="36">
        <v>236</v>
      </c>
      <c r="AR108" s="36">
        <v>0</v>
      </c>
      <c r="AS108" s="36">
        <v>0</v>
      </c>
      <c r="AT108" s="36">
        <v>0</v>
      </c>
      <c r="AU108" s="36">
        <v>0</v>
      </c>
      <c r="AV108" s="36">
        <v>0</v>
      </c>
      <c r="AW108" s="36">
        <v>0</v>
      </c>
      <c r="AX108" s="36">
        <v>0</v>
      </c>
      <c r="AY108" s="36">
        <v>0</v>
      </c>
      <c r="AZ108" s="40"/>
      <c r="BA108" s="40">
        <v>14422</v>
      </c>
      <c r="BB108" s="36">
        <v>0</v>
      </c>
      <c r="BC108" s="36">
        <v>0</v>
      </c>
      <c r="BD108" s="36">
        <v>10</v>
      </c>
      <c r="BE108" s="36">
        <v>-611</v>
      </c>
    </row>
    <row r="109" spans="1:57" x14ac:dyDescent="0.2">
      <c r="A109" s="35" t="s">
        <v>564</v>
      </c>
      <c r="B109" s="35" t="s">
        <v>1152</v>
      </c>
      <c r="C109" s="397" t="s">
        <v>1587</v>
      </c>
      <c r="D109" s="35" t="s">
        <v>563</v>
      </c>
      <c r="E109" s="261"/>
      <c r="F109" s="35" t="s">
        <v>3</v>
      </c>
      <c r="G109" s="36">
        <v>157</v>
      </c>
      <c r="H109" s="36">
        <v>-1691</v>
      </c>
      <c r="I109" s="37">
        <v>-1534</v>
      </c>
      <c r="J109" s="39">
        <v>16</v>
      </c>
      <c r="K109" s="36">
        <v>220</v>
      </c>
      <c r="L109" s="36">
        <v>0</v>
      </c>
      <c r="M109" s="37">
        <v>220</v>
      </c>
      <c r="N109" s="38">
        <v>-18</v>
      </c>
      <c r="O109" s="38">
        <v>0</v>
      </c>
      <c r="P109" s="38">
        <v>684</v>
      </c>
      <c r="Q109" s="39">
        <v>666</v>
      </c>
      <c r="R109" s="37">
        <v>1159</v>
      </c>
      <c r="S109" s="38">
        <v>0</v>
      </c>
      <c r="T109" s="38">
        <v>123</v>
      </c>
      <c r="U109" s="38">
        <v>694</v>
      </c>
      <c r="V109" s="39">
        <v>817</v>
      </c>
      <c r="W109" s="36">
        <v>0</v>
      </c>
      <c r="X109" s="36">
        <v>0</v>
      </c>
      <c r="Y109" s="37">
        <v>0</v>
      </c>
      <c r="Z109" s="39">
        <v>824</v>
      </c>
      <c r="AA109" s="36">
        <v>0</v>
      </c>
      <c r="AB109" s="36">
        <v>0</v>
      </c>
      <c r="AC109" s="37">
        <v>0</v>
      </c>
      <c r="AD109" s="38">
        <v>0</v>
      </c>
      <c r="AE109" s="38">
        <v>375</v>
      </c>
      <c r="AF109" s="39">
        <v>375</v>
      </c>
      <c r="AG109" s="36">
        <v>4</v>
      </c>
      <c r="AH109" s="36">
        <v>0</v>
      </c>
      <c r="AI109" s="36">
        <v>0</v>
      </c>
      <c r="AJ109" s="36">
        <v>0</v>
      </c>
      <c r="AK109" s="40">
        <v>2547</v>
      </c>
      <c r="AL109" s="38">
        <v>3029</v>
      </c>
      <c r="AM109" s="38">
        <v>0</v>
      </c>
      <c r="AN109" s="38">
        <v>2906</v>
      </c>
      <c r="AO109" s="38">
        <v>0</v>
      </c>
      <c r="AP109" s="38">
        <v>1</v>
      </c>
      <c r="AQ109" s="36">
        <v>1665</v>
      </c>
      <c r="AR109" s="36">
        <v>0</v>
      </c>
      <c r="AS109" s="36">
        <v>0</v>
      </c>
      <c r="AT109" s="36">
        <v>0</v>
      </c>
      <c r="AU109" s="36">
        <v>65</v>
      </c>
      <c r="AV109" s="36">
        <v>0</v>
      </c>
      <c r="AW109" s="36">
        <v>0</v>
      </c>
      <c r="AX109" s="36">
        <v>0</v>
      </c>
      <c r="AY109" s="36">
        <v>0</v>
      </c>
      <c r="AZ109" s="40"/>
      <c r="BA109" s="40">
        <v>10213</v>
      </c>
      <c r="BB109" s="36">
        <v>0</v>
      </c>
      <c r="BC109" s="36">
        <v>0</v>
      </c>
      <c r="BD109" s="36">
        <v>0</v>
      </c>
      <c r="BE109" s="36">
        <v>-60</v>
      </c>
    </row>
    <row r="110" spans="1:57" x14ac:dyDescent="0.2">
      <c r="A110" s="35" t="s">
        <v>594</v>
      </c>
      <c r="B110" s="35" t="s">
        <v>1153</v>
      </c>
      <c r="C110" s="397" t="s">
        <v>1587</v>
      </c>
      <c r="D110" s="35" t="s">
        <v>593</v>
      </c>
      <c r="E110" s="261"/>
      <c r="F110" s="35" t="s">
        <v>3</v>
      </c>
      <c r="G110" s="36">
        <v>11</v>
      </c>
      <c r="H110" s="36">
        <v>901</v>
      </c>
      <c r="I110" s="37">
        <v>912</v>
      </c>
      <c r="J110" s="39">
        <v>3</v>
      </c>
      <c r="K110" s="36">
        <v>-427</v>
      </c>
      <c r="L110" s="36">
        <v>0</v>
      </c>
      <c r="M110" s="37">
        <v>-427</v>
      </c>
      <c r="N110" s="38">
        <v>-89</v>
      </c>
      <c r="O110" s="38">
        <v>0</v>
      </c>
      <c r="P110" s="38">
        <v>204</v>
      </c>
      <c r="Q110" s="39">
        <v>115</v>
      </c>
      <c r="R110" s="37">
        <v>610</v>
      </c>
      <c r="S110" s="38">
        <v>0</v>
      </c>
      <c r="T110" s="38">
        <v>140</v>
      </c>
      <c r="U110" s="38">
        <v>280</v>
      </c>
      <c r="V110" s="39">
        <v>420</v>
      </c>
      <c r="W110" s="36">
        <v>0</v>
      </c>
      <c r="X110" s="36">
        <v>0</v>
      </c>
      <c r="Y110" s="37">
        <v>0</v>
      </c>
      <c r="Z110" s="39">
        <v>145</v>
      </c>
      <c r="AA110" s="36">
        <v>0</v>
      </c>
      <c r="AB110" s="36">
        <v>0</v>
      </c>
      <c r="AC110" s="37">
        <v>0</v>
      </c>
      <c r="AD110" s="38">
        <v>0</v>
      </c>
      <c r="AE110" s="38">
        <v>145</v>
      </c>
      <c r="AF110" s="39">
        <v>145</v>
      </c>
      <c r="AG110" s="36">
        <v>276</v>
      </c>
      <c r="AH110" s="36">
        <v>0</v>
      </c>
      <c r="AI110" s="36">
        <v>0</v>
      </c>
      <c r="AJ110" s="36">
        <v>0</v>
      </c>
      <c r="AK110" s="40">
        <v>2199</v>
      </c>
      <c r="AL110" s="38">
        <v>5692</v>
      </c>
      <c r="AM110" s="38">
        <v>13</v>
      </c>
      <c r="AN110" s="38">
        <v>0</v>
      </c>
      <c r="AO110" s="38">
        <v>0</v>
      </c>
      <c r="AP110" s="38">
        <v>0</v>
      </c>
      <c r="AQ110" s="36">
        <v>1001</v>
      </c>
      <c r="AR110" s="36">
        <v>0</v>
      </c>
      <c r="AS110" s="36">
        <v>0</v>
      </c>
      <c r="AT110" s="36">
        <v>0</v>
      </c>
      <c r="AU110" s="36">
        <v>0</v>
      </c>
      <c r="AV110" s="36">
        <v>-280</v>
      </c>
      <c r="AW110" s="36">
        <v>0</v>
      </c>
      <c r="AX110" s="36">
        <v>0</v>
      </c>
      <c r="AY110" s="36">
        <v>0</v>
      </c>
      <c r="AZ110" s="40"/>
      <c r="BA110" s="40">
        <v>8625</v>
      </c>
      <c r="BB110" s="36">
        <v>0</v>
      </c>
      <c r="BC110" s="36">
        <v>0</v>
      </c>
      <c r="BD110" s="36">
        <v>19</v>
      </c>
      <c r="BE110" s="36">
        <v>-25</v>
      </c>
    </row>
    <row r="111" spans="1:57" x14ac:dyDescent="0.2">
      <c r="A111" s="35" t="s">
        <v>446</v>
      </c>
      <c r="B111" s="35" t="s">
        <v>1154</v>
      </c>
      <c r="C111" s="397" t="s">
        <v>1589</v>
      </c>
      <c r="D111" s="35" t="s">
        <v>445</v>
      </c>
      <c r="E111" s="261"/>
      <c r="F111" s="35" t="s">
        <v>34</v>
      </c>
      <c r="G111" s="36">
        <v>-19</v>
      </c>
      <c r="H111" s="36">
        <v>1062</v>
      </c>
      <c r="I111" s="37">
        <v>1043</v>
      </c>
      <c r="J111" s="39">
        <v>3</v>
      </c>
      <c r="K111" s="36">
        <v>317</v>
      </c>
      <c r="L111" s="36">
        <v>753</v>
      </c>
      <c r="M111" s="37">
        <v>1070</v>
      </c>
      <c r="N111" s="38">
        <v>3113</v>
      </c>
      <c r="O111" s="38">
        <v>0</v>
      </c>
      <c r="P111" s="38">
        <v>818</v>
      </c>
      <c r="Q111" s="39">
        <v>3931</v>
      </c>
      <c r="R111" s="37">
        <v>1688</v>
      </c>
      <c r="S111" s="38">
        <v>309</v>
      </c>
      <c r="T111" s="38">
        <v>-14</v>
      </c>
      <c r="U111" s="38">
        <v>373</v>
      </c>
      <c r="V111" s="39">
        <v>668</v>
      </c>
      <c r="W111" s="36">
        <v>1833</v>
      </c>
      <c r="X111" s="36">
        <v>2769</v>
      </c>
      <c r="Y111" s="37">
        <v>4602</v>
      </c>
      <c r="Z111" s="39">
        <v>1563</v>
      </c>
      <c r="AA111" s="36">
        <v>12665</v>
      </c>
      <c r="AB111" s="36">
        <v>4460</v>
      </c>
      <c r="AC111" s="37">
        <v>17125</v>
      </c>
      <c r="AD111" s="38">
        <v>17274</v>
      </c>
      <c r="AE111" s="38">
        <v>962</v>
      </c>
      <c r="AF111" s="39">
        <v>18236</v>
      </c>
      <c r="AG111" s="36">
        <v>0</v>
      </c>
      <c r="AH111" s="36">
        <v>0</v>
      </c>
      <c r="AI111" s="36">
        <v>0</v>
      </c>
      <c r="AJ111" s="36">
        <v>0</v>
      </c>
      <c r="AK111" s="40">
        <v>49929</v>
      </c>
      <c r="AL111" s="38">
        <v>17596</v>
      </c>
      <c r="AM111" s="38">
        <v>320</v>
      </c>
      <c r="AN111" s="38">
        <v>10408</v>
      </c>
      <c r="AO111" s="38">
        <v>0</v>
      </c>
      <c r="AP111" s="38">
        <v>0</v>
      </c>
      <c r="AQ111" s="36">
        <v>0</v>
      </c>
      <c r="AR111" s="36">
        <v>0</v>
      </c>
      <c r="AS111" s="36">
        <v>0</v>
      </c>
      <c r="AT111" s="36">
        <v>0</v>
      </c>
      <c r="AU111" s="36">
        <v>0</v>
      </c>
      <c r="AV111" s="36">
        <v>-5412</v>
      </c>
      <c r="AW111" s="36">
        <v>0</v>
      </c>
      <c r="AX111" s="36">
        <v>0</v>
      </c>
      <c r="AY111" s="36">
        <v>0</v>
      </c>
      <c r="AZ111" s="40"/>
      <c r="BA111" s="40">
        <v>72841</v>
      </c>
      <c r="BB111" s="36">
        <v>0</v>
      </c>
      <c r="BC111" s="36">
        <v>0</v>
      </c>
      <c r="BD111" s="36">
        <v>4725</v>
      </c>
      <c r="BE111" s="36">
        <v>-1169</v>
      </c>
    </row>
    <row r="112" spans="1:57" x14ac:dyDescent="0.2">
      <c r="A112" s="35" t="s">
        <v>538</v>
      </c>
      <c r="B112" s="35" t="s">
        <v>1155</v>
      </c>
      <c r="C112" s="397" t="s">
        <v>1589</v>
      </c>
      <c r="D112" s="35" t="s">
        <v>537</v>
      </c>
      <c r="E112" s="261"/>
      <c r="F112" s="35" t="s">
        <v>34</v>
      </c>
      <c r="G112" s="36">
        <v>-184</v>
      </c>
      <c r="H112" s="36">
        <v>1659</v>
      </c>
      <c r="I112" s="37">
        <v>1475</v>
      </c>
      <c r="J112" s="39">
        <v>60</v>
      </c>
      <c r="K112" s="36">
        <v>145</v>
      </c>
      <c r="L112" s="36">
        <v>140</v>
      </c>
      <c r="M112" s="37">
        <v>285</v>
      </c>
      <c r="N112" s="38">
        <v>811</v>
      </c>
      <c r="O112" s="38">
        <v>0</v>
      </c>
      <c r="P112" s="38">
        <v>212</v>
      </c>
      <c r="Q112" s="39">
        <v>1023</v>
      </c>
      <c r="R112" s="37">
        <v>3922</v>
      </c>
      <c r="S112" s="38">
        <v>1224</v>
      </c>
      <c r="T112" s="38">
        <v>92</v>
      </c>
      <c r="U112" s="38">
        <v>557</v>
      </c>
      <c r="V112" s="39">
        <v>1873</v>
      </c>
      <c r="W112" s="36">
        <v>1844</v>
      </c>
      <c r="X112" s="36">
        <v>2459</v>
      </c>
      <c r="Y112" s="37">
        <v>4303</v>
      </c>
      <c r="Z112" s="39">
        <v>2685</v>
      </c>
      <c r="AA112" s="36">
        <v>25850</v>
      </c>
      <c r="AB112" s="36">
        <v>12804</v>
      </c>
      <c r="AC112" s="37">
        <v>38654</v>
      </c>
      <c r="AD112" s="38">
        <v>27611</v>
      </c>
      <c r="AE112" s="38">
        <v>1965</v>
      </c>
      <c r="AF112" s="39">
        <v>29576</v>
      </c>
      <c r="AG112" s="36">
        <v>1877</v>
      </c>
      <c r="AH112" s="36">
        <v>0</v>
      </c>
      <c r="AI112" s="36">
        <v>0</v>
      </c>
      <c r="AJ112" s="36">
        <v>0</v>
      </c>
      <c r="AK112" s="40">
        <v>85733</v>
      </c>
      <c r="AL112" s="38">
        <v>15941</v>
      </c>
      <c r="AM112" s="38">
        <v>9</v>
      </c>
      <c r="AN112" s="38">
        <v>9048</v>
      </c>
      <c r="AO112" s="38">
        <v>0</v>
      </c>
      <c r="AP112" s="38">
        <v>109</v>
      </c>
      <c r="AQ112" s="36">
        <v>0</v>
      </c>
      <c r="AR112" s="36">
        <v>0</v>
      </c>
      <c r="AS112" s="36">
        <v>0</v>
      </c>
      <c r="AT112" s="36">
        <v>0</v>
      </c>
      <c r="AU112" s="36">
        <v>0</v>
      </c>
      <c r="AV112" s="36">
        <v>-1778</v>
      </c>
      <c r="AW112" s="36">
        <v>0</v>
      </c>
      <c r="AX112" s="36">
        <v>0</v>
      </c>
      <c r="AY112" s="36">
        <v>0</v>
      </c>
      <c r="AZ112" s="40"/>
      <c r="BA112" s="40">
        <v>109062</v>
      </c>
      <c r="BB112" s="36">
        <v>0</v>
      </c>
      <c r="BC112" s="36">
        <v>0</v>
      </c>
      <c r="BD112" s="36">
        <v>2138</v>
      </c>
      <c r="BE112" s="36">
        <v>-352</v>
      </c>
    </row>
    <row r="113" spans="1:57" x14ac:dyDescent="0.2">
      <c r="A113" s="35" t="s">
        <v>255</v>
      </c>
      <c r="B113" s="35" t="s">
        <v>1156</v>
      </c>
      <c r="C113" s="397" t="s">
        <v>1589</v>
      </c>
      <c r="D113" s="35" t="s">
        <v>904</v>
      </c>
      <c r="E113" s="261"/>
      <c r="F113" s="35" t="s">
        <v>729</v>
      </c>
      <c r="G113" s="36">
        <v>208</v>
      </c>
      <c r="H113" s="36">
        <v>3793</v>
      </c>
      <c r="I113" s="37">
        <v>4001</v>
      </c>
      <c r="J113" s="39">
        <v>118</v>
      </c>
      <c r="K113" s="36">
        <v>0</v>
      </c>
      <c r="L113" s="36">
        <v>462</v>
      </c>
      <c r="M113" s="37">
        <v>462</v>
      </c>
      <c r="N113" s="38">
        <v>14254</v>
      </c>
      <c r="O113" s="38">
        <v>0</v>
      </c>
      <c r="P113" s="38">
        <v>1055</v>
      </c>
      <c r="Q113" s="39">
        <v>15309</v>
      </c>
      <c r="R113" s="37">
        <v>11359</v>
      </c>
      <c r="S113" s="38">
        <v>2514</v>
      </c>
      <c r="T113" s="38">
        <v>37</v>
      </c>
      <c r="U113" s="38">
        <v>201</v>
      </c>
      <c r="V113" s="39">
        <v>2752</v>
      </c>
      <c r="W113" s="36">
        <v>7507</v>
      </c>
      <c r="X113" s="36">
        <v>5853</v>
      </c>
      <c r="Y113" s="37">
        <v>13360</v>
      </c>
      <c r="Z113" s="39">
        <v>6006</v>
      </c>
      <c r="AA113" s="36">
        <v>158322</v>
      </c>
      <c r="AB113" s="36">
        <v>50696</v>
      </c>
      <c r="AC113" s="37">
        <v>209018</v>
      </c>
      <c r="AD113" s="38">
        <v>124622</v>
      </c>
      <c r="AE113" s="38">
        <v>0</v>
      </c>
      <c r="AF113" s="39">
        <v>124622</v>
      </c>
      <c r="AG113" s="36">
        <v>4632</v>
      </c>
      <c r="AH113" s="36">
        <v>0</v>
      </c>
      <c r="AI113" s="36">
        <v>47</v>
      </c>
      <c r="AJ113" s="36">
        <v>53</v>
      </c>
      <c r="AK113" s="40">
        <v>391739</v>
      </c>
      <c r="AL113" s="38">
        <v>0</v>
      </c>
      <c r="AM113" s="38">
        <v>0</v>
      </c>
      <c r="AN113" s="38">
        <v>0</v>
      </c>
      <c r="AO113" s="38">
        <v>0</v>
      </c>
      <c r="AP113" s="38">
        <v>0</v>
      </c>
      <c r="AQ113" s="36">
        <v>0</v>
      </c>
      <c r="AR113" s="36">
        <v>0</v>
      </c>
      <c r="AS113" s="36">
        <v>0</v>
      </c>
      <c r="AT113" s="36">
        <v>0</v>
      </c>
      <c r="AU113" s="36">
        <v>435</v>
      </c>
      <c r="AV113" s="36">
        <v>-8</v>
      </c>
      <c r="AW113" s="36">
        <v>45</v>
      </c>
      <c r="AX113" s="36">
        <v>0</v>
      </c>
      <c r="AY113" s="36">
        <v>0</v>
      </c>
      <c r="AZ113" s="40"/>
      <c r="BA113" s="40">
        <v>392211</v>
      </c>
      <c r="BB113" s="36">
        <v>0</v>
      </c>
      <c r="BC113" s="36">
        <v>351</v>
      </c>
      <c r="BD113" s="36">
        <v>6771</v>
      </c>
      <c r="BE113" s="36">
        <v>-2099</v>
      </c>
    </row>
    <row r="114" spans="1:57" x14ac:dyDescent="0.2">
      <c r="A114" s="35" t="s">
        <v>29</v>
      </c>
      <c r="B114" s="35" t="s">
        <v>1157</v>
      </c>
      <c r="C114" s="397" t="s">
        <v>1589</v>
      </c>
      <c r="D114" s="35" t="s">
        <v>28</v>
      </c>
      <c r="E114" s="261"/>
      <c r="F114" s="35" t="s">
        <v>3</v>
      </c>
      <c r="G114" s="36">
        <v>58</v>
      </c>
      <c r="H114" s="36">
        <v>1270</v>
      </c>
      <c r="I114" s="37">
        <v>1328</v>
      </c>
      <c r="J114" s="39">
        <v>21</v>
      </c>
      <c r="K114" s="36">
        <v>232</v>
      </c>
      <c r="L114" s="36">
        <v>0</v>
      </c>
      <c r="M114" s="37">
        <v>232</v>
      </c>
      <c r="N114" s="38">
        <v>22</v>
      </c>
      <c r="O114" s="38">
        <v>0</v>
      </c>
      <c r="P114" s="38">
        <v>293</v>
      </c>
      <c r="Q114" s="39">
        <v>315</v>
      </c>
      <c r="R114" s="37">
        <v>1674</v>
      </c>
      <c r="S114" s="38">
        <v>0</v>
      </c>
      <c r="T114" s="38">
        <v>206</v>
      </c>
      <c r="U114" s="38">
        <v>943</v>
      </c>
      <c r="V114" s="39">
        <v>1149</v>
      </c>
      <c r="W114" s="36">
        <v>0</v>
      </c>
      <c r="X114" s="36">
        <v>0</v>
      </c>
      <c r="Y114" s="37">
        <v>0</v>
      </c>
      <c r="Z114" s="39">
        <v>1556</v>
      </c>
      <c r="AA114" s="36">
        <v>0</v>
      </c>
      <c r="AB114" s="36">
        <v>0</v>
      </c>
      <c r="AC114" s="37">
        <v>0</v>
      </c>
      <c r="AD114" s="38">
        <v>0</v>
      </c>
      <c r="AE114" s="38">
        <v>625</v>
      </c>
      <c r="AF114" s="39">
        <v>625</v>
      </c>
      <c r="AG114" s="36">
        <v>418</v>
      </c>
      <c r="AH114" s="36">
        <v>0</v>
      </c>
      <c r="AI114" s="36">
        <v>0</v>
      </c>
      <c r="AJ114" s="36">
        <v>0</v>
      </c>
      <c r="AK114" s="40">
        <v>7318</v>
      </c>
      <c r="AL114" s="38">
        <v>10852</v>
      </c>
      <c r="AM114" s="38">
        <v>14</v>
      </c>
      <c r="AN114" s="38">
        <v>0</v>
      </c>
      <c r="AO114" s="38">
        <v>0</v>
      </c>
      <c r="AP114" s="38">
        <v>0</v>
      </c>
      <c r="AQ114" s="36">
        <v>313</v>
      </c>
      <c r="AR114" s="36">
        <v>0</v>
      </c>
      <c r="AS114" s="36">
        <v>0</v>
      </c>
      <c r="AT114" s="36">
        <v>0</v>
      </c>
      <c r="AU114" s="36">
        <v>0</v>
      </c>
      <c r="AV114" s="36">
        <v>-3064</v>
      </c>
      <c r="AW114" s="36">
        <v>0</v>
      </c>
      <c r="AX114" s="36">
        <v>0</v>
      </c>
      <c r="AY114" s="36">
        <v>0</v>
      </c>
      <c r="AZ114" s="40"/>
      <c r="BA114" s="40">
        <v>15433</v>
      </c>
      <c r="BB114" s="36">
        <v>0</v>
      </c>
      <c r="BC114" s="36">
        <v>190</v>
      </c>
      <c r="BD114" s="36">
        <v>5</v>
      </c>
      <c r="BE114" s="36">
        <v>-692</v>
      </c>
    </row>
    <row r="115" spans="1:57" x14ac:dyDescent="0.2">
      <c r="A115" s="35" t="s">
        <v>178</v>
      </c>
      <c r="B115" s="35" t="s">
        <v>1158</v>
      </c>
      <c r="C115" s="397" t="s">
        <v>1589</v>
      </c>
      <c r="D115" s="35" t="s">
        <v>177</v>
      </c>
      <c r="E115" s="261"/>
      <c r="F115" s="35" t="s">
        <v>3</v>
      </c>
      <c r="G115" s="36">
        <v>-12</v>
      </c>
      <c r="H115" s="36">
        <v>747</v>
      </c>
      <c r="I115" s="37">
        <v>735</v>
      </c>
      <c r="J115" s="39">
        <v>20</v>
      </c>
      <c r="K115" s="36">
        <v>62</v>
      </c>
      <c r="L115" s="36">
        <v>0</v>
      </c>
      <c r="M115" s="37">
        <v>62</v>
      </c>
      <c r="N115" s="38">
        <v>-246</v>
      </c>
      <c r="O115" s="38">
        <v>0</v>
      </c>
      <c r="P115" s="38">
        <v>9</v>
      </c>
      <c r="Q115" s="39">
        <v>-237</v>
      </c>
      <c r="R115" s="37">
        <v>1034</v>
      </c>
      <c r="S115" s="38">
        <v>14</v>
      </c>
      <c r="T115" s="38">
        <v>59</v>
      </c>
      <c r="U115" s="38">
        <v>625</v>
      </c>
      <c r="V115" s="39">
        <v>698</v>
      </c>
      <c r="W115" s="36">
        <v>0</v>
      </c>
      <c r="X115" s="36">
        <v>0</v>
      </c>
      <c r="Y115" s="37">
        <v>0</v>
      </c>
      <c r="Z115" s="39">
        <v>516</v>
      </c>
      <c r="AA115" s="36">
        <v>0</v>
      </c>
      <c r="AB115" s="36">
        <v>0</v>
      </c>
      <c r="AC115" s="37">
        <v>0</v>
      </c>
      <c r="AD115" s="38">
        <v>0</v>
      </c>
      <c r="AE115" s="38">
        <v>374</v>
      </c>
      <c r="AF115" s="39">
        <v>374</v>
      </c>
      <c r="AG115" s="36">
        <v>151</v>
      </c>
      <c r="AH115" s="36">
        <v>0</v>
      </c>
      <c r="AI115" s="36">
        <v>0</v>
      </c>
      <c r="AJ115" s="36">
        <v>438</v>
      </c>
      <c r="AK115" s="40">
        <v>3791</v>
      </c>
      <c r="AL115" s="38">
        <v>5218</v>
      </c>
      <c r="AM115" s="38">
        <v>18</v>
      </c>
      <c r="AN115" s="38">
        <v>0</v>
      </c>
      <c r="AO115" s="38">
        <v>0</v>
      </c>
      <c r="AP115" s="38">
        <v>0</v>
      </c>
      <c r="AQ115" s="36">
        <v>906</v>
      </c>
      <c r="AR115" s="36">
        <v>0</v>
      </c>
      <c r="AS115" s="36">
        <v>0</v>
      </c>
      <c r="AT115" s="36">
        <v>0</v>
      </c>
      <c r="AU115" s="36">
        <v>0</v>
      </c>
      <c r="AV115" s="36">
        <v>0</v>
      </c>
      <c r="AW115" s="36">
        <v>0</v>
      </c>
      <c r="AX115" s="36">
        <v>0</v>
      </c>
      <c r="AY115" s="36">
        <v>0</v>
      </c>
      <c r="AZ115" s="40"/>
      <c r="BA115" s="40">
        <v>9933</v>
      </c>
      <c r="BB115" s="36">
        <v>0</v>
      </c>
      <c r="BC115" s="36">
        <v>0</v>
      </c>
      <c r="BD115" s="36">
        <v>0</v>
      </c>
      <c r="BE115" s="36">
        <v>-54</v>
      </c>
    </row>
    <row r="116" spans="1:57" x14ac:dyDescent="0.2">
      <c r="A116" s="35" t="s">
        <v>196</v>
      </c>
      <c r="B116" s="35" t="s">
        <v>1159</v>
      </c>
      <c r="C116" s="397" t="s">
        <v>1589</v>
      </c>
      <c r="D116" s="35" t="s">
        <v>195</v>
      </c>
      <c r="E116" s="261"/>
      <c r="F116" s="35" t="s">
        <v>3</v>
      </c>
      <c r="G116" s="36">
        <v>-25</v>
      </c>
      <c r="H116" s="36">
        <v>1674</v>
      </c>
      <c r="I116" s="37">
        <v>1649</v>
      </c>
      <c r="J116" s="39">
        <v>0</v>
      </c>
      <c r="K116" s="36">
        <v>96</v>
      </c>
      <c r="L116" s="36">
        <v>0</v>
      </c>
      <c r="M116" s="37">
        <v>96</v>
      </c>
      <c r="N116" s="38">
        <v>323</v>
      </c>
      <c r="O116" s="38">
        <v>0</v>
      </c>
      <c r="P116" s="38">
        <v>82</v>
      </c>
      <c r="Q116" s="39">
        <v>405</v>
      </c>
      <c r="R116" s="37">
        <v>-165</v>
      </c>
      <c r="S116" s="38">
        <v>2</v>
      </c>
      <c r="T116" s="38">
        <v>13</v>
      </c>
      <c r="U116" s="38">
        <v>1387</v>
      </c>
      <c r="V116" s="39">
        <v>1402</v>
      </c>
      <c r="W116" s="36">
        <v>0</v>
      </c>
      <c r="X116" s="36">
        <v>0</v>
      </c>
      <c r="Y116" s="37">
        <v>0</v>
      </c>
      <c r="Z116" s="39">
        <v>395</v>
      </c>
      <c r="AA116" s="36">
        <v>0</v>
      </c>
      <c r="AB116" s="36">
        <v>0</v>
      </c>
      <c r="AC116" s="37">
        <v>0</v>
      </c>
      <c r="AD116" s="38">
        <v>0</v>
      </c>
      <c r="AE116" s="38">
        <v>-198</v>
      </c>
      <c r="AF116" s="39">
        <v>-198</v>
      </c>
      <c r="AG116" s="36">
        <v>0</v>
      </c>
      <c r="AH116" s="36">
        <v>0</v>
      </c>
      <c r="AI116" s="36">
        <v>0</v>
      </c>
      <c r="AJ116" s="36">
        <v>465</v>
      </c>
      <c r="AK116" s="40">
        <v>4049</v>
      </c>
      <c r="AL116" s="38">
        <v>8852</v>
      </c>
      <c r="AM116" s="38">
        <v>14</v>
      </c>
      <c r="AN116" s="38">
        <v>0</v>
      </c>
      <c r="AO116" s="38">
        <v>0</v>
      </c>
      <c r="AP116" s="38">
        <v>0</v>
      </c>
      <c r="AQ116" s="36">
        <v>0</v>
      </c>
      <c r="AR116" s="36">
        <v>0</v>
      </c>
      <c r="AS116" s="36">
        <v>0</v>
      </c>
      <c r="AT116" s="36">
        <v>0</v>
      </c>
      <c r="AU116" s="36">
        <v>0</v>
      </c>
      <c r="AV116" s="36">
        <v>-1046</v>
      </c>
      <c r="AW116" s="36">
        <v>181</v>
      </c>
      <c r="AX116" s="36">
        <v>0</v>
      </c>
      <c r="AY116" s="36">
        <v>0</v>
      </c>
      <c r="AZ116" s="40"/>
      <c r="BA116" s="40">
        <v>12050</v>
      </c>
      <c r="BB116" s="36">
        <v>0</v>
      </c>
      <c r="BC116" s="36">
        <v>0</v>
      </c>
      <c r="BD116" s="36">
        <v>-6</v>
      </c>
      <c r="BE116" s="36">
        <v>-5</v>
      </c>
    </row>
    <row r="117" spans="1:57" x14ac:dyDescent="0.2">
      <c r="A117" s="35" t="s">
        <v>216</v>
      </c>
      <c r="B117" s="35" t="s">
        <v>1160</v>
      </c>
      <c r="C117" s="397" t="s">
        <v>1589</v>
      </c>
      <c r="D117" s="35" t="s">
        <v>215</v>
      </c>
      <c r="E117" s="261"/>
      <c r="F117" s="35" t="s">
        <v>3</v>
      </c>
      <c r="G117" s="36">
        <v>3</v>
      </c>
      <c r="H117" s="36">
        <v>2305</v>
      </c>
      <c r="I117" s="37">
        <v>2308</v>
      </c>
      <c r="J117" s="39">
        <v>26</v>
      </c>
      <c r="K117" s="36">
        <v>41</v>
      </c>
      <c r="L117" s="36">
        <v>0</v>
      </c>
      <c r="M117" s="37">
        <v>41</v>
      </c>
      <c r="N117" s="38">
        <v>18</v>
      </c>
      <c r="O117" s="38">
        <v>0</v>
      </c>
      <c r="P117" s="38">
        <v>102</v>
      </c>
      <c r="Q117" s="39">
        <v>120</v>
      </c>
      <c r="R117" s="37">
        <v>460</v>
      </c>
      <c r="S117" s="38">
        <v>0</v>
      </c>
      <c r="T117" s="38">
        <v>79</v>
      </c>
      <c r="U117" s="38">
        <v>453</v>
      </c>
      <c r="V117" s="39">
        <v>532</v>
      </c>
      <c r="W117" s="36">
        <v>0</v>
      </c>
      <c r="X117" s="36">
        <v>0</v>
      </c>
      <c r="Y117" s="37">
        <v>0</v>
      </c>
      <c r="Z117" s="39">
        <v>-38</v>
      </c>
      <c r="AA117" s="36">
        <v>0</v>
      </c>
      <c r="AB117" s="36">
        <v>0</v>
      </c>
      <c r="AC117" s="37">
        <v>0</v>
      </c>
      <c r="AD117" s="38">
        <v>0</v>
      </c>
      <c r="AE117" s="38">
        <v>106</v>
      </c>
      <c r="AF117" s="39">
        <v>106</v>
      </c>
      <c r="AG117" s="36">
        <v>0</v>
      </c>
      <c r="AH117" s="36">
        <v>0</v>
      </c>
      <c r="AI117" s="36">
        <v>0</v>
      </c>
      <c r="AJ117" s="36">
        <v>0</v>
      </c>
      <c r="AK117" s="40">
        <v>3555</v>
      </c>
      <c r="AL117" s="38">
        <v>2908</v>
      </c>
      <c r="AM117" s="38">
        <v>92</v>
      </c>
      <c r="AN117" s="38">
        <v>1571</v>
      </c>
      <c r="AO117" s="38">
        <v>0</v>
      </c>
      <c r="AP117" s="38">
        <v>0</v>
      </c>
      <c r="AQ117" s="36">
        <v>0</v>
      </c>
      <c r="AR117" s="36">
        <v>0</v>
      </c>
      <c r="AS117" s="36">
        <v>0</v>
      </c>
      <c r="AT117" s="36">
        <v>0</v>
      </c>
      <c r="AU117" s="36">
        <v>0</v>
      </c>
      <c r="AV117" s="36">
        <v>-1127</v>
      </c>
      <c r="AW117" s="36">
        <v>264</v>
      </c>
      <c r="AX117" s="36">
        <v>0</v>
      </c>
      <c r="AY117" s="36">
        <v>0</v>
      </c>
      <c r="AZ117" s="40"/>
      <c r="BA117" s="40">
        <v>7263</v>
      </c>
      <c r="BB117" s="36">
        <v>0</v>
      </c>
      <c r="BC117" s="36">
        <v>0</v>
      </c>
      <c r="BD117" s="36">
        <v>0</v>
      </c>
      <c r="BE117" s="36">
        <v>0</v>
      </c>
    </row>
    <row r="118" spans="1:57" x14ac:dyDescent="0.2">
      <c r="A118" s="35" t="s">
        <v>233</v>
      </c>
      <c r="B118" s="35" t="s">
        <v>1161</v>
      </c>
      <c r="C118" s="397" t="s">
        <v>1589</v>
      </c>
      <c r="D118" s="35" t="s">
        <v>232</v>
      </c>
      <c r="E118" s="261"/>
      <c r="F118" s="35" t="s">
        <v>3</v>
      </c>
      <c r="G118" s="36">
        <v>73</v>
      </c>
      <c r="H118" s="36">
        <v>767</v>
      </c>
      <c r="I118" s="37">
        <v>840</v>
      </c>
      <c r="J118" s="39">
        <v>31</v>
      </c>
      <c r="K118" s="36">
        <v>105</v>
      </c>
      <c r="L118" s="36">
        <v>0</v>
      </c>
      <c r="M118" s="37">
        <v>105</v>
      </c>
      <c r="N118" s="38">
        <v>-93</v>
      </c>
      <c r="O118" s="38">
        <v>0</v>
      </c>
      <c r="P118" s="38">
        <v>343</v>
      </c>
      <c r="Q118" s="39">
        <v>250</v>
      </c>
      <c r="R118" s="37">
        <v>521</v>
      </c>
      <c r="S118" s="38">
        <v>0</v>
      </c>
      <c r="T118" s="38">
        <v>6</v>
      </c>
      <c r="U118" s="38">
        <v>173</v>
      </c>
      <c r="V118" s="39">
        <v>179</v>
      </c>
      <c r="W118" s="36">
        <v>0</v>
      </c>
      <c r="X118" s="36">
        <v>0</v>
      </c>
      <c r="Y118" s="37">
        <v>0</v>
      </c>
      <c r="Z118" s="39">
        <v>629</v>
      </c>
      <c r="AA118" s="36">
        <v>0</v>
      </c>
      <c r="AB118" s="36">
        <v>0</v>
      </c>
      <c r="AC118" s="37">
        <v>0</v>
      </c>
      <c r="AD118" s="38">
        <v>0</v>
      </c>
      <c r="AE118" s="38">
        <v>453</v>
      </c>
      <c r="AF118" s="39">
        <v>453</v>
      </c>
      <c r="AG118" s="36">
        <v>88</v>
      </c>
      <c r="AH118" s="36">
        <v>0</v>
      </c>
      <c r="AI118" s="36">
        <v>0</v>
      </c>
      <c r="AJ118" s="36">
        <v>4</v>
      </c>
      <c r="AK118" s="40">
        <v>3100</v>
      </c>
      <c r="AL118" s="38">
        <v>4151</v>
      </c>
      <c r="AM118" s="38">
        <v>310</v>
      </c>
      <c r="AN118" s="38">
        <v>2001</v>
      </c>
      <c r="AO118" s="38">
        <v>0</v>
      </c>
      <c r="AP118" s="38">
        <v>0</v>
      </c>
      <c r="AQ118" s="36">
        <v>0</v>
      </c>
      <c r="AR118" s="36">
        <v>0</v>
      </c>
      <c r="AS118" s="36">
        <v>0</v>
      </c>
      <c r="AT118" s="36">
        <v>0</v>
      </c>
      <c r="AU118" s="36">
        <v>0</v>
      </c>
      <c r="AV118" s="36">
        <v>0</v>
      </c>
      <c r="AW118" s="36">
        <v>0</v>
      </c>
      <c r="AX118" s="36">
        <v>0</v>
      </c>
      <c r="AY118" s="36">
        <v>0</v>
      </c>
      <c r="AZ118" s="40"/>
      <c r="BA118" s="40">
        <v>9562</v>
      </c>
      <c r="BB118" s="36">
        <v>0</v>
      </c>
      <c r="BC118" s="36">
        <v>0</v>
      </c>
      <c r="BD118" s="36">
        <v>550</v>
      </c>
      <c r="BE118" s="36">
        <v>-70</v>
      </c>
    </row>
    <row r="119" spans="1:57" x14ac:dyDescent="0.2">
      <c r="A119" s="35" t="s">
        <v>267</v>
      </c>
      <c r="B119" s="35" t="s">
        <v>1162</v>
      </c>
      <c r="C119" s="397" t="s">
        <v>1589</v>
      </c>
      <c r="D119" s="35" t="s">
        <v>905</v>
      </c>
      <c r="E119" s="261"/>
      <c r="F119" s="35" t="s">
        <v>3</v>
      </c>
      <c r="G119" s="36">
        <v>4</v>
      </c>
      <c r="H119" s="36">
        <v>789</v>
      </c>
      <c r="I119" s="37">
        <v>793</v>
      </c>
      <c r="J119" s="39">
        <v>11</v>
      </c>
      <c r="K119" s="36">
        <v>216</v>
      </c>
      <c r="L119" s="36">
        <v>0</v>
      </c>
      <c r="M119" s="37">
        <v>216</v>
      </c>
      <c r="N119" s="38">
        <v>7</v>
      </c>
      <c r="O119" s="38">
        <v>0</v>
      </c>
      <c r="P119" s="38">
        <v>55</v>
      </c>
      <c r="Q119" s="39">
        <v>62</v>
      </c>
      <c r="R119" s="37">
        <v>693</v>
      </c>
      <c r="S119" s="38">
        <v>0</v>
      </c>
      <c r="T119" s="38">
        <v>123</v>
      </c>
      <c r="U119" s="38">
        <v>194</v>
      </c>
      <c r="V119" s="39">
        <v>317</v>
      </c>
      <c r="W119" s="36">
        <v>0</v>
      </c>
      <c r="X119" s="36">
        <v>0</v>
      </c>
      <c r="Y119" s="37">
        <v>0</v>
      </c>
      <c r="Z119" s="39">
        <v>333</v>
      </c>
      <c r="AA119" s="36">
        <v>0</v>
      </c>
      <c r="AB119" s="36">
        <v>0</v>
      </c>
      <c r="AC119" s="37">
        <v>0</v>
      </c>
      <c r="AD119" s="38">
        <v>0</v>
      </c>
      <c r="AE119" s="38">
        <v>571</v>
      </c>
      <c r="AF119" s="39">
        <v>571</v>
      </c>
      <c r="AG119" s="36">
        <v>0</v>
      </c>
      <c r="AH119" s="36">
        <v>0</v>
      </c>
      <c r="AI119" s="36">
        <v>0</v>
      </c>
      <c r="AJ119" s="36">
        <v>0</v>
      </c>
      <c r="AK119" s="40">
        <v>2996</v>
      </c>
      <c r="AL119" s="38">
        <v>3852</v>
      </c>
      <c r="AM119" s="38">
        <v>0</v>
      </c>
      <c r="AN119" s="38">
        <v>0</v>
      </c>
      <c r="AO119" s="38">
        <v>0</v>
      </c>
      <c r="AP119" s="38">
        <v>0</v>
      </c>
      <c r="AQ119" s="36">
        <v>1556</v>
      </c>
      <c r="AR119" s="36">
        <v>0</v>
      </c>
      <c r="AS119" s="36">
        <v>0</v>
      </c>
      <c r="AT119" s="36">
        <v>0</v>
      </c>
      <c r="AU119" s="36">
        <v>0</v>
      </c>
      <c r="AV119" s="36">
        <v>0</v>
      </c>
      <c r="AW119" s="36">
        <v>0</v>
      </c>
      <c r="AX119" s="36">
        <v>0</v>
      </c>
      <c r="AY119" s="36">
        <v>-1</v>
      </c>
      <c r="AZ119" s="40"/>
      <c r="BA119" s="40">
        <v>8403</v>
      </c>
      <c r="BB119" s="36">
        <v>0</v>
      </c>
      <c r="BC119" s="36">
        <v>0</v>
      </c>
      <c r="BD119" s="36">
        <v>53</v>
      </c>
      <c r="BE119" s="36">
        <v>-8</v>
      </c>
    </row>
    <row r="120" spans="1:57" x14ac:dyDescent="0.2">
      <c r="A120" s="35" t="s">
        <v>273</v>
      </c>
      <c r="B120" s="35" t="s">
        <v>1163</v>
      </c>
      <c r="C120" s="397" t="s">
        <v>1589</v>
      </c>
      <c r="D120" s="35" t="s">
        <v>272</v>
      </c>
      <c r="E120" s="261"/>
      <c r="F120" s="35" t="s">
        <v>3</v>
      </c>
      <c r="G120" s="36">
        <v>0</v>
      </c>
      <c r="H120" s="36">
        <v>1712</v>
      </c>
      <c r="I120" s="37">
        <v>1712</v>
      </c>
      <c r="J120" s="39">
        <v>25</v>
      </c>
      <c r="K120" s="36">
        <v>60</v>
      </c>
      <c r="L120" s="36">
        <v>0</v>
      </c>
      <c r="M120" s="37">
        <v>60</v>
      </c>
      <c r="N120" s="38">
        <v>-238</v>
      </c>
      <c r="O120" s="38">
        <v>0</v>
      </c>
      <c r="P120" s="38">
        <v>-218</v>
      </c>
      <c r="Q120" s="39">
        <v>-456</v>
      </c>
      <c r="R120" s="37">
        <v>763</v>
      </c>
      <c r="S120" s="38">
        <v>0</v>
      </c>
      <c r="T120" s="38">
        <v>128</v>
      </c>
      <c r="U120" s="38">
        <v>51</v>
      </c>
      <c r="V120" s="39">
        <v>179</v>
      </c>
      <c r="W120" s="36">
        <v>0</v>
      </c>
      <c r="X120" s="36">
        <v>0</v>
      </c>
      <c r="Y120" s="37">
        <v>0</v>
      </c>
      <c r="Z120" s="39">
        <v>315</v>
      </c>
      <c r="AA120" s="36">
        <v>0</v>
      </c>
      <c r="AB120" s="36">
        <v>0</v>
      </c>
      <c r="AC120" s="37">
        <v>0</v>
      </c>
      <c r="AD120" s="38">
        <v>0</v>
      </c>
      <c r="AE120" s="38">
        <v>364</v>
      </c>
      <c r="AF120" s="39">
        <v>364</v>
      </c>
      <c r="AG120" s="36">
        <v>0</v>
      </c>
      <c r="AH120" s="36">
        <v>0</v>
      </c>
      <c r="AI120" s="36">
        <v>0</v>
      </c>
      <c r="AJ120" s="36">
        <v>0</v>
      </c>
      <c r="AK120" s="40">
        <v>2962</v>
      </c>
      <c r="AL120" s="38">
        <v>8019</v>
      </c>
      <c r="AM120" s="38">
        <v>0</v>
      </c>
      <c r="AN120" s="38">
        <v>0</v>
      </c>
      <c r="AO120" s="38">
        <v>0</v>
      </c>
      <c r="AP120" s="38">
        <v>0</v>
      </c>
      <c r="AQ120" s="36">
        <v>0</v>
      </c>
      <c r="AR120" s="36">
        <v>0</v>
      </c>
      <c r="AS120" s="36">
        <v>0</v>
      </c>
      <c r="AT120" s="36">
        <v>0</v>
      </c>
      <c r="AU120" s="36">
        <v>0</v>
      </c>
      <c r="AV120" s="36">
        <v>0</v>
      </c>
      <c r="AW120" s="36">
        <v>0</v>
      </c>
      <c r="AX120" s="36">
        <v>0</v>
      </c>
      <c r="AY120" s="36">
        <v>0</v>
      </c>
      <c r="AZ120" s="40"/>
      <c r="BA120" s="40">
        <v>10981</v>
      </c>
      <c r="BB120" s="36">
        <v>0</v>
      </c>
      <c r="BC120" s="36">
        <v>0</v>
      </c>
      <c r="BD120" s="36">
        <v>34</v>
      </c>
      <c r="BE120" s="36">
        <v>-8</v>
      </c>
    </row>
    <row r="121" spans="1:57" x14ac:dyDescent="0.2">
      <c r="A121" s="35" t="s">
        <v>377</v>
      </c>
      <c r="B121" s="35" t="s">
        <v>1164</v>
      </c>
      <c r="C121" s="397" t="s">
        <v>1589</v>
      </c>
      <c r="D121" s="35" t="s">
        <v>376</v>
      </c>
      <c r="E121" s="261"/>
      <c r="F121" s="35" t="s">
        <v>3</v>
      </c>
      <c r="G121" s="36">
        <v>28</v>
      </c>
      <c r="H121" s="36">
        <v>1299</v>
      </c>
      <c r="I121" s="37">
        <v>1327</v>
      </c>
      <c r="J121" s="39">
        <v>5</v>
      </c>
      <c r="K121" s="36">
        <v>128</v>
      </c>
      <c r="L121" s="36">
        <v>0</v>
      </c>
      <c r="M121" s="37">
        <v>128</v>
      </c>
      <c r="N121" s="38">
        <v>-828</v>
      </c>
      <c r="O121" s="38">
        <v>0</v>
      </c>
      <c r="P121" s="38">
        <v>340</v>
      </c>
      <c r="Q121" s="39">
        <v>-488</v>
      </c>
      <c r="R121" s="37">
        <v>1450</v>
      </c>
      <c r="S121" s="38">
        <v>2</v>
      </c>
      <c r="T121" s="38">
        <v>115</v>
      </c>
      <c r="U121" s="38">
        <v>431</v>
      </c>
      <c r="V121" s="39">
        <v>548</v>
      </c>
      <c r="W121" s="36">
        <v>0</v>
      </c>
      <c r="X121" s="36">
        <v>0</v>
      </c>
      <c r="Y121" s="37">
        <v>0</v>
      </c>
      <c r="Z121" s="39">
        <v>262</v>
      </c>
      <c r="AA121" s="36">
        <v>0</v>
      </c>
      <c r="AB121" s="36">
        <v>0</v>
      </c>
      <c r="AC121" s="37">
        <v>0</v>
      </c>
      <c r="AD121" s="38">
        <v>-174</v>
      </c>
      <c r="AE121" s="38">
        <v>-169</v>
      </c>
      <c r="AF121" s="39">
        <v>-343</v>
      </c>
      <c r="AG121" s="36">
        <v>189</v>
      </c>
      <c r="AH121" s="36">
        <v>0</v>
      </c>
      <c r="AI121" s="36">
        <v>0</v>
      </c>
      <c r="AJ121" s="36">
        <v>151</v>
      </c>
      <c r="AK121" s="40">
        <v>3229</v>
      </c>
      <c r="AL121" s="38">
        <v>7486</v>
      </c>
      <c r="AM121" s="38">
        <v>129</v>
      </c>
      <c r="AN121" s="38">
        <v>3481</v>
      </c>
      <c r="AO121" s="38">
        <v>0</v>
      </c>
      <c r="AP121" s="38">
        <v>0</v>
      </c>
      <c r="AQ121" s="36">
        <v>1367</v>
      </c>
      <c r="AR121" s="36">
        <v>0</v>
      </c>
      <c r="AS121" s="36">
        <v>0</v>
      </c>
      <c r="AT121" s="36">
        <v>0</v>
      </c>
      <c r="AU121" s="36">
        <v>0</v>
      </c>
      <c r="AV121" s="36">
        <v>-133</v>
      </c>
      <c r="AW121" s="36">
        <v>0</v>
      </c>
      <c r="AX121" s="36">
        <v>0</v>
      </c>
      <c r="AY121" s="36">
        <v>0</v>
      </c>
      <c r="AZ121" s="40"/>
      <c r="BA121" s="40">
        <v>15559</v>
      </c>
      <c r="BB121" s="36">
        <v>0</v>
      </c>
      <c r="BC121" s="36">
        <v>0</v>
      </c>
      <c r="BD121" s="36">
        <v>1115</v>
      </c>
      <c r="BE121" s="36">
        <v>-100</v>
      </c>
    </row>
    <row r="122" spans="1:57" x14ac:dyDescent="0.2">
      <c r="A122" s="35" t="s">
        <v>479</v>
      </c>
      <c r="B122" s="35" t="s">
        <v>1165</v>
      </c>
      <c r="C122" s="397" t="s">
        <v>1589</v>
      </c>
      <c r="D122" s="35" t="s">
        <v>478</v>
      </c>
      <c r="E122" s="261"/>
      <c r="F122" s="35" t="s">
        <v>3</v>
      </c>
      <c r="G122" s="36">
        <v>-128</v>
      </c>
      <c r="H122" s="36">
        <v>949</v>
      </c>
      <c r="I122" s="37">
        <v>821</v>
      </c>
      <c r="J122" s="39">
        <v>12</v>
      </c>
      <c r="K122" s="36">
        <v>144</v>
      </c>
      <c r="L122" s="36">
        <v>0</v>
      </c>
      <c r="M122" s="37">
        <v>144</v>
      </c>
      <c r="N122" s="38">
        <v>-102</v>
      </c>
      <c r="O122" s="38">
        <v>0</v>
      </c>
      <c r="P122" s="38">
        <v>310</v>
      </c>
      <c r="Q122" s="39">
        <v>208</v>
      </c>
      <c r="R122" s="37">
        <v>891</v>
      </c>
      <c r="S122" s="38">
        <v>2</v>
      </c>
      <c r="T122" s="38">
        <v>160</v>
      </c>
      <c r="U122" s="38">
        <v>369</v>
      </c>
      <c r="V122" s="39">
        <v>531</v>
      </c>
      <c r="W122" s="36">
        <v>0</v>
      </c>
      <c r="X122" s="36">
        <v>0</v>
      </c>
      <c r="Y122" s="37">
        <v>0</v>
      </c>
      <c r="Z122" s="39">
        <v>767</v>
      </c>
      <c r="AA122" s="36">
        <v>0</v>
      </c>
      <c r="AB122" s="36">
        <v>0</v>
      </c>
      <c r="AC122" s="37">
        <v>0</v>
      </c>
      <c r="AD122" s="38">
        <v>4</v>
      </c>
      <c r="AE122" s="38">
        <v>229</v>
      </c>
      <c r="AF122" s="39">
        <v>233</v>
      </c>
      <c r="AG122" s="36">
        <v>234</v>
      </c>
      <c r="AH122" s="36">
        <v>0</v>
      </c>
      <c r="AI122" s="36">
        <v>0</v>
      </c>
      <c r="AJ122" s="36">
        <v>-98</v>
      </c>
      <c r="AK122" s="40">
        <v>3743</v>
      </c>
      <c r="AL122" s="38">
        <v>9088</v>
      </c>
      <c r="AM122" s="38">
        <v>8</v>
      </c>
      <c r="AN122" s="38">
        <v>0</v>
      </c>
      <c r="AO122" s="38">
        <v>0</v>
      </c>
      <c r="AP122" s="38">
        <v>0</v>
      </c>
      <c r="AQ122" s="36">
        <v>0</v>
      </c>
      <c r="AR122" s="36">
        <v>0</v>
      </c>
      <c r="AS122" s="36">
        <v>0</v>
      </c>
      <c r="AT122" s="36">
        <v>0</v>
      </c>
      <c r="AU122" s="36">
        <v>0</v>
      </c>
      <c r="AV122" s="36">
        <v>-563</v>
      </c>
      <c r="AW122" s="36">
        <v>-32</v>
      </c>
      <c r="AX122" s="36">
        <v>0</v>
      </c>
      <c r="AY122" s="36">
        <v>0</v>
      </c>
      <c r="AZ122" s="40"/>
      <c r="BA122" s="40">
        <v>12244</v>
      </c>
      <c r="BB122" s="36">
        <v>-11</v>
      </c>
      <c r="BC122" s="36">
        <v>-88</v>
      </c>
      <c r="BD122" s="36">
        <v>54</v>
      </c>
      <c r="BE122" s="36">
        <v>-212</v>
      </c>
    </row>
    <row r="123" spans="1:57" x14ac:dyDescent="0.2">
      <c r="A123" s="35" t="s">
        <v>592</v>
      </c>
      <c r="B123" s="35" t="s">
        <v>1166</v>
      </c>
      <c r="C123" s="397" t="s">
        <v>1589</v>
      </c>
      <c r="D123" s="35" t="s">
        <v>591</v>
      </c>
      <c r="E123" s="261"/>
      <c r="F123" s="35" t="s">
        <v>3</v>
      </c>
      <c r="G123" s="36">
        <v>6</v>
      </c>
      <c r="H123" s="36">
        <v>1238</v>
      </c>
      <c r="I123" s="37">
        <v>1244</v>
      </c>
      <c r="J123" s="39">
        <v>9</v>
      </c>
      <c r="K123" s="36">
        <v>74</v>
      </c>
      <c r="L123" s="36">
        <v>0</v>
      </c>
      <c r="M123" s="37">
        <v>74</v>
      </c>
      <c r="N123" s="38">
        <v>-281</v>
      </c>
      <c r="O123" s="38">
        <v>0</v>
      </c>
      <c r="P123" s="38">
        <v>159</v>
      </c>
      <c r="Q123" s="39">
        <v>-122</v>
      </c>
      <c r="R123" s="37">
        <v>422</v>
      </c>
      <c r="S123" s="38">
        <v>0</v>
      </c>
      <c r="T123" s="38">
        <v>129</v>
      </c>
      <c r="U123" s="38">
        <v>585</v>
      </c>
      <c r="V123" s="39">
        <v>714</v>
      </c>
      <c r="W123" s="36">
        <v>0</v>
      </c>
      <c r="X123" s="36">
        <v>0</v>
      </c>
      <c r="Y123" s="37">
        <v>0</v>
      </c>
      <c r="Z123" s="39">
        <v>597</v>
      </c>
      <c r="AA123" s="36">
        <v>0</v>
      </c>
      <c r="AB123" s="36">
        <v>0</v>
      </c>
      <c r="AC123" s="37">
        <v>0</v>
      </c>
      <c r="AD123" s="38">
        <v>0</v>
      </c>
      <c r="AE123" s="38">
        <v>175</v>
      </c>
      <c r="AF123" s="39">
        <v>175</v>
      </c>
      <c r="AG123" s="36">
        <v>271</v>
      </c>
      <c r="AH123" s="36">
        <v>3</v>
      </c>
      <c r="AI123" s="36">
        <v>11</v>
      </c>
      <c r="AJ123" s="36">
        <v>0</v>
      </c>
      <c r="AK123" s="40">
        <v>3398</v>
      </c>
      <c r="AL123" s="38">
        <v>7939</v>
      </c>
      <c r="AM123" s="38">
        <v>0</v>
      </c>
      <c r="AN123" s="38">
        <v>0</v>
      </c>
      <c r="AO123" s="38">
        <v>0</v>
      </c>
      <c r="AP123" s="38">
        <v>0</v>
      </c>
      <c r="AQ123" s="36">
        <v>351</v>
      </c>
      <c r="AR123" s="36">
        <v>0</v>
      </c>
      <c r="AS123" s="36">
        <v>0</v>
      </c>
      <c r="AT123" s="36">
        <v>0</v>
      </c>
      <c r="AU123" s="36">
        <v>13</v>
      </c>
      <c r="AV123" s="36">
        <v>-1755</v>
      </c>
      <c r="AW123" s="36">
        <v>18</v>
      </c>
      <c r="AX123" s="36">
        <v>0</v>
      </c>
      <c r="AY123" s="36">
        <v>0</v>
      </c>
      <c r="AZ123" s="40"/>
      <c r="BA123" s="40">
        <v>9964</v>
      </c>
      <c r="BB123" s="36">
        <v>0</v>
      </c>
      <c r="BC123" s="36">
        <v>0</v>
      </c>
      <c r="BD123" s="36">
        <v>0</v>
      </c>
      <c r="BE123" s="36">
        <v>-128</v>
      </c>
    </row>
    <row r="124" spans="1:57" x14ac:dyDescent="0.2">
      <c r="A124" s="35" t="s">
        <v>668</v>
      </c>
      <c r="B124" s="35" t="s">
        <v>1167</v>
      </c>
      <c r="C124" s="397" t="s">
        <v>1589</v>
      </c>
      <c r="D124" s="35" t="s">
        <v>667</v>
      </c>
      <c r="E124" s="261"/>
      <c r="F124" s="35" t="s">
        <v>3</v>
      </c>
      <c r="G124" s="36">
        <v>29</v>
      </c>
      <c r="H124" s="36">
        <v>1904</v>
      </c>
      <c r="I124" s="37">
        <v>1933</v>
      </c>
      <c r="J124" s="39">
        <v>28</v>
      </c>
      <c r="K124" s="36">
        <v>164</v>
      </c>
      <c r="L124" s="36">
        <v>0</v>
      </c>
      <c r="M124" s="37">
        <v>164</v>
      </c>
      <c r="N124" s="38">
        <v>-531</v>
      </c>
      <c r="O124" s="38">
        <v>0</v>
      </c>
      <c r="P124" s="38">
        <v>269</v>
      </c>
      <c r="Q124" s="39">
        <v>-262</v>
      </c>
      <c r="R124" s="37">
        <v>192</v>
      </c>
      <c r="S124" s="38">
        <v>9</v>
      </c>
      <c r="T124" s="38">
        <v>85</v>
      </c>
      <c r="U124" s="38">
        <v>1172</v>
      </c>
      <c r="V124" s="39">
        <v>1266</v>
      </c>
      <c r="W124" s="36">
        <v>0</v>
      </c>
      <c r="X124" s="36">
        <v>0</v>
      </c>
      <c r="Y124" s="37">
        <v>0</v>
      </c>
      <c r="Z124" s="39">
        <v>817</v>
      </c>
      <c r="AA124" s="36">
        <v>0</v>
      </c>
      <c r="AB124" s="36">
        <v>0</v>
      </c>
      <c r="AC124" s="37">
        <v>0</v>
      </c>
      <c r="AD124" s="38">
        <v>0</v>
      </c>
      <c r="AE124" s="38">
        <v>465</v>
      </c>
      <c r="AF124" s="39">
        <v>465</v>
      </c>
      <c r="AG124" s="36">
        <v>199</v>
      </c>
      <c r="AH124" s="36">
        <v>0</v>
      </c>
      <c r="AI124" s="36">
        <v>0</v>
      </c>
      <c r="AJ124" s="36">
        <v>0</v>
      </c>
      <c r="AK124" s="40">
        <v>4802</v>
      </c>
      <c r="AL124" s="38">
        <v>3243</v>
      </c>
      <c r="AM124" s="38">
        <v>0</v>
      </c>
      <c r="AN124" s="38">
        <v>3048</v>
      </c>
      <c r="AO124" s="38">
        <v>0</v>
      </c>
      <c r="AP124" s="38">
        <v>0</v>
      </c>
      <c r="AQ124" s="36">
        <v>1354</v>
      </c>
      <c r="AR124" s="36">
        <v>0</v>
      </c>
      <c r="AS124" s="36">
        <v>0</v>
      </c>
      <c r="AT124" s="36">
        <v>0</v>
      </c>
      <c r="AU124" s="36">
        <v>0</v>
      </c>
      <c r="AV124" s="36">
        <v>168</v>
      </c>
      <c r="AW124" s="36">
        <v>0</v>
      </c>
      <c r="AX124" s="36">
        <v>0</v>
      </c>
      <c r="AY124" s="36">
        <v>0</v>
      </c>
      <c r="AZ124" s="40"/>
      <c r="BA124" s="40">
        <v>12615</v>
      </c>
      <c r="BB124" s="36">
        <v>36</v>
      </c>
      <c r="BC124" s="36">
        <v>0</v>
      </c>
      <c r="BD124" s="36">
        <v>0</v>
      </c>
      <c r="BE124" s="36">
        <v>-389</v>
      </c>
    </row>
    <row r="125" spans="1:57" x14ac:dyDescent="0.2">
      <c r="A125" s="35" t="s">
        <v>278</v>
      </c>
      <c r="B125" s="35" t="s">
        <v>1168</v>
      </c>
      <c r="C125" s="397" t="s">
        <v>1593</v>
      </c>
      <c r="D125" s="35" t="s">
        <v>277</v>
      </c>
      <c r="E125" s="261"/>
      <c r="F125" s="35" t="s">
        <v>34</v>
      </c>
      <c r="G125" s="36">
        <v>-104</v>
      </c>
      <c r="H125" s="36">
        <v>2353</v>
      </c>
      <c r="I125" s="37">
        <v>2249</v>
      </c>
      <c r="J125" s="39">
        <v>34</v>
      </c>
      <c r="K125" s="36">
        <v>2</v>
      </c>
      <c r="L125" s="36">
        <v>20</v>
      </c>
      <c r="M125" s="37">
        <v>22</v>
      </c>
      <c r="N125" s="38">
        <v>271</v>
      </c>
      <c r="O125" s="38">
        <v>0</v>
      </c>
      <c r="P125" s="38">
        <v>280</v>
      </c>
      <c r="Q125" s="39">
        <v>551</v>
      </c>
      <c r="R125" s="37">
        <v>2211</v>
      </c>
      <c r="S125" s="38">
        <v>5</v>
      </c>
      <c r="T125" s="38">
        <v>48</v>
      </c>
      <c r="U125" s="38">
        <v>149</v>
      </c>
      <c r="V125" s="39">
        <v>202</v>
      </c>
      <c r="W125" s="36">
        <v>111</v>
      </c>
      <c r="X125" s="36">
        <v>1637</v>
      </c>
      <c r="Y125" s="37">
        <v>1748</v>
      </c>
      <c r="Z125" s="39">
        <v>2</v>
      </c>
      <c r="AA125" s="36">
        <v>14665</v>
      </c>
      <c r="AB125" s="36">
        <v>4554</v>
      </c>
      <c r="AC125" s="37">
        <v>19219</v>
      </c>
      <c r="AD125" s="38">
        <v>17643</v>
      </c>
      <c r="AE125" s="38">
        <v>138</v>
      </c>
      <c r="AF125" s="39">
        <v>17781</v>
      </c>
      <c r="AG125" s="36">
        <v>0</v>
      </c>
      <c r="AH125" s="36">
        <v>189</v>
      </c>
      <c r="AI125" s="36">
        <v>0</v>
      </c>
      <c r="AJ125" s="36">
        <v>0</v>
      </c>
      <c r="AK125" s="40">
        <v>44208</v>
      </c>
      <c r="AL125" s="38">
        <v>9416</v>
      </c>
      <c r="AM125" s="38">
        <v>0</v>
      </c>
      <c r="AN125" s="38">
        <v>0</v>
      </c>
      <c r="AO125" s="38">
        <v>0</v>
      </c>
      <c r="AP125" s="38">
        <v>0</v>
      </c>
      <c r="AQ125" s="36">
        <v>1917</v>
      </c>
      <c r="AR125" s="36">
        <v>0</v>
      </c>
      <c r="AS125" s="36">
        <v>0</v>
      </c>
      <c r="AT125" s="36">
        <v>0</v>
      </c>
      <c r="AU125" s="36">
        <v>0</v>
      </c>
      <c r="AV125" s="36">
        <v>-429</v>
      </c>
      <c r="AW125" s="36">
        <v>-2</v>
      </c>
      <c r="AX125" s="36">
        <v>0</v>
      </c>
      <c r="AY125" s="36">
        <v>0</v>
      </c>
      <c r="AZ125" s="40"/>
      <c r="BA125" s="40">
        <v>55110</v>
      </c>
      <c r="BB125" s="36">
        <v>0</v>
      </c>
      <c r="BC125" s="36">
        <v>0</v>
      </c>
      <c r="BD125" s="36">
        <v>933</v>
      </c>
      <c r="BE125" s="36">
        <v>-7</v>
      </c>
    </row>
    <row r="126" spans="1:57" x14ac:dyDescent="0.2">
      <c r="A126" s="35" t="s">
        <v>680</v>
      </c>
      <c r="B126" s="35" t="s">
        <v>1169</v>
      </c>
      <c r="C126" s="397" t="s">
        <v>1593</v>
      </c>
      <c r="D126" s="35" t="s">
        <v>906</v>
      </c>
      <c r="E126" s="261"/>
      <c r="F126" s="35" t="s">
        <v>729</v>
      </c>
      <c r="G126" s="36">
        <v>333</v>
      </c>
      <c r="H126" s="36">
        <v>868</v>
      </c>
      <c r="I126" s="37">
        <v>1201</v>
      </c>
      <c r="J126" s="39">
        <v>33</v>
      </c>
      <c r="K126" s="36">
        <v>0</v>
      </c>
      <c r="L126" s="36">
        <v>180</v>
      </c>
      <c r="M126" s="37">
        <v>180</v>
      </c>
      <c r="N126" s="38">
        <v>6765</v>
      </c>
      <c r="O126" s="38">
        <v>0</v>
      </c>
      <c r="P126" s="38">
        <v>744</v>
      </c>
      <c r="Q126" s="39">
        <v>7509</v>
      </c>
      <c r="R126" s="37">
        <v>8811</v>
      </c>
      <c r="S126" s="38">
        <v>1097</v>
      </c>
      <c r="T126" s="38">
        <v>-28</v>
      </c>
      <c r="U126" s="38">
        <v>338</v>
      </c>
      <c r="V126" s="39">
        <v>1407</v>
      </c>
      <c r="W126" s="36">
        <v>2615</v>
      </c>
      <c r="X126" s="36">
        <v>5150</v>
      </c>
      <c r="Y126" s="37">
        <v>7765</v>
      </c>
      <c r="Z126" s="39">
        <v>2623</v>
      </c>
      <c r="AA126" s="36">
        <v>54955</v>
      </c>
      <c r="AB126" s="36">
        <v>7315</v>
      </c>
      <c r="AC126" s="37">
        <v>62270</v>
      </c>
      <c r="AD126" s="38">
        <v>54463</v>
      </c>
      <c r="AE126" s="38">
        <v>0</v>
      </c>
      <c r="AF126" s="39">
        <v>54463</v>
      </c>
      <c r="AG126" s="36">
        <v>1765</v>
      </c>
      <c r="AH126" s="36">
        <v>25</v>
      </c>
      <c r="AI126" s="36">
        <v>0</v>
      </c>
      <c r="AJ126" s="36">
        <v>0</v>
      </c>
      <c r="AK126" s="40">
        <v>148052</v>
      </c>
      <c r="AL126" s="38">
        <v>0</v>
      </c>
      <c r="AM126" s="38">
        <v>0</v>
      </c>
      <c r="AN126" s="38">
        <v>0</v>
      </c>
      <c r="AO126" s="38">
        <v>0</v>
      </c>
      <c r="AP126" s="38">
        <v>0</v>
      </c>
      <c r="AQ126" s="36">
        <v>0</v>
      </c>
      <c r="AR126" s="36">
        <v>0</v>
      </c>
      <c r="AS126" s="36">
        <v>0</v>
      </c>
      <c r="AT126" s="36">
        <v>0</v>
      </c>
      <c r="AU126" s="36">
        <v>58</v>
      </c>
      <c r="AV126" s="36">
        <v>0</v>
      </c>
      <c r="AW126" s="36">
        <v>363</v>
      </c>
      <c r="AX126" s="36">
        <v>0</v>
      </c>
      <c r="AY126" s="36">
        <v>0</v>
      </c>
      <c r="AZ126" s="40"/>
      <c r="BA126" s="40">
        <v>148473</v>
      </c>
      <c r="BB126" s="36">
        <v>0</v>
      </c>
      <c r="BC126" s="36">
        <v>0</v>
      </c>
      <c r="BD126" s="36">
        <v>3895</v>
      </c>
      <c r="BE126" s="36">
        <v>-77</v>
      </c>
    </row>
    <row r="127" spans="1:57" x14ac:dyDescent="0.2">
      <c r="A127" s="35" t="s">
        <v>76</v>
      </c>
      <c r="B127" s="35" t="s">
        <v>1170</v>
      </c>
      <c r="C127" s="397" t="s">
        <v>1593</v>
      </c>
      <c r="D127" s="35" t="s">
        <v>75</v>
      </c>
      <c r="E127" s="261"/>
      <c r="F127" s="35" t="s">
        <v>3</v>
      </c>
      <c r="G127" s="36">
        <v>8</v>
      </c>
      <c r="H127" s="36">
        <v>467</v>
      </c>
      <c r="I127" s="37">
        <v>475</v>
      </c>
      <c r="J127" s="39">
        <v>4</v>
      </c>
      <c r="K127" s="36">
        <v>-5</v>
      </c>
      <c r="L127" s="36">
        <v>0</v>
      </c>
      <c r="M127" s="37">
        <v>-5</v>
      </c>
      <c r="N127" s="38">
        <v>127</v>
      </c>
      <c r="O127" s="38">
        <v>0</v>
      </c>
      <c r="P127" s="38">
        <v>95</v>
      </c>
      <c r="Q127" s="39">
        <v>222</v>
      </c>
      <c r="R127" s="37">
        <v>175</v>
      </c>
      <c r="S127" s="38">
        <v>-5</v>
      </c>
      <c r="T127" s="38">
        <v>122</v>
      </c>
      <c r="U127" s="38">
        <v>258</v>
      </c>
      <c r="V127" s="39">
        <v>375</v>
      </c>
      <c r="W127" s="36">
        <v>0</v>
      </c>
      <c r="X127" s="36">
        <v>0</v>
      </c>
      <c r="Y127" s="37">
        <v>0</v>
      </c>
      <c r="Z127" s="39">
        <v>351</v>
      </c>
      <c r="AA127" s="36">
        <v>0</v>
      </c>
      <c r="AB127" s="36">
        <v>0</v>
      </c>
      <c r="AC127" s="37">
        <v>0</v>
      </c>
      <c r="AD127" s="38">
        <v>0</v>
      </c>
      <c r="AE127" s="38">
        <v>146</v>
      </c>
      <c r="AF127" s="39">
        <v>146</v>
      </c>
      <c r="AG127" s="36">
        <v>999</v>
      </c>
      <c r="AH127" s="36">
        <v>0</v>
      </c>
      <c r="AI127" s="36">
        <v>1</v>
      </c>
      <c r="AJ127" s="36">
        <v>0</v>
      </c>
      <c r="AK127" s="40">
        <v>2743</v>
      </c>
      <c r="AL127" s="38">
        <v>3936</v>
      </c>
      <c r="AM127" s="38">
        <v>0</v>
      </c>
      <c r="AN127" s="38">
        <v>0</v>
      </c>
      <c r="AO127" s="38">
        <v>0</v>
      </c>
      <c r="AP127" s="38">
        <v>0</v>
      </c>
      <c r="AQ127" s="36">
        <v>425</v>
      </c>
      <c r="AR127" s="36">
        <v>0</v>
      </c>
      <c r="AS127" s="36">
        <v>0</v>
      </c>
      <c r="AT127" s="36">
        <v>0</v>
      </c>
      <c r="AU127" s="36">
        <v>0</v>
      </c>
      <c r="AV127" s="36">
        <v>22</v>
      </c>
      <c r="AW127" s="36">
        <v>0</v>
      </c>
      <c r="AX127" s="36">
        <v>0</v>
      </c>
      <c r="AY127" s="36">
        <v>0</v>
      </c>
      <c r="AZ127" s="40"/>
      <c r="BA127" s="40">
        <v>7126</v>
      </c>
      <c r="BB127" s="36">
        <v>0</v>
      </c>
      <c r="BC127" s="36">
        <v>0</v>
      </c>
      <c r="BD127" s="36">
        <v>51</v>
      </c>
      <c r="BE127" s="36">
        <v>0</v>
      </c>
    </row>
    <row r="128" spans="1:57" x14ac:dyDescent="0.2">
      <c r="A128" s="35" t="s">
        <v>456</v>
      </c>
      <c r="B128" s="35" t="s">
        <v>1171</v>
      </c>
      <c r="C128" s="397" t="s">
        <v>1593</v>
      </c>
      <c r="D128" s="35" t="s">
        <v>907</v>
      </c>
      <c r="E128" s="261"/>
      <c r="F128" s="35" t="s">
        <v>3</v>
      </c>
      <c r="G128" s="36">
        <v>-169</v>
      </c>
      <c r="H128" s="36">
        <v>587</v>
      </c>
      <c r="I128" s="37">
        <v>418</v>
      </c>
      <c r="J128" s="39">
        <v>4</v>
      </c>
      <c r="K128" s="36">
        <v>140</v>
      </c>
      <c r="L128" s="36">
        <v>0</v>
      </c>
      <c r="M128" s="37">
        <v>140</v>
      </c>
      <c r="N128" s="38">
        <v>178</v>
      </c>
      <c r="O128" s="38">
        <v>0</v>
      </c>
      <c r="P128" s="38">
        <v>188</v>
      </c>
      <c r="Q128" s="39">
        <v>366</v>
      </c>
      <c r="R128" s="37">
        <v>796</v>
      </c>
      <c r="S128" s="38">
        <v>4</v>
      </c>
      <c r="T128" s="38">
        <v>73</v>
      </c>
      <c r="U128" s="38">
        <v>171</v>
      </c>
      <c r="V128" s="39">
        <v>248</v>
      </c>
      <c r="W128" s="36">
        <v>0</v>
      </c>
      <c r="X128" s="36">
        <v>0</v>
      </c>
      <c r="Y128" s="37">
        <v>0</v>
      </c>
      <c r="Z128" s="39">
        <v>848</v>
      </c>
      <c r="AA128" s="36">
        <v>0</v>
      </c>
      <c r="AB128" s="36">
        <v>0</v>
      </c>
      <c r="AC128" s="37">
        <v>0</v>
      </c>
      <c r="AD128" s="38">
        <v>0</v>
      </c>
      <c r="AE128" s="38">
        <v>328</v>
      </c>
      <c r="AF128" s="39">
        <v>328</v>
      </c>
      <c r="AG128" s="36">
        <v>1330</v>
      </c>
      <c r="AH128" s="36">
        <v>0</v>
      </c>
      <c r="AI128" s="36">
        <v>0</v>
      </c>
      <c r="AJ128" s="36">
        <v>0</v>
      </c>
      <c r="AK128" s="40">
        <v>4478</v>
      </c>
      <c r="AL128" s="38">
        <v>2748</v>
      </c>
      <c r="AM128" s="38">
        <v>10</v>
      </c>
      <c r="AN128" s="38">
        <v>3478</v>
      </c>
      <c r="AO128" s="38">
        <v>0</v>
      </c>
      <c r="AP128" s="38">
        <v>0</v>
      </c>
      <c r="AQ128" s="36">
        <v>8</v>
      </c>
      <c r="AR128" s="36">
        <v>0</v>
      </c>
      <c r="AS128" s="36">
        <v>0</v>
      </c>
      <c r="AT128" s="36">
        <v>0</v>
      </c>
      <c r="AU128" s="36">
        <v>0</v>
      </c>
      <c r="AV128" s="36">
        <v>-89</v>
      </c>
      <c r="AW128" s="36">
        <v>0</v>
      </c>
      <c r="AX128" s="36">
        <v>0</v>
      </c>
      <c r="AY128" s="36">
        <v>0</v>
      </c>
      <c r="AZ128" s="40"/>
      <c r="BA128" s="40">
        <v>10633</v>
      </c>
      <c r="BB128" s="36">
        <v>0</v>
      </c>
      <c r="BC128" s="36">
        <v>0</v>
      </c>
      <c r="BD128" s="36">
        <v>237</v>
      </c>
      <c r="BE128" s="36">
        <v>-2</v>
      </c>
    </row>
    <row r="129" spans="1:57" x14ac:dyDescent="0.2">
      <c r="A129" s="35" t="s">
        <v>679</v>
      </c>
      <c r="B129" s="35" t="s">
        <v>1172</v>
      </c>
      <c r="C129" s="397" t="s">
        <v>1593</v>
      </c>
      <c r="D129" s="35" t="s">
        <v>678</v>
      </c>
      <c r="E129" s="261"/>
      <c r="F129" s="35" t="s">
        <v>3</v>
      </c>
      <c r="G129" s="36">
        <v>-284</v>
      </c>
      <c r="H129" s="36">
        <v>790</v>
      </c>
      <c r="I129" s="37">
        <v>506</v>
      </c>
      <c r="J129" s="39">
        <v>7</v>
      </c>
      <c r="K129" s="36">
        <v>45</v>
      </c>
      <c r="L129" s="36">
        <v>0</v>
      </c>
      <c r="M129" s="37">
        <v>45</v>
      </c>
      <c r="N129" s="38">
        <v>-536</v>
      </c>
      <c r="O129" s="38">
        <v>0</v>
      </c>
      <c r="P129" s="38">
        <v>307</v>
      </c>
      <c r="Q129" s="39">
        <v>-229</v>
      </c>
      <c r="R129" s="37">
        <v>1080</v>
      </c>
      <c r="S129" s="38">
        <v>0</v>
      </c>
      <c r="T129" s="38">
        <v>117</v>
      </c>
      <c r="U129" s="38">
        <v>188</v>
      </c>
      <c r="V129" s="39">
        <v>305</v>
      </c>
      <c r="W129" s="36">
        <v>0</v>
      </c>
      <c r="X129" s="36">
        <v>0</v>
      </c>
      <c r="Y129" s="37">
        <v>0</v>
      </c>
      <c r="Z129" s="39">
        <v>618</v>
      </c>
      <c r="AA129" s="36">
        <v>0</v>
      </c>
      <c r="AB129" s="36">
        <v>0</v>
      </c>
      <c r="AC129" s="37">
        <v>0</v>
      </c>
      <c r="AD129" s="38">
        <v>0</v>
      </c>
      <c r="AE129" s="38">
        <v>410</v>
      </c>
      <c r="AF129" s="39">
        <v>410</v>
      </c>
      <c r="AG129" s="36">
        <v>0</v>
      </c>
      <c r="AH129" s="36">
        <v>0</v>
      </c>
      <c r="AI129" s="36">
        <v>0</v>
      </c>
      <c r="AJ129" s="36">
        <v>0</v>
      </c>
      <c r="AK129" s="40">
        <v>2742</v>
      </c>
      <c r="AL129" s="38">
        <v>7717</v>
      </c>
      <c r="AM129" s="38">
        <v>0</v>
      </c>
      <c r="AN129" s="38">
        <v>0</v>
      </c>
      <c r="AO129" s="38">
        <v>0</v>
      </c>
      <c r="AP129" s="38">
        <v>0</v>
      </c>
      <c r="AQ129" s="36">
        <v>68</v>
      </c>
      <c r="AR129" s="36">
        <v>0</v>
      </c>
      <c r="AS129" s="36">
        <v>0</v>
      </c>
      <c r="AT129" s="36">
        <v>0</v>
      </c>
      <c r="AU129" s="36">
        <v>0</v>
      </c>
      <c r="AV129" s="36">
        <v>-96</v>
      </c>
      <c r="AW129" s="36">
        <v>0</v>
      </c>
      <c r="AX129" s="36">
        <v>0</v>
      </c>
      <c r="AY129" s="36">
        <v>0</v>
      </c>
      <c r="AZ129" s="40"/>
      <c r="BA129" s="40">
        <v>10431</v>
      </c>
      <c r="BB129" s="36">
        <v>0</v>
      </c>
      <c r="BC129" s="36">
        <v>0</v>
      </c>
      <c r="BD129" s="36">
        <v>130</v>
      </c>
      <c r="BE129" s="36">
        <v>-21</v>
      </c>
    </row>
    <row r="130" spans="1:57" x14ac:dyDescent="0.2">
      <c r="A130" s="35" t="s">
        <v>684</v>
      </c>
      <c r="B130" s="35" t="s">
        <v>1173</v>
      </c>
      <c r="C130" s="397" t="s">
        <v>1593</v>
      </c>
      <c r="D130" s="35" t="s">
        <v>683</v>
      </c>
      <c r="E130" s="261"/>
      <c r="F130" s="35" t="s">
        <v>3</v>
      </c>
      <c r="G130" s="36">
        <v>14</v>
      </c>
      <c r="H130" s="36">
        <v>2787</v>
      </c>
      <c r="I130" s="37">
        <v>2801</v>
      </c>
      <c r="J130" s="39">
        <v>7</v>
      </c>
      <c r="K130" s="36">
        <v>66</v>
      </c>
      <c r="L130" s="36">
        <v>0</v>
      </c>
      <c r="M130" s="37">
        <v>66</v>
      </c>
      <c r="N130" s="38">
        <v>-445</v>
      </c>
      <c r="O130" s="38">
        <v>0</v>
      </c>
      <c r="P130" s="38">
        <v>221</v>
      </c>
      <c r="Q130" s="39">
        <v>-224</v>
      </c>
      <c r="R130" s="37">
        <v>434</v>
      </c>
      <c r="S130" s="38">
        <v>0</v>
      </c>
      <c r="T130" s="38">
        <v>0</v>
      </c>
      <c r="U130" s="38">
        <v>163</v>
      </c>
      <c r="V130" s="39">
        <v>163</v>
      </c>
      <c r="W130" s="36">
        <v>0</v>
      </c>
      <c r="X130" s="36">
        <v>0</v>
      </c>
      <c r="Y130" s="37">
        <v>0</v>
      </c>
      <c r="Z130" s="39">
        <v>471</v>
      </c>
      <c r="AA130" s="36">
        <v>0</v>
      </c>
      <c r="AB130" s="36">
        <v>0</v>
      </c>
      <c r="AC130" s="37">
        <v>0</v>
      </c>
      <c r="AD130" s="38">
        <v>0</v>
      </c>
      <c r="AE130" s="38">
        <v>89</v>
      </c>
      <c r="AF130" s="39">
        <v>89</v>
      </c>
      <c r="AG130" s="36">
        <v>0</v>
      </c>
      <c r="AH130" s="36">
        <v>0</v>
      </c>
      <c r="AI130" s="36">
        <v>0</v>
      </c>
      <c r="AJ130" s="36">
        <v>-443</v>
      </c>
      <c r="AK130" s="40">
        <v>3364</v>
      </c>
      <c r="AL130" s="38">
        <v>6417</v>
      </c>
      <c r="AM130" s="38">
        <v>0</v>
      </c>
      <c r="AN130" s="38">
        <v>0</v>
      </c>
      <c r="AO130" s="38">
        <v>0</v>
      </c>
      <c r="AP130" s="38">
        <v>0</v>
      </c>
      <c r="AQ130" s="36">
        <v>1069</v>
      </c>
      <c r="AR130" s="36">
        <v>0</v>
      </c>
      <c r="AS130" s="36">
        <v>0</v>
      </c>
      <c r="AT130" s="36">
        <v>0</v>
      </c>
      <c r="AU130" s="36">
        <v>0</v>
      </c>
      <c r="AV130" s="36">
        <v>0</v>
      </c>
      <c r="AW130" s="36">
        <v>0</v>
      </c>
      <c r="AX130" s="36">
        <v>0</v>
      </c>
      <c r="AY130" s="36">
        <v>0</v>
      </c>
      <c r="AZ130" s="40"/>
      <c r="BA130" s="40">
        <v>10850</v>
      </c>
      <c r="BB130" s="36">
        <v>0</v>
      </c>
      <c r="BC130" s="36">
        <v>0</v>
      </c>
      <c r="BD130" s="36">
        <v>0</v>
      </c>
      <c r="BE130" s="36">
        <v>-134</v>
      </c>
    </row>
    <row r="131" spans="1:57" x14ac:dyDescent="0.2">
      <c r="A131" s="35" t="s">
        <v>690</v>
      </c>
      <c r="B131" s="35" t="s">
        <v>1174</v>
      </c>
      <c r="C131" s="397" t="s">
        <v>1593</v>
      </c>
      <c r="D131" s="35" t="s">
        <v>689</v>
      </c>
      <c r="E131" s="261"/>
      <c r="F131" s="35" t="s">
        <v>3</v>
      </c>
      <c r="G131" s="36">
        <v>31</v>
      </c>
      <c r="H131" s="36">
        <v>1020</v>
      </c>
      <c r="I131" s="37">
        <v>1051</v>
      </c>
      <c r="J131" s="39">
        <v>4</v>
      </c>
      <c r="K131" s="36">
        <v>57</v>
      </c>
      <c r="L131" s="36">
        <v>0</v>
      </c>
      <c r="M131" s="37">
        <v>57</v>
      </c>
      <c r="N131" s="38">
        <v>-13</v>
      </c>
      <c r="O131" s="38">
        <v>0</v>
      </c>
      <c r="P131" s="38">
        <v>241</v>
      </c>
      <c r="Q131" s="39">
        <v>228</v>
      </c>
      <c r="R131" s="37">
        <v>446</v>
      </c>
      <c r="S131" s="38">
        <v>0</v>
      </c>
      <c r="T131" s="38">
        <v>74</v>
      </c>
      <c r="U131" s="38">
        <v>207</v>
      </c>
      <c r="V131" s="39">
        <v>281</v>
      </c>
      <c r="W131" s="36">
        <v>0</v>
      </c>
      <c r="X131" s="36">
        <v>0</v>
      </c>
      <c r="Y131" s="37">
        <v>0</v>
      </c>
      <c r="Z131" s="39">
        <v>182</v>
      </c>
      <c r="AA131" s="36">
        <v>0</v>
      </c>
      <c r="AB131" s="36">
        <v>0</v>
      </c>
      <c r="AC131" s="37">
        <v>0</v>
      </c>
      <c r="AD131" s="38">
        <v>6</v>
      </c>
      <c r="AE131" s="38">
        <v>263</v>
      </c>
      <c r="AF131" s="39">
        <v>269</v>
      </c>
      <c r="AG131" s="36">
        <v>545</v>
      </c>
      <c r="AH131" s="36">
        <v>0</v>
      </c>
      <c r="AI131" s="36">
        <v>0</v>
      </c>
      <c r="AJ131" s="36">
        <v>0</v>
      </c>
      <c r="AK131" s="40">
        <v>3063</v>
      </c>
      <c r="AL131" s="38">
        <v>8496</v>
      </c>
      <c r="AM131" s="38">
        <v>26</v>
      </c>
      <c r="AN131" s="38">
        <v>0</v>
      </c>
      <c r="AO131" s="38">
        <v>0</v>
      </c>
      <c r="AP131" s="38">
        <v>0</v>
      </c>
      <c r="AQ131" s="36">
        <v>244</v>
      </c>
      <c r="AR131" s="36">
        <v>0</v>
      </c>
      <c r="AS131" s="36">
        <v>0</v>
      </c>
      <c r="AT131" s="36">
        <v>0</v>
      </c>
      <c r="AU131" s="36">
        <v>0</v>
      </c>
      <c r="AV131" s="36">
        <v>-81</v>
      </c>
      <c r="AW131" s="36">
        <v>11</v>
      </c>
      <c r="AX131" s="36">
        <v>0</v>
      </c>
      <c r="AY131" s="36">
        <v>0</v>
      </c>
      <c r="AZ131" s="40"/>
      <c r="BA131" s="40">
        <v>11759</v>
      </c>
      <c r="BB131" s="36">
        <v>29</v>
      </c>
      <c r="BC131" s="36">
        <v>8</v>
      </c>
      <c r="BD131" s="36">
        <v>167</v>
      </c>
      <c r="BE131" s="36">
        <v>-10</v>
      </c>
    </row>
    <row r="132" spans="1:57" x14ac:dyDescent="0.2">
      <c r="A132" s="35" t="s">
        <v>350</v>
      </c>
      <c r="B132" s="35" t="s">
        <v>1175</v>
      </c>
      <c r="C132" s="397" t="s">
        <v>1593</v>
      </c>
      <c r="D132" s="35" t="s">
        <v>349</v>
      </c>
      <c r="E132" s="261"/>
      <c r="F132" s="35" t="s">
        <v>3</v>
      </c>
      <c r="G132" s="36">
        <v>1</v>
      </c>
      <c r="H132" s="36">
        <v>744</v>
      </c>
      <c r="I132" s="37">
        <v>745</v>
      </c>
      <c r="J132" s="39">
        <v>4</v>
      </c>
      <c r="K132" s="36">
        <v>-59</v>
      </c>
      <c r="L132" s="36">
        <v>0</v>
      </c>
      <c r="M132" s="37">
        <v>-59</v>
      </c>
      <c r="N132" s="38">
        <v>-45</v>
      </c>
      <c r="O132" s="38">
        <v>0</v>
      </c>
      <c r="P132" s="38">
        <v>135</v>
      </c>
      <c r="Q132" s="39">
        <v>90</v>
      </c>
      <c r="R132" s="37">
        <v>415</v>
      </c>
      <c r="S132" s="38">
        <v>-10</v>
      </c>
      <c r="T132" s="38">
        <v>-51</v>
      </c>
      <c r="U132" s="38">
        <v>-62</v>
      </c>
      <c r="V132" s="39">
        <v>-123</v>
      </c>
      <c r="W132" s="36">
        <v>0</v>
      </c>
      <c r="X132" s="36">
        <v>0</v>
      </c>
      <c r="Y132" s="37">
        <v>0</v>
      </c>
      <c r="Z132" s="39">
        <v>261</v>
      </c>
      <c r="AA132" s="36">
        <v>0</v>
      </c>
      <c r="AB132" s="36">
        <v>0</v>
      </c>
      <c r="AC132" s="37">
        <v>0</v>
      </c>
      <c r="AD132" s="38">
        <v>0</v>
      </c>
      <c r="AE132" s="38">
        <v>0</v>
      </c>
      <c r="AF132" s="39">
        <v>0</v>
      </c>
      <c r="AG132" s="36">
        <v>900</v>
      </c>
      <c r="AH132" s="36">
        <v>0</v>
      </c>
      <c r="AI132" s="36">
        <v>0</v>
      </c>
      <c r="AJ132" s="36">
        <v>0</v>
      </c>
      <c r="AK132" s="40">
        <v>2233</v>
      </c>
      <c r="AL132" s="38">
        <v>4140</v>
      </c>
      <c r="AM132" s="38">
        <v>0</v>
      </c>
      <c r="AN132" s="38">
        <v>0</v>
      </c>
      <c r="AO132" s="38">
        <v>0</v>
      </c>
      <c r="AP132" s="38">
        <v>0</v>
      </c>
      <c r="AQ132" s="36">
        <v>906</v>
      </c>
      <c r="AR132" s="36">
        <v>0</v>
      </c>
      <c r="AS132" s="36">
        <v>0</v>
      </c>
      <c r="AT132" s="36">
        <v>0</v>
      </c>
      <c r="AU132" s="36">
        <v>0</v>
      </c>
      <c r="AV132" s="36">
        <v>0</v>
      </c>
      <c r="AW132" s="36">
        <v>0</v>
      </c>
      <c r="AX132" s="36">
        <v>0</v>
      </c>
      <c r="AY132" s="36">
        <v>0</v>
      </c>
      <c r="AZ132" s="40"/>
      <c r="BA132" s="40">
        <v>7279</v>
      </c>
      <c r="BB132" s="36">
        <v>0</v>
      </c>
      <c r="BC132" s="36">
        <v>0</v>
      </c>
      <c r="BD132" s="36">
        <v>0</v>
      </c>
      <c r="BE132" s="36">
        <v>201</v>
      </c>
    </row>
    <row r="133" spans="1:57" x14ac:dyDescent="0.2">
      <c r="A133" s="35" t="s">
        <v>279</v>
      </c>
      <c r="B133" s="35" t="s">
        <v>1176</v>
      </c>
      <c r="C133" s="397" t="s">
        <v>1588</v>
      </c>
      <c r="D133" s="35" t="s">
        <v>908</v>
      </c>
      <c r="E133" s="261"/>
      <c r="F133" s="35" t="s">
        <v>729</v>
      </c>
      <c r="G133" s="36">
        <v>191</v>
      </c>
      <c r="H133" s="36">
        <v>1399</v>
      </c>
      <c r="I133" s="37">
        <v>1590</v>
      </c>
      <c r="J133" s="39">
        <v>62</v>
      </c>
      <c r="K133" s="36">
        <v>46</v>
      </c>
      <c r="L133" s="36">
        <v>9585</v>
      </c>
      <c r="M133" s="37">
        <v>9631</v>
      </c>
      <c r="N133" s="38">
        <v>14737</v>
      </c>
      <c r="O133" s="38">
        <v>0</v>
      </c>
      <c r="P133" s="38">
        <v>1572</v>
      </c>
      <c r="Q133" s="39">
        <v>16309</v>
      </c>
      <c r="R133" s="37">
        <v>10935</v>
      </c>
      <c r="S133" s="38">
        <v>2031</v>
      </c>
      <c r="T133" s="38">
        <v>-93</v>
      </c>
      <c r="U133" s="38">
        <v>563</v>
      </c>
      <c r="V133" s="39">
        <v>2501</v>
      </c>
      <c r="W133" s="36">
        <v>7487</v>
      </c>
      <c r="X133" s="36">
        <v>5528</v>
      </c>
      <c r="Y133" s="37">
        <v>13015</v>
      </c>
      <c r="Z133" s="39">
        <v>4152</v>
      </c>
      <c r="AA133" s="36">
        <v>143292</v>
      </c>
      <c r="AB133" s="36">
        <v>44494</v>
      </c>
      <c r="AC133" s="37">
        <v>187786</v>
      </c>
      <c r="AD133" s="38">
        <v>126699</v>
      </c>
      <c r="AE133" s="38">
        <v>2437</v>
      </c>
      <c r="AF133" s="39">
        <v>129136</v>
      </c>
      <c r="AG133" s="36">
        <v>0</v>
      </c>
      <c r="AH133" s="36">
        <v>0</v>
      </c>
      <c r="AI133" s="36">
        <v>-149</v>
      </c>
      <c r="AJ133" s="36">
        <v>683</v>
      </c>
      <c r="AK133" s="40">
        <v>375651</v>
      </c>
      <c r="AL133" s="38">
        <v>0</v>
      </c>
      <c r="AM133" s="38">
        <v>0</v>
      </c>
      <c r="AN133" s="38">
        <v>0</v>
      </c>
      <c r="AO133" s="38">
        <v>0</v>
      </c>
      <c r="AP133" s="38">
        <v>0</v>
      </c>
      <c r="AQ133" s="36">
        <v>0</v>
      </c>
      <c r="AR133" s="36">
        <v>0</v>
      </c>
      <c r="AS133" s="36">
        <v>0</v>
      </c>
      <c r="AT133" s="36">
        <v>0</v>
      </c>
      <c r="AU133" s="36">
        <v>286</v>
      </c>
      <c r="AV133" s="36">
        <v>0</v>
      </c>
      <c r="AW133" s="36">
        <v>-266</v>
      </c>
      <c r="AX133" s="36">
        <v>0</v>
      </c>
      <c r="AY133" s="36">
        <v>0</v>
      </c>
      <c r="AZ133" s="40"/>
      <c r="BA133" s="40">
        <v>375671</v>
      </c>
      <c r="BB133" s="36">
        <v>0</v>
      </c>
      <c r="BC133" s="36">
        <v>-58</v>
      </c>
      <c r="BD133" s="36">
        <v>3195</v>
      </c>
      <c r="BE133" s="36">
        <v>-333</v>
      </c>
    </row>
    <row r="134" spans="1:57" x14ac:dyDescent="0.2">
      <c r="A134" s="35" t="s">
        <v>78</v>
      </c>
      <c r="B134" s="35" t="s">
        <v>1177</v>
      </c>
      <c r="C134" s="397" t="s">
        <v>1588</v>
      </c>
      <c r="D134" s="35" t="s">
        <v>77</v>
      </c>
      <c r="E134" s="261"/>
      <c r="F134" s="35" t="s">
        <v>3</v>
      </c>
      <c r="G134" s="36">
        <v>-109</v>
      </c>
      <c r="H134" s="36">
        <v>492</v>
      </c>
      <c r="I134" s="37">
        <v>383</v>
      </c>
      <c r="J134" s="39">
        <v>0</v>
      </c>
      <c r="K134" s="36">
        <v>32</v>
      </c>
      <c r="L134" s="36">
        <v>0</v>
      </c>
      <c r="M134" s="37">
        <v>32</v>
      </c>
      <c r="N134" s="38">
        <v>284</v>
      </c>
      <c r="O134" s="38">
        <v>0</v>
      </c>
      <c r="P134" s="38">
        <v>223</v>
      </c>
      <c r="Q134" s="39">
        <v>507</v>
      </c>
      <c r="R134" s="37">
        <v>-106</v>
      </c>
      <c r="S134" s="38">
        <v>6</v>
      </c>
      <c r="T134" s="38">
        <v>69</v>
      </c>
      <c r="U134" s="38">
        <v>205</v>
      </c>
      <c r="V134" s="39">
        <v>280</v>
      </c>
      <c r="W134" s="36">
        <v>0</v>
      </c>
      <c r="X134" s="36">
        <v>0</v>
      </c>
      <c r="Y134" s="37">
        <v>0</v>
      </c>
      <c r="Z134" s="39">
        <v>299</v>
      </c>
      <c r="AA134" s="36">
        <v>0</v>
      </c>
      <c r="AB134" s="36">
        <v>0</v>
      </c>
      <c r="AC134" s="37">
        <v>0</v>
      </c>
      <c r="AD134" s="38">
        <v>0</v>
      </c>
      <c r="AE134" s="38">
        <v>395</v>
      </c>
      <c r="AF134" s="39">
        <v>395</v>
      </c>
      <c r="AG134" s="36">
        <v>0</v>
      </c>
      <c r="AH134" s="36">
        <v>0</v>
      </c>
      <c r="AI134" s="36">
        <v>0</v>
      </c>
      <c r="AJ134" s="36">
        <v>0</v>
      </c>
      <c r="AK134" s="40">
        <v>1790</v>
      </c>
      <c r="AL134" s="38">
        <v>9281</v>
      </c>
      <c r="AM134" s="38">
        <v>0</v>
      </c>
      <c r="AN134" s="38">
        <v>0</v>
      </c>
      <c r="AO134" s="38">
        <v>0</v>
      </c>
      <c r="AP134" s="38">
        <v>0</v>
      </c>
      <c r="AQ134" s="36">
        <v>0</v>
      </c>
      <c r="AR134" s="36">
        <v>0</v>
      </c>
      <c r="AS134" s="36">
        <v>0</v>
      </c>
      <c r="AT134" s="36">
        <v>0</v>
      </c>
      <c r="AU134" s="36">
        <v>0</v>
      </c>
      <c r="AV134" s="36">
        <v>-836</v>
      </c>
      <c r="AW134" s="36">
        <v>0</v>
      </c>
      <c r="AX134" s="36">
        <v>0</v>
      </c>
      <c r="AY134" s="36">
        <v>0</v>
      </c>
      <c r="AZ134" s="40"/>
      <c r="BA134" s="40">
        <v>10235</v>
      </c>
      <c r="BB134" s="36">
        <v>-25</v>
      </c>
      <c r="BC134" s="36">
        <v>0</v>
      </c>
      <c r="BD134" s="36">
        <v>0</v>
      </c>
      <c r="BE134" s="36">
        <v>-155</v>
      </c>
    </row>
    <row r="135" spans="1:57" x14ac:dyDescent="0.2">
      <c r="A135" s="35" t="s">
        <v>145</v>
      </c>
      <c r="B135" s="35" t="s">
        <v>1178</v>
      </c>
      <c r="C135" s="397" t="s">
        <v>1588</v>
      </c>
      <c r="D135" s="35" t="s">
        <v>144</v>
      </c>
      <c r="E135" s="261"/>
      <c r="F135" s="35" t="s">
        <v>3</v>
      </c>
      <c r="G135" s="36">
        <v>48</v>
      </c>
      <c r="H135" s="36">
        <v>949</v>
      </c>
      <c r="I135" s="37">
        <v>997</v>
      </c>
      <c r="J135" s="39">
        <v>35</v>
      </c>
      <c r="K135" s="36">
        <v>86</v>
      </c>
      <c r="L135" s="36">
        <v>0</v>
      </c>
      <c r="M135" s="37">
        <v>86</v>
      </c>
      <c r="N135" s="38">
        <v>-107</v>
      </c>
      <c r="O135" s="38">
        <v>0</v>
      </c>
      <c r="P135" s="38">
        <v>241</v>
      </c>
      <c r="Q135" s="39">
        <v>134</v>
      </c>
      <c r="R135" s="37">
        <v>1236</v>
      </c>
      <c r="S135" s="38">
        <v>0</v>
      </c>
      <c r="T135" s="38">
        <v>-643</v>
      </c>
      <c r="U135" s="38">
        <v>866</v>
      </c>
      <c r="V135" s="39">
        <v>223</v>
      </c>
      <c r="W135" s="36">
        <v>0</v>
      </c>
      <c r="X135" s="36">
        <v>0</v>
      </c>
      <c r="Y135" s="37">
        <v>0</v>
      </c>
      <c r="Z135" s="39">
        <v>780</v>
      </c>
      <c r="AA135" s="36">
        <v>0</v>
      </c>
      <c r="AB135" s="36">
        <v>0</v>
      </c>
      <c r="AC135" s="37">
        <v>0</v>
      </c>
      <c r="AD135" s="38">
        <v>0</v>
      </c>
      <c r="AE135" s="38">
        <v>464</v>
      </c>
      <c r="AF135" s="39">
        <v>464</v>
      </c>
      <c r="AG135" s="36">
        <v>2</v>
      </c>
      <c r="AH135" s="36">
        <v>0</v>
      </c>
      <c r="AI135" s="36">
        <v>0</v>
      </c>
      <c r="AJ135" s="36">
        <v>0</v>
      </c>
      <c r="AK135" s="40">
        <v>3957</v>
      </c>
      <c r="AL135" s="38">
        <v>5423</v>
      </c>
      <c r="AM135" s="38">
        <v>0</v>
      </c>
      <c r="AN135" s="38">
        <v>5867</v>
      </c>
      <c r="AO135" s="38">
        <v>0</v>
      </c>
      <c r="AP135" s="38">
        <v>0</v>
      </c>
      <c r="AQ135" s="36">
        <v>185</v>
      </c>
      <c r="AR135" s="36">
        <v>0</v>
      </c>
      <c r="AS135" s="36">
        <v>0</v>
      </c>
      <c r="AT135" s="36">
        <v>0</v>
      </c>
      <c r="AU135" s="36">
        <v>0</v>
      </c>
      <c r="AV135" s="36">
        <v>-1650</v>
      </c>
      <c r="AW135" s="36">
        <v>0</v>
      </c>
      <c r="AX135" s="36">
        <v>0</v>
      </c>
      <c r="AY135" s="36">
        <v>0</v>
      </c>
      <c r="AZ135" s="40"/>
      <c r="BA135" s="40">
        <v>13782</v>
      </c>
      <c r="BB135" s="36">
        <v>0</v>
      </c>
      <c r="BC135" s="36">
        <v>0</v>
      </c>
      <c r="BD135" s="36">
        <v>239</v>
      </c>
      <c r="BE135" s="36">
        <v>25</v>
      </c>
    </row>
    <row r="136" spans="1:57" x14ac:dyDescent="0.2">
      <c r="A136" s="35" t="s">
        <v>180</v>
      </c>
      <c r="B136" s="35" t="s">
        <v>1179</v>
      </c>
      <c r="C136" s="397" t="s">
        <v>1588</v>
      </c>
      <c r="D136" s="35" t="s">
        <v>179</v>
      </c>
      <c r="E136" s="261"/>
      <c r="F136" s="35" t="s">
        <v>3</v>
      </c>
      <c r="G136" s="36">
        <v>29</v>
      </c>
      <c r="H136" s="36">
        <v>1252</v>
      </c>
      <c r="I136" s="37">
        <v>1281</v>
      </c>
      <c r="J136" s="39">
        <v>17</v>
      </c>
      <c r="K136" s="36">
        <v>75</v>
      </c>
      <c r="L136" s="36">
        <v>0</v>
      </c>
      <c r="M136" s="37">
        <v>75</v>
      </c>
      <c r="N136" s="38">
        <v>-182</v>
      </c>
      <c r="O136" s="38">
        <v>0</v>
      </c>
      <c r="P136" s="38">
        <v>326</v>
      </c>
      <c r="Q136" s="39">
        <v>144</v>
      </c>
      <c r="R136" s="37">
        <v>1201</v>
      </c>
      <c r="S136" s="38">
        <v>6</v>
      </c>
      <c r="T136" s="38">
        <v>287</v>
      </c>
      <c r="U136" s="38">
        <v>647</v>
      </c>
      <c r="V136" s="39">
        <v>940</v>
      </c>
      <c r="W136" s="36">
        <v>0</v>
      </c>
      <c r="X136" s="36">
        <v>0</v>
      </c>
      <c r="Y136" s="37">
        <v>0</v>
      </c>
      <c r="Z136" s="39">
        <v>756</v>
      </c>
      <c r="AA136" s="36">
        <v>0</v>
      </c>
      <c r="AB136" s="36">
        <v>0</v>
      </c>
      <c r="AC136" s="37">
        <v>0</v>
      </c>
      <c r="AD136" s="38">
        <v>0</v>
      </c>
      <c r="AE136" s="38">
        <v>292</v>
      </c>
      <c r="AF136" s="39">
        <v>292</v>
      </c>
      <c r="AG136" s="36">
        <v>0</v>
      </c>
      <c r="AH136" s="36">
        <v>0</v>
      </c>
      <c r="AI136" s="36">
        <v>0</v>
      </c>
      <c r="AJ136" s="36">
        <v>0</v>
      </c>
      <c r="AK136" s="40">
        <v>4706</v>
      </c>
      <c r="AL136" s="38">
        <v>8762</v>
      </c>
      <c r="AM136" s="38">
        <v>24</v>
      </c>
      <c r="AN136" s="38">
        <v>0</v>
      </c>
      <c r="AO136" s="38">
        <v>0</v>
      </c>
      <c r="AP136" s="38">
        <v>0</v>
      </c>
      <c r="AQ136" s="36">
        <v>954</v>
      </c>
      <c r="AR136" s="36">
        <v>0</v>
      </c>
      <c r="AS136" s="36">
        <v>0</v>
      </c>
      <c r="AT136" s="36">
        <v>0</v>
      </c>
      <c r="AU136" s="36">
        <v>12</v>
      </c>
      <c r="AV136" s="36">
        <v>16</v>
      </c>
      <c r="AW136" s="36">
        <v>-188</v>
      </c>
      <c r="AX136" s="36">
        <v>0</v>
      </c>
      <c r="AY136" s="36">
        <v>0</v>
      </c>
      <c r="AZ136" s="40"/>
      <c r="BA136" s="40">
        <v>14286</v>
      </c>
      <c r="BB136" s="36">
        <v>-1</v>
      </c>
      <c r="BC136" s="36">
        <v>-10</v>
      </c>
      <c r="BD136" s="36">
        <v>166</v>
      </c>
      <c r="BE136" s="36">
        <v>-271</v>
      </c>
    </row>
    <row r="137" spans="1:57" x14ac:dyDescent="0.2">
      <c r="A137" s="35" t="s">
        <v>281</v>
      </c>
      <c r="B137" s="35" t="s">
        <v>1180</v>
      </c>
      <c r="C137" s="397" t="s">
        <v>1588</v>
      </c>
      <c r="D137" s="35" t="s">
        <v>280</v>
      </c>
      <c r="E137" s="261"/>
      <c r="F137" s="35" t="s">
        <v>3</v>
      </c>
      <c r="G137" s="36">
        <v>38</v>
      </c>
      <c r="H137" s="36">
        <v>1306</v>
      </c>
      <c r="I137" s="37">
        <v>1344</v>
      </c>
      <c r="J137" s="39">
        <v>17</v>
      </c>
      <c r="K137" s="36">
        <v>163</v>
      </c>
      <c r="L137" s="36">
        <v>0</v>
      </c>
      <c r="M137" s="37">
        <v>163</v>
      </c>
      <c r="N137" s="38">
        <v>-41</v>
      </c>
      <c r="O137" s="38">
        <v>0</v>
      </c>
      <c r="P137" s="38">
        <v>-360</v>
      </c>
      <c r="Q137" s="39">
        <v>-401</v>
      </c>
      <c r="R137" s="37">
        <v>931</v>
      </c>
      <c r="S137" s="38">
        <v>0</v>
      </c>
      <c r="T137" s="38">
        <v>90</v>
      </c>
      <c r="U137" s="38">
        <v>244</v>
      </c>
      <c r="V137" s="39">
        <v>334</v>
      </c>
      <c r="W137" s="36">
        <v>0</v>
      </c>
      <c r="X137" s="36">
        <v>0</v>
      </c>
      <c r="Y137" s="37">
        <v>0</v>
      </c>
      <c r="Z137" s="39">
        <v>539</v>
      </c>
      <c r="AA137" s="36">
        <v>0</v>
      </c>
      <c r="AB137" s="36">
        <v>0</v>
      </c>
      <c r="AC137" s="37">
        <v>0</v>
      </c>
      <c r="AD137" s="38">
        <v>0</v>
      </c>
      <c r="AE137" s="38">
        <v>315</v>
      </c>
      <c r="AF137" s="39">
        <v>315</v>
      </c>
      <c r="AG137" s="36">
        <v>0</v>
      </c>
      <c r="AH137" s="36">
        <v>0</v>
      </c>
      <c r="AI137" s="36">
        <v>0</v>
      </c>
      <c r="AJ137" s="36">
        <v>0</v>
      </c>
      <c r="AK137" s="40">
        <v>3242</v>
      </c>
      <c r="AL137" s="38">
        <v>9179</v>
      </c>
      <c r="AM137" s="38">
        <v>0</v>
      </c>
      <c r="AN137" s="38">
        <v>0</v>
      </c>
      <c r="AO137" s="38">
        <v>0</v>
      </c>
      <c r="AP137" s="38">
        <v>0</v>
      </c>
      <c r="AQ137" s="36">
        <v>629</v>
      </c>
      <c r="AR137" s="36">
        <v>0</v>
      </c>
      <c r="AS137" s="36">
        <v>0</v>
      </c>
      <c r="AT137" s="36">
        <v>0</v>
      </c>
      <c r="AU137" s="36">
        <v>0</v>
      </c>
      <c r="AV137" s="36">
        <v>0</v>
      </c>
      <c r="AW137" s="36">
        <v>0</v>
      </c>
      <c r="AX137" s="36">
        <v>0</v>
      </c>
      <c r="AY137" s="36">
        <v>0</v>
      </c>
      <c r="AZ137" s="40"/>
      <c r="BA137" s="40">
        <v>13050</v>
      </c>
      <c r="BB137" s="36">
        <v>0</v>
      </c>
      <c r="BC137" s="36">
        <v>0</v>
      </c>
      <c r="BD137" s="36">
        <v>0</v>
      </c>
      <c r="BE137" s="36">
        <v>-80</v>
      </c>
    </row>
    <row r="138" spans="1:57" x14ac:dyDescent="0.2">
      <c r="A138" s="35" t="s">
        <v>396</v>
      </c>
      <c r="B138" s="35" t="s">
        <v>1181</v>
      </c>
      <c r="C138" s="397" t="s">
        <v>1588</v>
      </c>
      <c r="D138" s="35" t="s">
        <v>395</v>
      </c>
      <c r="E138" s="261"/>
      <c r="F138" s="35" t="s">
        <v>3</v>
      </c>
      <c r="G138" s="36">
        <v>20</v>
      </c>
      <c r="H138" s="36">
        <v>1310</v>
      </c>
      <c r="I138" s="37">
        <v>1330</v>
      </c>
      <c r="J138" s="39">
        <v>21</v>
      </c>
      <c r="K138" s="36">
        <v>43</v>
      </c>
      <c r="L138" s="36">
        <v>0</v>
      </c>
      <c r="M138" s="37">
        <v>43</v>
      </c>
      <c r="N138" s="38">
        <v>-82</v>
      </c>
      <c r="O138" s="38">
        <v>0</v>
      </c>
      <c r="P138" s="38">
        <v>171</v>
      </c>
      <c r="Q138" s="39">
        <v>89</v>
      </c>
      <c r="R138" s="37">
        <v>1576</v>
      </c>
      <c r="S138" s="38">
        <v>0</v>
      </c>
      <c r="T138" s="38">
        <v>24</v>
      </c>
      <c r="U138" s="38">
        <v>545</v>
      </c>
      <c r="V138" s="39">
        <v>569</v>
      </c>
      <c r="W138" s="36">
        <v>0</v>
      </c>
      <c r="X138" s="36">
        <v>0</v>
      </c>
      <c r="Y138" s="37">
        <v>0</v>
      </c>
      <c r="Z138" s="39">
        <v>138</v>
      </c>
      <c r="AA138" s="36">
        <v>0</v>
      </c>
      <c r="AB138" s="36">
        <v>0</v>
      </c>
      <c r="AC138" s="37">
        <v>0</v>
      </c>
      <c r="AD138" s="38">
        <v>61</v>
      </c>
      <c r="AE138" s="38">
        <v>427</v>
      </c>
      <c r="AF138" s="39">
        <v>488</v>
      </c>
      <c r="AG138" s="36">
        <v>0</v>
      </c>
      <c r="AH138" s="36">
        <v>0</v>
      </c>
      <c r="AI138" s="36">
        <v>0</v>
      </c>
      <c r="AJ138" s="36">
        <v>0</v>
      </c>
      <c r="AK138" s="40">
        <v>4254</v>
      </c>
      <c r="AL138" s="38">
        <v>7888</v>
      </c>
      <c r="AM138" s="38">
        <v>0</v>
      </c>
      <c r="AN138" s="38">
        <v>0</v>
      </c>
      <c r="AO138" s="38">
        <v>0</v>
      </c>
      <c r="AP138" s="38">
        <v>0</v>
      </c>
      <c r="AQ138" s="36">
        <v>553</v>
      </c>
      <c r="AR138" s="36">
        <v>0</v>
      </c>
      <c r="AS138" s="36">
        <v>0</v>
      </c>
      <c r="AT138" s="36">
        <v>0</v>
      </c>
      <c r="AU138" s="36">
        <v>0</v>
      </c>
      <c r="AV138" s="36">
        <v>0</v>
      </c>
      <c r="AW138" s="36">
        <v>0</v>
      </c>
      <c r="AX138" s="36">
        <v>0</v>
      </c>
      <c r="AY138" s="36">
        <v>0</v>
      </c>
      <c r="AZ138" s="40"/>
      <c r="BA138" s="40">
        <v>12695</v>
      </c>
      <c r="BB138" s="36">
        <v>0</v>
      </c>
      <c r="BC138" s="36">
        <v>0</v>
      </c>
      <c r="BD138" s="36">
        <v>0</v>
      </c>
      <c r="BE138" s="36">
        <v>-19</v>
      </c>
    </row>
    <row r="139" spans="1:57" x14ac:dyDescent="0.2">
      <c r="A139" s="35" t="s">
        <v>546</v>
      </c>
      <c r="B139" s="35" t="s">
        <v>1182</v>
      </c>
      <c r="C139" s="397" t="s">
        <v>1588</v>
      </c>
      <c r="D139" s="35" t="s">
        <v>545</v>
      </c>
      <c r="E139" s="261"/>
      <c r="F139" s="35" t="s">
        <v>3</v>
      </c>
      <c r="G139" s="36">
        <v>25</v>
      </c>
      <c r="H139" s="36">
        <v>1121</v>
      </c>
      <c r="I139" s="37">
        <v>1146</v>
      </c>
      <c r="J139" s="39">
        <v>23</v>
      </c>
      <c r="K139" s="36">
        <v>120</v>
      </c>
      <c r="L139" s="36">
        <v>0</v>
      </c>
      <c r="M139" s="37">
        <v>120</v>
      </c>
      <c r="N139" s="38">
        <v>-381</v>
      </c>
      <c r="O139" s="38">
        <v>0</v>
      </c>
      <c r="P139" s="38">
        <v>0</v>
      </c>
      <c r="Q139" s="39">
        <v>-381</v>
      </c>
      <c r="R139" s="37">
        <v>1140</v>
      </c>
      <c r="S139" s="38">
        <v>0</v>
      </c>
      <c r="T139" s="38">
        <v>0</v>
      </c>
      <c r="U139" s="38">
        <v>769</v>
      </c>
      <c r="V139" s="39">
        <v>769</v>
      </c>
      <c r="W139" s="36">
        <v>0</v>
      </c>
      <c r="X139" s="36">
        <v>14</v>
      </c>
      <c r="Y139" s="37">
        <v>14</v>
      </c>
      <c r="Z139" s="39">
        <v>547</v>
      </c>
      <c r="AA139" s="36">
        <v>0</v>
      </c>
      <c r="AB139" s="36">
        <v>0</v>
      </c>
      <c r="AC139" s="37">
        <v>0</v>
      </c>
      <c r="AD139" s="38">
        <v>0</v>
      </c>
      <c r="AE139" s="38">
        <v>365</v>
      </c>
      <c r="AF139" s="39">
        <v>365</v>
      </c>
      <c r="AG139" s="36">
        <v>0</v>
      </c>
      <c r="AH139" s="36">
        <v>0</v>
      </c>
      <c r="AI139" s="36">
        <v>0</v>
      </c>
      <c r="AJ139" s="36">
        <v>0</v>
      </c>
      <c r="AK139" s="40">
        <v>3743</v>
      </c>
      <c r="AL139" s="38">
        <v>4583</v>
      </c>
      <c r="AM139" s="38">
        <v>11</v>
      </c>
      <c r="AN139" s="38">
        <v>3154</v>
      </c>
      <c r="AO139" s="38">
        <v>0</v>
      </c>
      <c r="AP139" s="38">
        <v>0</v>
      </c>
      <c r="AQ139" s="36">
        <v>643</v>
      </c>
      <c r="AR139" s="36">
        <v>0</v>
      </c>
      <c r="AS139" s="36">
        <v>0</v>
      </c>
      <c r="AT139" s="36">
        <v>0</v>
      </c>
      <c r="AU139" s="36">
        <v>0</v>
      </c>
      <c r="AV139" s="36">
        <v>-124</v>
      </c>
      <c r="AW139" s="36">
        <v>0</v>
      </c>
      <c r="AX139" s="36">
        <v>0</v>
      </c>
      <c r="AY139" s="36">
        <v>0</v>
      </c>
      <c r="AZ139" s="40"/>
      <c r="BA139" s="40">
        <v>12010</v>
      </c>
      <c r="BB139" s="36">
        <v>0</v>
      </c>
      <c r="BC139" s="36">
        <v>0</v>
      </c>
      <c r="BD139" s="36">
        <v>0</v>
      </c>
      <c r="BE139" s="36">
        <v>-34</v>
      </c>
    </row>
    <row r="140" spans="1:57" x14ac:dyDescent="0.2">
      <c r="A140" s="35" t="s">
        <v>556</v>
      </c>
      <c r="B140" s="35" t="s">
        <v>1183</v>
      </c>
      <c r="C140" s="397" t="s">
        <v>1588</v>
      </c>
      <c r="D140" s="35" t="s">
        <v>555</v>
      </c>
      <c r="E140" s="261"/>
      <c r="F140" s="35" t="s">
        <v>3</v>
      </c>
      <c r="G140" s="36">
        <v>33</v>
      </c>
      <c r="H140" s="36">
        <v>697</v>
      </c>
      <c r="I140" s="37">
        <v>730</v>
      </c>
      <c r="J140" s="39">
        <v>23</v>
      </c>
      <c r="K140" s="36">
        <v>87</v>
      </c>
      <c r="L140" s="36">
        <v>0</v>
      </c>
      <c r="M140" s="37">
        <v>87</v>
      </c>
      <c r="N140" s="38">
        <v>-101</v>
      </c>
      <c r="O140" s="38">
        <v>0</v>
      </c>
      <c r="P140" s="38">
        <v>-78</v>
      </c>
      <c r="Q140" s="39">
        <v>-179</v>
      </c>
      <c r="R140" s="37">
        <v>747</v>
      </c>
      <c r="S140" s="38">
        <v>3</v>
      </c>
      <c r="T140" s="38">
        <v>-571</v>
      </c>
      <c r="U140" s="38">
        <v>339</v>
      </c>
      <c r="V140" s="39">
        <v>-229</v>
      </c>
      <c r="W140" s="36">
        <v>0</v>
      </c>
      <c r="X140" s="36">
        <v>37</v>
      </c>
      <c r="Y140" s="37">
        <v>37</v>
      </c>
      <c r="Z140" s="39">
        <v>1013</v>
      </c>
      <c r="AA140" s="36">
        <v>0</v>
      </c>
      <c r="AB140" s="36">
        <v>0</v>
      </c>
      <c r="AC140" s="37">
        <v>0</v>
      </c>
      <c r="AD140" s="38">
        <v>159</v>
      </c>
      <c r="AE140" s="38">
        <v>262</v>
      </c>
      <c r="AF140" s="39">
        <v>421</v>
      </c>
      <c r="AG140" s="36">
        <v>262</v>
      </c>
      <c r="AH140" s="36">
        <v>0</v>
      </c>
      <c r="AI140" s="36">
        <v>0</v>
      </c>
      <c r="AJ140" s="36">
        <v>0</v>
      </c>
      <c r="AK140" s="40">
        <v>2912</v>
      </c>
      <c r="AL140" s="38">
        <v>3663</v>
      </c>
      <c r="AM140" s="38">
        <v>0</v>
      </c>
      <c r="AN140" s="38">
        <v>4911</v>
      </c>
      <c r="AO140" s="38">
        <v>0</v>
      </c>
      <c r="AP140" s="38">
        <v>0</v>
      </c>
      <c r="AQ140" s="36">
        <v>0</v>
      </c>
      <c r="AR140" s="36">
        <v>0</v>
      </c>
      <c r="AS140" s="36">
        <v>0</v>
      </c>
      <c r="AT140" s="36">
        <v>0</v>
      </c>
      <c r="AU140" s="36">
        <v>0</v>
      </c>
      <c r="AV140" s="36">
        <v>9</v>
      </c>
      <c r="AW140" s="36">
        <v>-12</v>
      </c>
      <c r="AX140" s="36">
        <v>0</v>
      </c>
      <c r="AY140" s="36">
        <v>0</v>
      </c>
      <c r="AZ140" s="40"/>
      <c r="BA140" s="40">
        <v>11483</v>
      </c>
      <c r="BB140" s="36">
        <v>0</v>
      </c>
      <c r="BC140" s="36">
        <v>0</v>
      </c>
      <c r="BD140" s="36">
        <v>66</v>
      </c>
      <c r="BE140" s="36">
        <v>-56</v>
      </c>
    </row>
    <row r="141" spans="1:57" x14ac:dyDescent="0.2">
      <c r="A141" s="35" t="s">
        <v>598</v>
      </c>
      <c r="B141" s="35" t="s">
        <v>1184</v>
      </c>
      <c r="C141" s="397" t="s">
        <v>1588</v>
      </c>
      <c r="D141" s="35" t="s">
        <v>597</v>
      </c>
      <c r="E141" s="261"/>
      <c r="F141" s="35" t="s">
        <v>3</v>
      </c>
      <c r="G141" s="36">
        <v>14</v>
      </c>
      <c r="H141" s="36">
        <v>1499</v>
      </c>
      <c r="I141" s="37">
        <v>1513</v>
      </c>
      <c r="J141" s="39">
        <v>0</v>
      </c>
      <c r="K141" s="36">
        <v>66</v>
      </c>
      <c r="L141" s="36">
        <v>0</v>
      </c>
      <c r="M141" s="37">
        <v>66</v>
      </c>
      <c r="N141" s="38">
        <v>185</v>
      </c>
      <c r="O141" s="38">
        <v>0</v>
      </c>
      <c r="P141" s="38">
        <v>23</v>
      </c>
      <c r="Q141" s="39">
        <v>208</v>
      </c>
      <c r="R141" s="37">
        <v>803</v>
      </c>
      <c r="S141" s="38">
        <v>0</v>
      </c>
      <c r="T141" s="38">
        <v>159</v>
      </c>
      <c r="U141" s="38">
        <v>-32</v>
      </c>
      <c r="V141" s="39">
        <v>127</v>
      </c>
      <c r="W141" s="36">
        <v>0</v>
      </c>
      <c r="X141" s="36">
        <v>0</v>
      </c>
      <c r="Y141" s="37">
        <v>0</v>
      </c>
      <c r="Z141" s="39">
        <v>380</v>
      </c>
      <c r="AA141" s="36">
        <v>0</v>
      </c>
      <c r="AB141" s="36">
        <v>0</v>
      </c>
      <c r="AC141" s="37">
        <v>0</v>
      </c>
      <c r="AD141" s="38">
        <v>0</v>
      </c>
      <c r="AE141" s="38">
        <v>19</v>
      </c>
      <c r="AF141" s="39">
        <v>19</v>
      </c>
      <c r="AG141" s="36">
        <v>0</v>
      </c>
      <c r="AH141" s="36">
        <v>0</v>
      </c>
      <c r="AI141" s="36">
        <v>0</v>
      </c>
      <c r="AJ141" s="36">
        <v>269</v>
      </c>
      <c r="AK141" s="40">
        <v>3385</v>
      </c>
      <c r="AL141" s="38">
        <v>6194</v>
      </c>
      <c r="AM141" s="38">
        <v>0</v>
      </c>
      <c r="AN141" s="38">
        <v>0</v>
      </c>
      <c r="AO141" s="38">
        <v>0</v>
      </c>
      <c r="AP141" s="38">
        <v>0</v>
      </c>
      <c r="AQ141" s="36">
        <v>859</v>
      </c>
      <c r="AR141" s="36">
        <v>0</v>
      </c>
      <c r="AS141" s="36">
        <v>0</v>
      </c>
      <c r="AT141" s="36">
        <v>0</v>
      </c>
      <c r="AU141" s="36">
        <v>0</v>
      </c>
      <c r="AV141" s="36">
        <v>0</v>
      </c>
      <c r="AW141" s="36">
        <v>0</v>
      </c>
      <c r="AX141" s="36">
        <v>0</v>
      </c>
      <c r="AY141" s="36">
        <v>0</v>
      </c>
      <c r="AZ141" s="40"/>
      <c r="BA141" s="40">
        <v>10438</v>
      </c>
      <c r="BB141" s="36">
        <v>0</v>
      </c>
      <c r="BC141" s="36">
        <v>0</v>
      </c>
      <c r="BD141" s="36">
        <v>0</v>
      </c>
      <c r="BE141" s="36">
        <v>-35</v>
      </c>
    </row>
    <row r="142" spans="1:57" x14ac:dyDescent="0.2">
      <c r="A142" s="35" t="s">
        <v>631</v>
      </c>
      <c r="B142" s="35" t="s">
        <v>1185</v>
      </c>
      <c r="C142" s="397" t="s">
        <v>1588</v>
      </c>
      <c r="D142" s="35" t="s">
        <v>630</v>
      </c>
      <c r="E142" s="261"/>
      <c r="F142" s="35" t="s">
        <v>3</v>
      </c>
      <c r="G142" s="36">
        <v>55</v>
      </c>
      <c r="H142" s="36">
        <v>738</v>
      </c>
      <c r="I142" s="37">
        <v>793</v>
      </c>
      <c r="J142" s="39">
        <v>15</v>
      </c>
      <c r="K142" s="36">
        <v>60</v>
      </c>
      <c r="L142" s="36">
        <v>0</v>
      </c>
      <c r="M142" s="37">
        <v>60</v>
      </c>
      <c r="N142" s="38">
        <v>0</v>
      </c>
      <c r="O142" s="38">
        <v>0</v>
      </c>
      <c r="P142" s="38">
        <v>152</v>
      </c>
      <c r="Q142" s="39">
        <v>152</v>
      </c>
      <c r="R142" s="37">
        <v>874</v>
      </c>
      <c r="S142" s="38">
        <v>0</v>
      </c>
      <c r="T142" s="38">
        <v>25</v>
      </c>
      <c r="U142" s="38">
        <v>146</v>
      </c>
      <c r="V142" s="39">
        <v>171</v>
      </c>
      <c r="W142" s="36">
        <v>0</v>
      </c>
      <c r="X142" s="36">
        <v>0</v>
      </c>
      <c r="Y142" s="37">
        <v>0</v>
      </c>
      <c r="Z142" s="39">
        <v>597</v>
      </c>
      <c r="AA142" s="36">
        <v>0</v>
      </c>
      <c r="AB142" s="36">
        <v>0</v>
      </c>
      <c r="AC142" s="37">
        <v>0</v>
      </c>
      <c r="AD142" s="38">
        <v>0</v>
      </c>
      <c r="AE142" s="38">
        <v>490</v>
      </c>
      <c r="AF142" s="39">
        <v>490</v>
      </c>
      <c r="AG142" s="36">
        <v>0</v>
      </c>
      <c r="AH142" s="36">
        <v>0</v>
      </c>
      <c r="AI142" s="36">
        <v>0</v>
      </c>
      <c r="AJ142" s="36">
        <v>0</v>
      </c>
      <c r="AK142" s="40">
        <v>3152</v>
      </c>
      <c r="AL142" s="38">
        <v>9318</v>
      </c>
      <c r="AM142" s="38">
        <v>0</v>
      </c>
      <c r="AN142" s="38">
        <v>0</v>
      </c>
      <c r="AO142" s="38">
        <v>0</v>
      </c>
      <c r="AP142" s="38">
        <v>0</v>
      </c>
      <c r="AQ142" s="36">
        <v>0</v>
      </c>
      <c r="AR142" s="36">
        <v>0</v>
      </c>
      <c r="AS142" s="36">
        <v>0</v>
      </c>
      <c r="AT142" s="36">
        <v>0</v>
      </c>
      <c r="AU142" s="36">
        <v>0</v>
      </c>
      <c r="AV142" s="36">
        <v>-1219</v>
      </c>
      <c r="AW142" s="36">
        <v>0</v>
      </c>
      <c r="AX142" s="36">
        <v>0</v>
      </c>
      <c r="AY142" s="36">
        <v>0</v>
      </c>
      <c r="AZ142" s="40"/>
      <c r="BA142" s="40">
        <v>11251</v>
      </c>
      <c r="BB142" s="36">
        <v>0</v>
      </c>
      <c r="BC142" s="36">
        <v>0</v>
      </c>
      <c r="BD142" s="36">
        <v>0</v>
      </c>
      <c r="BE142" s="36">
        <v>-27</v>
      </c>
    </row>
    <row r="143" spans="1:57" x14ac:dyDescent="0.2">
      <c r="A143" s="35" t="s">
        <v>641</v>
      </c>
      <c r="B143" s="35" t="s">
        <v>1186</v>
      </c>
      <c r="C143" s="397" t="s">
        <v>1588</v>
      </c>
      <c r="D143" s="35" t="s">
        <v>640</v>
      </c>
      <c r="E143" s="261"/>
      <c r="F143" s="35" t="s">
        <v>3</v>
      </c>
      <c r="G143" s="36">
        <v>-7</v>
      </c>
      <c r="H143" s="36">
        <v>1234</v>
      </c>
      <c r="I143" s="37">
        <v>1227</v>
      </c>
      <c r="J143" s="39">
        <v>35</v>
      </c>
      <c r="K143" s="36">
        <v>65</v>
      </c>
      <c r="L143" s="36">
        <v>0</v>
      </c>
      <c r="M143" s="37">
        <v>65</v>
      </c>
      <c r="N143" s="38">
        <v>-193</v>
      </c>
      <c r="O143" s="38">
        <v>0</v>
      </c>
      <c r="P143" s="38">
        <v>-1492</v>
      </c>
      <c r="Q143" s="39">
        <v>-1685</v>
      </c>
      <c r="R143" s="37">
        <v>1338</v>
      </c>
      <c r="S143" s="38">
        <v>0</v>
      </c>
      <c r="T143" s="38">
        <v>114</v>
      </c>
      <c r="U143" s="38">
        <v>36</v>
      </c>
      <c r="V143" s="39">
        <v>150</v>
      </c>
      <c r="W143" s="36">
        <v>0</v>
      </c>
      <c r="X143" s="36">
        <v>0</v>
      </c>
      <c r="Y143" s="37">
        <v>0</v>
      </c>
      <c r="Z143" s="39">
        <v>470</v>
      </c>
      <c r="AA143" s="36">
        <v>0</v>
      </c>
      <c r="AB143" s="36">
        <v>0</v>
      </c>
      <c r="AC143" s="37">
        <v>0</v>
      </c>
      <c r="AD143" s="38">
        <v>-10</v>
      </c>
      <c r="AE143" s="38">
        <v>213</v>
      </c>
      <c r="AF143" s="39">
        <v>203</v>
      </c>
      <c r="AG143" s="36">
        <v>0</v>
      </c>
      <c r="AH143" s="36">
        <v>0</v>
      </c>
      <c r="AI143" s="36">
        <v>0</v>
      </c>
      <c r="AJ143" s="36">
        <v>0</v>
      </c>
      <c r="AK143" s="40">
        <v>1803</v>
      </c>
      <c r="AL143" s="38">
        <v>4902</v>
      </c>
      <c r="AM143" s="38">
        <v>0</v>
      </c>
      <c r="AN143" s="38">
        <v>5121</v>
      </c>
      <c r="AO143" s="38">
        <v>0</v>
      </c>
      <c r="AP143" s="38">
        <v>0</v>
      </c>
      <c r="AQ143" s="36">
        <v>424</v>
      </c>
      <c r="AR143" s="36">
        <v>0</v>
      </c>
      <c r="AS143" s="36">
        <v>0</v>
      </c>
      <c r="AT143" s="36">
        <v>0</v>
      </c>
      <c r="AU143" s="36">
        <v>0</v>
      </c>
      <c r="AV143" s="36">
        <v>0</v>
      </c>
      <c r="AW143" s="36">
        <v>0</v>
      </c>
      <c r="AX143" s="36">
        <v>0</v>
      </c>
      <c r="AY143" s="36">
        <v>0</v>
      </c>
      <c r="AZ143" s="40"/>
      <c r="BA143" s="40">
        <v>12250</v>
      </c>
      <c r="BB143" s="36">
        <v>0</v>
      </c>
      <c r="BC143" s="36">
        <v>0</v>
      </c>
      <c r="BD143" s="36">
        <v>0</v>
      </c>
      <c r="BE143" s="36">
        <v>-192</v>
      </c>
    </row>
    <row r="144" spans="1:57" x14ac:dyDescent="0.2">
      <c r="A144" s="35" t="s">
        <v>188</v>
      </c>
      <c r="B144" s="35" t="s">
        <v>1187</v>
      </c>
      <c r="C144" s="397" t="s">
        <v>1594</v>
      </c>
      <c r="D144" s="35" t="s">
        <v>187</v>
      </c>
      <c r="E144" s="261"/>
      <c r="F144" s="35" t="s">
        <v>34</v>
      </c>
      <c r="G144" s="36">
        <v>231</v>
      </c>
      <c r="H144" s="36">
        <v>2716</v>
      </c>
      <c r="I144" s="37">
        <v>2947</v>
      </c>
      <c r="J144" s="39">
        <v>34</v>
      </c>
      <c r="K144" s="36">
        <v>114</v>
      </c>
      <c r="L144" s="36">
        <v>145</v>
      </c>
      <c r="M144" s="37">
        <v>259</v>
      </c>
      <c r="N144" s="38">
        <v>4560</v>
      </c>
      <c r="O144" s="38">
        <v>0</v>
      </c>
      <c r="P144" s="38">
        <v>3744</v>
      </c>
      <c r="Q144" s="39">
        <v>8304</v>
      </c>
      <c r="R144" s="37">
        <v>6912</v>
      </c>
      <c r="S144" s="38">
        <v>483</v>
      </c>
      <c r="T144" s="38">
        <v>109</v>
      </c>
      <c r="U144" s="38">
        <v>633</v>
      </c>
      <c r="V144" s="39">
        <v>1225</v>
      </c>
      <c r="W144" s="36">
        <v>411</v>
      </c>
      <c r="X144" s="36">
        <v>1696</v>
      </c>
      <c r="Y144" s="37">
        <v>2107</v>
      </c>
      <c r="Z144" s="39">
        <v>3632</v>
      </c>
      <c r="AA144" s="36">
        <v>37684</v>
      </c>
      <c r="AB144" s="36">
        <v>10953</v>
      </c>
      <c r="AC144" s="37">
        <v>48637</v>
      </c>
      <c r="AD144" s="38">
        <v>30311</v>
      </c>
      <c r="AE144" s="38">
        <v>484</v>
      </c>
      <c r="AF144" s="39">
        <v>30795</v>
      </c>
      <c r="AG144" s="36">
        <v>1323</v>
      </c>
      <c r="AH144" s="36">
        <v>96</v>
      </c>
      <c r="AI144" s="36">
        <v>0</v>
      </c>
      <c r="AJ144" s="36">
        <v>0</v>
      </c>
      <c r="AK144" s="40">
        <v>106271</v>
      </c>
      <c r="AL144" s="38">
        <v>10080</v>
      </c>
      <c r="AM144" s="38">
        <v>0</v>
      </c>
      <c r="AN144" s="38">
        <v>6867</v>
      </c>
      <c r="AO144" s="38">
        <v>0</v>
      </c>
      <c r="AP144" s="38">
        <v>0</v>
      </c>
      <c r="AQ144" s="36">
        <v>1366</v>
      </c>
      <c r="AR144" s="36">
        <v>0</v>
      </c>
      <c r="AS144" s="36">
        <v>0</v>
      </c>
      <c r="AT144" s="36">
        <v>0</v>
      </c>
      <c r="AU144" s="36">
        <v>65</v>
      </c>
      <c r="AV144" s="36">
        <v>1</v>
      </c>
      <c r="AW144" s="36">
        <v>66</v>
      </c>
      <c r="AX144" s="36">
        <v>0</v>
      </c>
      <c r="AY144" s="36">
        <v>-203</v>
      </c>
      <c r="AZ144" s="40"/>
      <c r="BA144" s="40">
        <v>124513</v>
      </c>
      <c r="BB144" s="36">
        <v>0</v>
      </c>
      <c r="BC144" s="36">
        <v>184</v>
      </c>
      <c r="BD144" s="36">
        <v>3199</v>
      </c>
      <c r="BE144" s="36">
        <v>-270</v>
      </c>
    </row>
    <row r="145" spans="1:57" x14ac:dyDescent="0.2">
      <c r="A145" s="35" t="s">
        <v>313</v>
      </c>
      <c r="B145" s="35" t="s">
        <v>1188</v>
      </c>
      <c r="C145" s="397" t="s">
        <v>1594</v>
      </c>
      <c r="D145" s="35" t="s">
        <v>909</v>
      </c>
      <c r="E145" s="261"/>
      <c r="F145" s="35" t="s">
        <v>34</v>
      </c>
      <c r="G145" s="36">
        <v>97</v>
      </c>
      <c r="H145" s="36">
        <v>2647</v>
      </c>
      <c r="I145" s="37">
        <v>2744</v>
      </c>
      <c r="J145" s="39">
        <v>36</v>
      </c>
      <c r="K145" s="36">
        <v>826</v>
      </c>
      <c r="L145" s="36">
        <v>93</v>
      </c>
      <c r="M145" s="37">
        <v>919</v>
      </c>
      <c r="N145" s="38">
        <v>2195</v>
      </c>
      <c r="O145" s="38">
        <v>0</v>
      </c>
      <c r="P145" s="38">
        <v>941</v>
      </c>
      <c r="Q145" s="39">
        <v>3136</v>
      </c>
      <c r="R145" s="37">
        <v>5190</v>
      </c>
      <c r="S145" s="38">
        <v>540</v>
      </c>
      <c r="T145" s="38">
        <v>574</v>
      </c>
      <c r="U145" s="38">
        <v>649</v>
      </c>
      <c r="V145" s="39">
        <v>1763</v>
      </c>
      <c r="W145" s="36">
        <v>1552</v>
      </c>
      <c r="X145" s="36">
        <v>4735</v>
      </c>
      <c r="Y145" s="37">
        <v>6287</v>
      </c>
      <c r="Z145" s="39">
        <v>3945</v>
      </c>
      <c r="AA145" s="36">
        <v>18305</v>
      </c>
      <c r="AB145" s="36">
        <v>9442</v>
      </c>
      <c r="AC145" s="37">
        <v>27747</v>
      </c>
      <c r="AD145" s="38">
        <v>33795</v>
      </c>
      <c r="AE145" s="38">
        <v>1937</v>
      </c>
      <c r="AF145" s="39">
        <v>35732</v>
      </c>
      <c r="AG145" s="36">
        <v>3646</v>
      </c>
      <c r="AH145" s="36">
        <v>0</v>
      </c>
      <c r="AI145" s="36">
        <v>0</v>
      </c>
      <c r="AJ145" s="36">
        <v>0</v>
      </c>
      <c r="AK145" s="40">
        <v>91145</v>
      </c>
      <c r="AL145" s="38">
        <v>14123</v>
      </c>
      <c r="AM145" s="38">
        <v>58</v>
      </c>
      <c r="AN145" s="38">
        <v>13534</v>
      </c>
      <c r="AO145" s="38">
        <v>0</v>
      </c>
      <c r="AP145" s="38">
        <v>0</v>
      </c>
      <c r="AQ145" s="36">
        <v>0</v>
      </c>
      <c r="AR145" s="36">
        <v>0</v>
      </c>
      <c r="AS145" s="36">
        <v>0</v>
      </c>
      <c r="AT145" s="36">
        <v>0</v>
      </c>
      <c r="AU145" s="36">
        <v>34</v>
      </c>
      <c r="AV145" s="36">
        <v>-1564</v>
      </c>
      <c r="AW145" s="36">
        <v>-309</v>
      </c>
      <c r="AX145" s="36">
        <v>0</v>
      </c>
      <c r="AY145" s="36">
        <v>0</v>
      </c>
      <c r="AZ145" s="40"/>
      <c r="BA145" s="40">
        <v>117021</v>
      </c>
      <c r="BB145" s="36">
        <v>0</v>
      </c>
      <c r="BC145" s="36">
        <v>0</v>
      </c>
      <c r="BD145" s="36">
        <v>989</v>
      </c>
      <c r="BE145" s="36">
        <v>-239</v>
      </c>
    </row>
    <row r="146" spans="1:57" x14ac:dyDescent="0.2">
      <c r="A146" s="35" t="s">
        <v>394</v>
      </c>
      <c r="B146" s="35" t="s">
        <v>1189</v>
      </c>
      <c r="C146" s="397" t="s">
        <v>1594</v>
      </c>
      <c r="D146" s="35" t="s">
        <v>393</v>
      </c>
      <c r="E146" s="261"/>
      <c r="F146" s="35" t="s">
        <v>34</v>
      </c>
      <c r="G146" s="36">
        <v>-160</v>
      </c>
      <c r="H146" s="36">
        <v>2208</v>
      </c>
      <c r="I146" s="37">
        <v>2048</v>
      </c>
      <c r="J146" s="39">
        <v>2</v>
      </c>
      <c r="K146" s="36">
        <v>355</v>
      </c>
      <c r="L146" s="36">
        <v>79</v>
      </c>
      <c r="M146" s="37">
        <v>434</v>
      </c>
      <c r="N146" s="38">
        <v>1905</v>
      </c>
      <c r="O146" s="38">
        <v>0</v>
      </c>
      <c r="P146" s="38">
        <v>-380</v>
      </c>
      <c r="Q146" s="39">
        <v>1525</v>
      </c>
      <c r="R146" s="37">
        <v>1589</v>
      </c>
      <c r="S146" s="38">
        <v>162</v>
      </c>
      <c r="T146" s="38">
        <v>167</v>
      </c>
      <c r="U146" s="38">
        <v>342</v>
      </c>
      <c r="V146" s="39">
        <v>671</v>
      </c>
      <c r="W146" s="36">
        <v>483</v>
      </c>
      <c r="X146" s="36">
        <v>2670</v>
      </c>
      <c r="Y146" s="37">
        <v>3153</v>
      </c>
      <c r="Z146" s="39">
        <v>1033</v>
      </c>
      <c r="AA146" s="36">
        <v>9671</v>
      </c>
      <c r="AB146" s="36">
        <v>227</v>
      </c>
      <c r="AC146" s="37">
        <v>9898</v>
      </c>
      <c r="AD146" s="38">
        <v>15855</v>
      </c>
      <c r="AE146" s="38">
        <v>1189</v>
      </c>
      <c r="AF146" s="39">
        <v>17044</v>
      </c>
      <c r="AG146" s="36">
        <v>960</v>
      </c>
      <c r="AH146" s="36">
        <v>0</v>
      </c>
      <c r="AI146" s="36">
        <v>3</v>
      </c>
      <c r="AJ146" s="36">
        <v>0</v>
      </c>
      <c r="AK146" s="40">
        <v>38360</v>
      </c>
      <c r="AL146" s="38">
        <v>15609</v>
      </c>
      <c r="AM146" s="38">
        <v>33</v>
      </c>
      <c r="AN146" s="38">
        <v>0</v>
      </c>
      <c r="AO146" s="38">
        <v>0</v>
      </c>
      <c r="AP146" s="38">
        <v>0</v>
      </c>
      <c r="AQ146" s="36">
        <v>164</v>
      </c>
      <c r="AR146" s="36">
        <v>0</v>
      </c>
      <c r="AS146" s="36">
        <v>0</v>
      </c>
      <c r="AT146" s="36">
        <v>0</v>
      </c>
      <c r="AU146" s="36">
        <v>125</v>
      </c>
      <c r="AV146" s="36">
        <v>0</v>
      </c>
      <c r="AW146" s="36">
        <v>0</v>
      </c>
      <c r="AX146" s="36">
        <v>0</v>
      </c>
      <c r="AY146" s="36">
        <v>0</v>
      </c>
      <c r="AZ146" s="40"/>
      <c r="BA146" s="40">
        <v>54291</v>
      </c>
      <c r="BB146" s="36">
        <v>0</v>
      </c>
      <c r="BC146" s="36">
        <v>0</v>
      </c>
      <c r="BD146" s="36">
        <v>1233</v>
      </c>
      <c r="BE146" s="36">
        <v>-15</v>
      </c>
    </row>
    <row r="147" spans="1:57" x14ac:dyDescent="0.2">
      <c r="A147" s="35" t="s">
        <v>400</v>
      </c>
      <c r="B147" s="35" t="s">
        <v>1190</v>
      </c>
      <c r="C147" s="397" t="s">
        <v>1594</v>
      </c>
      <c r="D147" s="35" t="s">
        <v>399</v>
      </c>
      <c r="E147" s="261"/>
      <c r="F147" s="35" t="s">
        <v>34</v>
      </c>
      <c r="G147" s="36">
        <v>-150</v>
      </c>
      <c r="H147" s="36">
        <v>1620</v>
      </c>
      <c r="I147" s="37">
        <v>1470</v>
      </c>
      <c r="J147" s="39">
        <v>0</v>
      </c>
      <c r="K147" s="36">
        <v>259</v>
      </c>
      <c r="L147" s="36">
        <v>0</v>
      </c>
      <c r="M147" s="37">
        <v>259</v>
      </c>
      <c r="N147" s="38">
        <v>3239</v>
      </c>
      <c r="O147" s="38">
        <v>0</v>
      </c>
      <c r="P147" s="38">
        <v>2470</v>
      </c>
      <c r="Q147" s="39">
        <v>5709</v>
      </c>
      <c r="R147" s="37">
        <v>3662</v>
      </c>
      <c r="S147" s="38">
        <v>141</v>
      </c>
      <c r="T147" s="38">
        <v>127</v>
      </c>
      <c r="U147" s="38">
        <v>351</v>
      </c>
      <c r="V147" s="39">
        <v>619</v>
      </c>
      <c r="W147" s="36">
        <v>546</v>
      </c>
      <c r="X147" s="36">
        <v>1541</v>
      </c>
      <c r="Y147" s="37">
        <v>2087</v>
      </c>
      <c r="Z147" s="39">
        <v>2831</v>
      </c>
      <c r="AA147" s="36">
        <v>17079</v>
      </c>
      <c r="AB147" s="36">
        <v>11233</v>
      </c>
      <c r="AC147" s="37">
        <v>28312</v>
      </c>
      <c r="AD147" s="38">
        <v>14246</v>
      </c>
      <c r="AE147" s="38">
        <v>188</v>
      </c>
      <c r="AF147" s="39">
        <v>14434</v>
      </c>
      <c r="AG147" s="36">
        <v>0</v>
      </c>
      <c r="AH147" s="36">
        <v>0</v>
      </c>
      <c r="AI147" s="36">
        <v>-38</v>
      </c>
      <c r="AJ147" s="36">
        <v>0</v>
      </c>
      <c r="AK147" s="40">
        <v>59345</v>
      </c>
      <c r="AL147" s="38">
        <v>9597</v>
      </c>
      <c r="AM147" s="38">
        <v>2</v>
      </c>
      <c r="AN147" s="38">
        <v>0</v>
      </c>
      <c r="AO147" s="38">
        <v>0</v>
      </c>
      <c r="AP147" s="38">
        <v>0</v>
      </c>
      <c r="AQ147" s="36">
        <v>353</v>
      </c>
      <c r="AR147" s="36">
        <v>0</v>
      </c>
      <c r="AS147" s="36">
        <v>0</v>
      </c>
      <c r="AT147" s="36">
        <v>0</v>
      </c>
      <c r="AU147" s="36">
        <v>0</v>
      </c>
      <c r="AV147" s="36">
        <v>-1018</v>
      </c>
      <c r="AW147" s="36">
        <v>-34</v>
      </c>
      <c r="AX147" s="36">
        <v>7</v>
      </c>
      <c r="AY147" s="36">
        <v>0</v>
      </c>
      <c r="AZ147" s="40"/>
      <c r="BA147" s="40">
        <v>68252</v>
      </c>
      <c r="BB147" s="36">
        <v>-93</v>
      </c>
      <c r="BC147" s="36">
        <v>214</v>
      </c>
      <c r="BD147" s="36">
        <v>108</v>
      </c>
      <c r="BE147" s="36">
        <v>-6</v>
      </c>
    </row>
    <row r="148" spans="1:57" x14ac:dyDescent="0.2">
      <c r="A148" s="35" t="s">
        <v>299</v>
      </c>
      <c r="B148" s="35" t="s">
        <v>1191</v>
      </c>
      <c r="C148" s="397" t="s">
        <v>1589</v>
      </c>
      <c r="D148" s="35" t="s">
        <v>298</v>
      </c>
      <c r="E148" s="261"/>
      <c r="F148" s="35" t="s">
        <v>34</v>
      </c>
      <c r="G148" s="36">
        <v>-70</v>
      </c>
      <c r="H148" s="36">
        <v>1153</v>
      </c>
      <c r="I148" s="37">
        <v>1083</v>
      </c>
      <c r="J148" s="39">
        <v>55</v>
      </c>
      <c r="K148" s="36">
        <v>31</v>
      </c>
      <c r="L148" s="36">
        <v>1649</v>
      </c>
      <c r="M148" s="37">
        <v>1680</v>
      </c>
      <c r="N148" s="38">
        <v>2608</v>
      </c>
      <c r="O148" s="38">
        <v>0</v>
      </c>
      <c r="P148" s="38">
        <v>572</v>
      </c>
      <c r="Q148" s="39">
        <v>3180</v>
      </c>
      <c r="R148" s="37">
        <v>2999</v>
      </c>
      <c r="S148" s="38">
        <v>214</v>
      </c>
      <c r="T148" s="38">
        <v>133</v>
      </c>
      <c r="U148" s="38">
        <v>-119</v>
      </c>
      <c r="V148" s="39">
        <v>228</v>
      </c>
      <c r="W148" s="36">
        <v>420</v>
      </c>
      <c r="X148" s="36">
        <v>1643</v>
      </c>
      <c r="Y148" s="37">
        <v>2063</v>
      </c>
      <c r="Z148" s="39">
        <v>694</v>
      </c>
      <c r="AA148" s="36">
        <v>16738</v>
      </c>
      <c r="AB148" s="36">
        <v>5091</v>
      </c>
      <c r="AC148" s="37">
        <v>21829</v>
      </c>
      <c r="AD148" s="38">
        <v>18415</v>
      </c>
      <c r="AE148" s="38">
        <v>1263</v>
      </c>
      <c r="AF148" s="39">
        <v>19678</v>
      </c>
      <c r="AG148" s="36">
        <v>340</v>
      </c>
      <c r="AH148" s="36">
        <v>0</v>
      </c>
      <c r="AI148" s="36">
        <v>0</v>
      </c>
      <c r="AJ148" s="36">
        <v>0</v>
      </c>
      <c r="AK148" s="40">
        <v>53829</v>
      </c>
      <c r="AL148" s="38">
        <v>11373</v>
      </c>
      <c r="AM148" s="38">
        <v>134</v>
      </c>
      <c r="AN148" s="38">
        <v>0</v>
      </c>
      <c r="AO148" s="38">
        <v>0</v>
      </c>
      <c r="AP148" s="38">
        <v>0</v>
      </c>
      <c r="AQ148" s="36">
        <v>849</v>
      </c>
      <c r="AR148" s="36">
        <v>0</v>
      </c>
      <c r="AS148" s="36">
        <v>0</v>
      </c>
      <c r="AT148" s="36">
        <v>0</v>
      </c>
      <c r="AU148" s="36">
        <v>0</v>
      </c>
      <c r="AV148" s="36">
        <v>0</v>
      </c>
      <c r="AW148" s="36">
        <v>0</v>
      </c>
      <c r="AX148" s="36">
        <v>0</v>
      </c>
      <c r="AY148" s="36">
        <v>0</v>
      </c>
      <c r="AZ148" s="40"/>
      <c r="BA148" s="40">
        <v>66185</v>
      </c>
      <c r="BB148" s="36">
        <v>0</v>
      </c>
      <c r="BC148" s="36">
        <v>0</v>
      </c>
      <c r="BD148" s="36">
        <v>2000</v>
      </c>
      <c r="BE148" s="36">
        <v>-40</v>
      </c>
    </row>
    <row r="149" spans="1:57" x14ac:dyDescent="0.2">
      <c r="A149" s="35" t="s">
        <v>355</v>
      </c>
      <c r="B149" s="35" t="s">
        <v>1192</v>
      </c>
      <c r="C149" s="397" t="s">
        <v>1589</v>
      </c>
      <c r="D149" s="35" t="s">
        <v>910</v>
      </c>
      <c r="E149" s="261"/>
      <c r="F149" s="35" t="s">
        <v>34</v>
      </c>
      <c r="G149" s="36">
        <v>-124</v>
      </c>
      <c r="H149" s="36">
        <v>2407</v>
      </c>
      <c r="I149" s="37">
        <v>2283</v>
      </c>
      <c r="J149" s="39">
        <v>25</v>
      </c>
      <c r="K149" s="36">
        <v>224</v>
      </c>
      <c r="L149" s="36">
        <v>0</v>
      </c>
      <c r="M149" s="37">
        <v>224</v>
      </c>
      <c r="N149" s="38">
        <v>2758</v>
      </c>
      <c r="O149" s="38">
        <v>0</v>
      </c>
      <c r="P149" s="38">
        <v>624</v>
      </c>
      <c r="Q149" s="39">
        <v>3382</v>
      </c>
      <c r="R149" s="37">
        <v>3751</v>
      </c>
      <c r="S149" s="38">
        <v>0</v>
      </c>
      <c r="T149" s="38">
        <v>190</v>
      </c>
      <c r="U149" s="38">
        <v>52</v>
      </c>
      <c r="V149" s="39">
        <v>242</v>
      </c>
      <c r="W149" s="36">
        <v>1678</v>
      </c>
      <c r="X149" s="36">
        <v>885</v>
      </c>
      <c r="Y149" s="37">
        <v>2563</v>
      </c>
      <c r="Z149" s="39">
        <v>2341</v>
      </c>
      <c r="AA149" s="36">
        <v>17361</v>
      </c>
      <c r="AB149" s="36">
        <v>9107</v>
      </c>
      <c r="AC149" s="37">
        <v>26468</v>
      </c>
      <c r="AD149" s="38">
        <v>27546</v>
      </c>
      <c r="AE149" s="38">
        <v>140</v>
      </c>
      <c r="AF149" s="39">
        <v>27686</v>
      </c>
      <c r="AG149" s="36">
        <v>167</v>
      </c>
      <c r="AH149" s="36">
        <v>4</v>
      </c>
      <c r="AI149" s="36">
        <v>0</v>
      </c>
      <c r="AJ149" s="36">
        <v>0</v>
      </c>
      <c r="AK149" s="40">
        <v>69136</v>
      </c>
      <c r="AL149" s="38">
        <v>23567</v>
      </c>
      <c r="AM149" s="38">
        <v>946</v>
      </c>
      <c r="AN149" s="38">
        <v>2254</v>
      </c>
      <c r="AO149" s="38">
        <v>0</v>
      </c>
      <c r="AP149" s="38">
        <v>0</v>
      </c>
      <c r="AQ149" s="36">
        <v>0</v>
      </c>
      <c r="AR149" s="36">
        <v>0</v>
      </c>
      <c r="AS149" s="36">
        <v>0</v>
      </c>
      <c r="AT149" s="36">
        <v>0</v>
      </c>
      <c r="AU149" s="36">
        <v>238</v>
      </c>
      <c r="AV149" s="36">
        <v>71</v>
      </c>
      <c r="AW149" s="36">
        <v>-1192</v>
      </c>
      <c r="AX149" s="36">
        <v>0</v>
      </c>
      <c r="AY149" s="36">
        <v>0</v>
      </c>
      <c r="AZ149" s="40"/>
      <c r="BA149" s="40">
        <v>95020</v>
      </c>
      <c r="BB149" s="36">
        <v>0</v>
      </c>
      <c r="BC149" s="36">
        <v>0</v>
      </c>
      <c r="BD149" s="36">
        <v>860</v>
      </c>
      <c r="BE149" s="36">
        <v>-7</v>
      </c>
    </row>
    <row r="150" spans="1:57" x14ac:dyDescent="0.2">
      <c r="A150" s="35" t="s">
        <v>306</v>
      </c>
      <c r="B150" s="35" t="s">
        <v>1193</v>
      </c>
      <c r="C150" s="397" t="s">
        <v>1589</v>
      </c>
      <c r="D150" s="35" t="s">
        <v>911</v>
      </c>
      <c r="E150" s="261"/>
      <c r="F150" s="35" t="s">
        <v>729</v>
      </c>
      <c r="G150" s="36">
        <v>149</v>
      </c>
      <c r="H150" s="36">
        <v>4077</v>
      </c>
      <c r="I150" s="37">
        <v>4226</v>
      </c>
      <c r="J150" s="39">
        <v>130</v>
      </c>
      <c r="K150" s="36">
        <v>747</v>
      </c>
      <c r="L150" s="36">
        <v>996</v>
      </c>
      <c r="M150" s="37">
        <v>1743</v>
      </c>
      <c r="N150" s="38">
        <v>16112</v>
      </c>
      <c r="O150" s="38">
        <v>0</v>
      </c>
      <c r="P150" s="38">
        <v>1520</v>
      </c>
      <c r="Q150" s="39">
        <v>17632</v>
      </c>
      <c r="R150" s="37">
        <v>17914</v>
      </c>
      <c r="S150" s="38">
        <v>1772</v>
      </c>
      <c r="T150" s="38">
        <v>22</v>
      </c>
      <c r="U150" s="38">
        <v>648</v>
      </c>
      <c r="V150" s="39">
        <v>2442</v>
      </c>
      <c r="W150" s="36">
        <v>3748</v>
      </c>
      <c r="X150" s="36">
        <v>7995</v>
      </c>
      <c r="Y150" s="37">
        <v>11743</v>
      </c>
      <c r="Z150" s="39">
        <v>6442</v>
      </c>
      <c r="AA150" s="36">
        <v>178048</v>
      </c>
      <c r="AB150" s="36">
        <v>55286</v>
      </c>
      <c r="AC150" s="37">
        <v>233334</v>
      </c>
      <c r="AD150" s="38">
        <v>160896</v>
      </c>
      <c r="AE150" s="38">
        <v>3921</v>
      </c>
      <c r="AF150" s="39">
        <v>164817</v>
      </c>
      <c r="AG150" s="36">
        <v>1354</v>
      </c>
      <c r="AH150" s="36">
        <v>0</v>
      </c>
      <c r="AI150" s="36">
        <v>89</v>
      </c>
      <c r="AJ150" s="36">
        <v>0</v>
      </c>
      <c r="AK150" s="40">
        <v>461866</v>
      </c>
      <c r="AL150" s="38">
        <v>0</v>
      </c>
      <c r="AM150" s="38">
        <v>0</v>
      </c>
      <c r="AN150" s="38">
        <v>0</v>
      </c>
      <c r="AO150" s="38">
        <v>0</v>
      </c>
      <c r="AP150" s="38">
        <v>0</v>
      </c>
      <c r="AQ150" s="36">
        <v>0</v>
      </c>
      <c r="AR150" s="36">
        <v>0</v>
      </c>
      <c r="AS150" s="36">
        <v>0</v>
      </c>
      <c r="AT150" s="36">
        <v>0</v>
      </c>
      <c r="AU150" s="36">
        <v>275</v>
      </c>
      <c r="AV150" s="36">
        <v>-130</v>
      </c>
      <c r="AW150" s="36">
        <v>-329</v>
      </c>
      <c r="AX150" s="36">
        <v>-1700</v>
      </c>
      <c r="AY150" s="36">
        <v>0</v>
      </c>
      <c r="AZ150" s="40"/>
      <c r="BA150" s="40">
        <v>459982</v>
      </c>
      <c r="BB150" s="36">
        <v>0</v>
      </c>
      <c r="BC150" s="36">
        <v>0</v>
      </c>
      <c r="BD150" s="36">
        <v>11647</v>
      </c>
      <c r="BE150" s="36">
        <v>-1962</v>
      </c>
    </row>
    <row r="151" spans="1:57" x14ac:dyDescent="0.2">
      <c r="A151" s="35" t="s">
        <v>13</v>
      </c>
      <c r="B151" s="35" t="s">
        <v>1194</v>
      </c>
      <c r="C151" s="397" t="s">
        <v>1589</v>
      </c>
      <c r="D151" s="35" t="s">
        <v>12</v>
      </c>
      <c r="E151" s="261"/>
      <c r="F151" s="35" t="s">
        <v>3</v>
      </c>
      <c r="G151" s="36">
        <v>24</v>
      </c>
      <c r="H151" s="36">
        <v>1163</v>
      </c>
      <c r="I151" s="37">
        <v>1187</v>
      </c>
      <c r="J151" s="39">
        <v>19</v>
      </c>
      <c r="K151" s="36">
        <v>64</v>
      </c>
      <c r="L151" s="36">
        <v>0</v>
      </c>
      <c r="M151" s="37">
        <v>64</v>
      </c>
      <c r="N151" s="38">
        <v>-301</v>
      </c>
      <c r="O151" s="38">
        <v>0</v>
      </c>
      <c r="P151" s="38">
        <v>-200</v>
      </c>
      <c r="Q151" s="39">
        <v>-501</v>
      </c>
      <c r="R151" s="37">
        <v>682</v>
      </c>
      <c r="S151" s="38">
        <v>15</v>
      </c>
      <c r="T151" s="38">
        <v>50</v>
      </c>
      <c r="U151" s="38">
        <v>533</v>
      </c>
      <c r="V151" s="39">
        <v>598</v>
      </c>
      <c r="W151" s="36">
        <v>0</v>
      </c>
      <c r="X151" s="36">
        <v>0</v>
      </c>
      <c r="Y151" s="37">
        <v>0</v>
      </c>
      <c r="Z151" s="39">
        <v>617</v>
      </c>
      <c r="AA151" s="36">
        <v>0</v>
      </c>
      <c r="AB151" s="36">
        <v>0</v>
      </c>
      <c r="AC151" s="37">
        <v>0</v>
      </c>
      <c r="AD151" s="38">
        <v>0</v>
      </c>
      <c r="AE151" s="38">
        <v>787</v>
      </c>
      <c r="AF151" s="39">
        <v>787</v>
      </c>
      <c r="AG151" s="36">
        <v>424</v>
      </c>
      <c r="AH151" s="36">
        <v>0</v>
      </c>
      <c r="AI151" s="36">
        <v>0</v>
      </c>
      <c r="AJ151" s="36">
        <v>0</v>
      </c>
      <c r="AK151" s="40">
        <v>3877</v>
      </c>
      <c r="AL151" s="38">
        <v>5250</v>
      </c>
      <c r="AM151" s="38">
        <v>250</v>
      </c>
      <c r="AN151" s="38">
        <v>3350</v>
      </c>
      <c r="AO151" s="38">
        <v>0</v>
      </c>
      <c r="AP151" s="38">
        <v>0</v>
      </c>
      <c r="AQ151" s="36">
        <v>359</v>
      </c>
      <c r="AR151" s="36">
        <v>0</v>
      </c>
      <c r="AS151" s="36">
        <v>0</v>
      </c>
      <c r="AT151" s="36">
        <v>0</v>
      </c>
      <c r="AU151" s="36">
        <v>0</v>
      </c>
      <c r="AV151" s="36">
        <v>0</v>
      </c>
      <c r="AW151" s="36">
        <v>0</v>
      </c>
      <c r="AX151" s="36">
        <v>0</v>
      </c>
      <c r="AY151" s="36">
        <v>0</v>
      </c>
      <c r="AZ151" s="40"/>
      <c r="BA151" s="40">
        <v>13086</v>
      </c>
      <c r="BB151" s="36">
        <v>0</v>
      </c>
      <c r="BC151" s="36">
        <v>0</v>
      </c>
      <c r="BD151" s="36">
        <v>40</v>
      </c>
      <c r="BE151" s="36">
        <v>-40</v>
      </c>
    </row>
    <row r="152" spans="1:57" x14ac:dyDescent="0.2">
      <c r="A152" s="35" t="s">
        <v>97</v>
      </c>
      <c r="B152" s="35" t="s">
        <v>1195</v>
      </c>
      <c r="C152" s="397" t="s">
        <v>1589</v>
      </c>
      <c r="D152" s="35" t="s">
        <v>96</v>
      </c>
      <c r="E152" s="261"/>
      <c r="F152" s="35" t="s">
        <v>3</v>
      </c>
      <c r="G152" s="36">
        <v>127</v>
      </c>
      <c r="H152" s="36">
        <v>1054</v>
      </c>
      <c r="I152" s="37">
        <v>1181</v>
      </c>
      <c r="J152" s="39">
        <v>19</v>
      </c>
      <c r="K152" s="36">
        <v>28</v>
      </c>
      <c r="L152" s="36">
        <v>0</v>
      </c>
      <c r="M152" s="37">
        <v>28</v>
      </c>
      <c r="N152" s="38">
        <v>-1155</v>
      </c>
      <c r="O152" s="38">
        <v>0</v>
      </c>
      <c r="P152" s="38">
        <v>436</v>
      </c>
      <c r="Q152" s="39">
        <v>-719</v>
      </c>
      <c r="R152" s="37">
        <v>1221</v>
      </c>
      <c r="S152" s="38">
        <v>21</v>
      </c>
      <c r="T152" s="38">
        <v>65</v>
      </c>
      <c r="U152" s="38">
        <v>594</v>
      </c>
      <c r="V152" s="39">
        <v>680</v>
      </c>
      <c r="W152" s="36">
        <v>0</v>
      </c>
      <c r="X152" s="36">
        <v>0</v>
      </c>
      <c r="Y152" s="37">
        <v>0</v>
      </c>
      <c r="Z152" s="39">
        <v>1282</v>
      </c>
      <c r="AA152" s="36">
        <v>0</v>
      </c>
      <c r="AB152" s="36">
        <v>0</v>
      </c>
      <c r="AC152" s="37">
        <v>0</v>
      </c>
      <c r="AD152" s="38">
        <v>0</v>
      </c>
      <c r="AE152" s="38">
        <v>344</v>
      </c>
      <c r="AF152" s="39">
        <v>344</v>
      </c>
      <c r="AG152" s="36">
        <v>532</v>
      </c>
      <c r="AH152" s="36">
        <v>0</v>
      </c>
      <c r="AI152" s="36">
        <v>0</v>
      </c>
      <c r="AJ152" s="36">
        <v>219</v>
      </c>
      <c r="AK152" s="40">
        <v>4787</v>
      </c>
      <c r="AL152" s="38">
        <v>7518</v>
      </c>
      <c r="AM152" s="38">
        <v>293</v>
      </c>
      <c r="AN152" s="38">
        <v>3369</v>
      </c>
      <c r="AO152" s="38">
        <v>0</v>
      </c>
      <c r="AP152" s="38">
        <v>0</v>
      </c>
      <c r="AQ152" s="36">
        <v>175</v>
      </c>
      <c r="AR152" s="36">
        <v>0</v>
      </c>
      <c r="AS152" s="36">
        <v>0</v>
      </c>
      <c r="AT152" s="36">
        <v>0</v>
      </c>
      <c r="AU152" s="36">
        <v>0</v>
      </c>
      <c r="AV152" s="36">
        <v>-1051</v>
      </c>
      <c r="AW152" s="36">
        <v>0</v>
      </c>
      <c r="AX152" s="36">
        <v>0</v>
      </c>
      <c r="AY152" s="36">
        <v>0</v>
      </c>
      <c r="AZ152" s="40"/>
      <c r="BA152" s="40">
        <v>15091</v>
      </c>
      <c r="BB152" s="36">
        <v>0</v>
      </c>
      <c r="BC152" s="36">
        <v>0</v>
      </c>
      <c r="BD152" s="36">
        <v>784</v>
      </c>
      <c r="BE152" s="36">
        <v>-1126</v>
      </c>
    </row>
    <row r="153" spans="1:57" x14ac:dyDescent="0.2">
      <c r="A153" s="35" t="s">
        <v>149</v>
      </c>
      <c r="B153" s="35" t="s">
        <v>1196</v>
      </c>
      <c r="C153" s="397" t="s">
        <v>1589</v>
      </c>
      <c r="D153" s="35" t="s">
        <v>148</v>
      </c>
      <c r="E153" s="261"/>
      <c r="F153" s="35" t="s">
        <v>3</v>
      </c>
      <c r="G153" s="36">
        <v>-6</v>
      </c>
      <c r="H153" s="36">
        <v>880</v>
      </c>
      <c r="I153" s="37">
        <v>874</v>
      </c>
      <c r="J153" s="39">
        <v>10</v>
      </c>
      <c r="K153" s="36">
        <v>158</v>
      </c>
      <c r="L153" s="36">
        <v>0</v>
      </c>
      <c r="M153" s="37">
        <v>158</v>
      </c>
      <c r="N153" s="38">
        <v>-9</v>
      </c>
      <c r="O153" s="38">
        <v>0</v>
      </c>
      <c r="P153" s="38">
        <v>188</v>
      </c>
      <c r="Q153" s="39">
        <v>179</v>
      </c>
      <c r="R153" s="37">
        <v>1067</v>
      </c>
      <c r="S153" s="38">
        <v>0</v>
      </c>
      <c r="T153" s="38">
        <v>52</v>
      </c>
      <c r="U153" s="38">
        <v>266</v>
      </c>
      <c r="V153" s="39">
        <v>318</v>
      </c>
      <c r="W153" s="36">
        <v>0</v>
      </c>
      <c r="X153" s="36">
        <v>0</v>
      </c>
      <c r="Y153" s="37">
        <v>0</v>
      </c>
      <c r="Z153" s="39">
        <v>372</v>
      </c>
      <c r="AA153" s="36">
        <v>0</v>
      </c>
      <c r="AB153" s="36">
        <v>0</v>
      </c>
      <c r="AC153" s="37">
        <v>0</v>
      </c>
      <c r="AD153" s="38">
        <v>0</v>
      </c>
      <c r="AE153" s="38">
        <v>220</v>
      </c>
      <c r="AF153" s="39">
        <v>220</v>
      </c>
      <c r="AG153" s="36">
        <v>331</v>
      </c>
      <c r="AH153" s="36">
        <v>0</v>
      </c>
      <c r="AI153" s="36">
        <v>0</v>
      </c>
      <c r="AJ153" s="36">
        <v>-25</v>
      </c>
      <c r="AK153" s="40">
        <v>3504</v>
      </c>
      <c r="AL153" s="38">
        <v>3984</v>
      </c>
      <c r="AM153" s="38">
        <v>333</v>
      </c>
      <c r="AN153" s="38">
        <v>2480</v>
      </c>
      <c r="AO153" s="38">
        <v>0</v>
      </c>
      <c r="AP153" s="38">
        <v>0</v>
      </c>
      <c r="AQ153" s="36">
        <v>295</v>
      </c>
      <c r="AR153" s="36">
        <v>0</v>
      </c>
      <c r="AS153" s="36">
        <v>0</v>
      </c>
      <c r="AT153" s="36">
        <v>0</v>
      </c>
      <c r="AU153" s="36">
        <v>0</v>
      </c>
      <c r="AV153" s="36">
        <v>-189</v>
      </c>
      <c r="AW153" s="36">
        <v>0</v>
      </c>
      <c r="AX153" s="36">
        <v>0</v>
      </c>
      <c r="AY153" s="36">
        <v>0</v>
      </c>
      <c r="AZ153" s="40"/>
      <c r="BA153" s="40">
        <v>10407</v>
      </c>
      <c r="BB153" s="36">
        <v>0</v>
      </c>
      <c r="BC153" s="36">
        <v>0</v>
      </c>
      <c r="BD153" s="36">
        <v>0</v>
      </c>
      <c r="BE153" s="36">
        <v>-163</v>
      </c>
    </row>
    <row r="154" spans="1:57" x14ac:dyDescent="0.2">
      <c r="A154" s="35" t="s">
        <v>164</v>
      </c>
      <c r="B154" s="35" t="s">
        <v>1197</v>
      </c>
      <c r="C154" s="397" t="s">
        <v>1589</v>
      </c>
      <c r="D154" s="35" t="s">
        <v>163</v>
      </c>
      <c r="E154" s="261"/>
      <c r="F154" s="35" t="s">
        <v>3</v>
      </c>
      <c r="G154" s="36">
        <v>52</v>
      </c>
      <c r="H154" s="36">
        <v>939</v>
      </c>
      <c r="I154" s="37">
        <v>991</v>
      </c>
      <c r="J154" s="39">
        <v>39</v>
      </c>
      <c r="K154" s="36">
        <v>86</v>
      </c>
      <c r="L154" s="36">
        <v>0</v>
      </c>
      <c r="M154" s="37">
        <v>86</v>
      </c>
      <c r="N154" s="38">
        <v>-194</v>
      </c>
      <c r="O154" s="38">
        <v>0</v>
      </c>
      <c r="P154" s="38">
        <v>320</v>
      </c>
      <c r="Q154" s="39">
        <v>126</v>
      </c>
      <c r="R154" s="37">
        <v>1010</v>
      </c>
      <c r="S154" s="38">
        <v>0</v>
      </c>
      <c r="T154" s="38">
        <v>71</v>
      </c>
      <c r="U154" s="38">
        <v>587</v>
      </c>
      <c r="V154" s="39">
        <v>658</v>
      </c>
      <c r="W154" s="36">
        <v>0</v>
      </c>
      <c r="X154" s="36">
        <v>9</v>
      </c>
      <c r="Y154" s="37">
        <v>9</v>
      </c>
      <c r="Z154" s="39">
        <v>445</v>
      </c>
      <c r="AA154" s="36">
        <v>0</v>
      </c>
      <c r="AB154" s="36">
        <v>0</v>
      </c>
      <c r="AC154" s="37">
        <v>0</v>
      </c>
      <c r="AD154" s="38">
        <v>0</v>
      </c>
      <c r="AE154" s="38">
        <v>476</v>
      </c>
      <c r="AF154" s="39">
        <v>476</v>
      </c>
      <c r="AG154" s="36">
        <v>501</v>
      </c>
      <c r="AH154" s="36">
        <v>26</v>
      </c>
      <c r="AI154" s="36">
        <v>0</v>
      </c>
      <c r="AJ154" s="36">
        <v>0</v>
      </c>
      <c r="AK154" s="40">
        <v>4367</v>
      </c>
      <c r="AL154" s="38">
        <v>6703</v>
      </c>
      <c r="AM154" s="38">
        <v>45</v>
      </c>
      <c r="AN154" s="38">
        <v>2900</v>
      </c>
      <c r="AO154" s="38">
        <v>0</v>
      </c>
      <c r="AP154" s="38">
        <v>0</v>
      </c>
      <c r="AQ154" s="36">
        <v>583</v>
      </c>
      <c r="AR154" s="36">
        <v>0</v>
      </c>
      <c r="AS154" s="36">
        <v>0</v>
      </c>
      <c r="AT154" s="36">
        <v>0</v>
      </c>
      <c r="AU154" s="36">
        <v>0</v>
      </c>
      <c r="AV154" s="36">
        <v>0</v>
      </c>
      <c r="AW154" s="36">
        <v>-253</v>
      </c>
      <c r="AX154" s="36">
        <v>0</v>
      </c>
      <c r="AY154" s="36">
        <v>0</v>
      </c>
      <c r="AZ154" s="40"/>
      <c r="BA154" s="40">
        <v>14345</v>
      </c>
      <c r="BB154" s="36">
        <v>0</v>
      </c>
      <c r="BC154" s="36">
        <v>-21</v>
      </c>
      <c r="BD154" s="36">
        <v>60</v>
      </c>
      <c r="BE154" s="36">
        <v>-57</v>
      </c>
    </row>
    <row r="155" spans="1:57" x14ac:dyDescent="0.2">
      <c r="A155" s="35" t="s">
        <v>235</v>
      </c>
      <c r="B155" s="35" t="s">
        <v>1198</v>
      </c>
      <c r="C155" s="397" t="s">
        <v>1589</v>
      </c>
      <c r="D155" s="35" t="s">
        <v>234</v>
      </c>
      <c r="E155" s="261"/>
      <c r="F155" s="35" t="s">
        <v>3</v>
      </c>
      <c r="G155" s="36">
        <v>71</v>
      </c>
      <c r="H155" s="36">
        <v>1121</v>
      </c>
      <c r="I155" s="37">
        <v>1192</v>
      </c>
      <c r="J155" s="39">
        <v>10</v>
      </c>
      <c r="K155" s="36">
        <v>112</v>
      </c>
      <c r="L155" s="36">
        <v>0</v>
      </c>
      <c r="M155" s="37">
        <v>112</v>
      </c>
      <c r="N155" s="38">
        <v>-290</v>
      </c>
      <c r="O155" s="38">
        <v>0</v>
      </c>
      <c r="P155" s="38">
        <v>160</v>
      </c>
      <c r="Q155" s="39">
        <v>-130</v>
      </c>
      <c r="R155" s="37">
        <v>698</v>
      </c>
      <c r="S155" s="38">
        <v>3</v>
      </c>
      <c r="T155" s="38">
        <v>48</v>
      </c>
      <c r="U155" s="38">
        <v>398</v>
      </c>
      <c r="V155" s="39">
        <v>449</v>
      </c>
      <c r="W155" s="36">
        <v>0</v>
      </c>
      <c r="X155" s="36">
        <v>0</v>
      </c>
      <c r="Y155" s="37">
        <v>0</v>
      </c>
      <c r="Z155" s="39">
        <v>314</v>
      </c>
      <c r="AA155" s="36">
        <v>0</v>
      </c>
      <c r="AB155" s="36">
        <v>0</v>
      </c>
      <c r="AC155" s="37">
        <v>0</v>
      </c>
      <c r="AD155" s="38">
        <v>0</v>
      </c>
      <c r="AE155" s="38">
        <v>258</v>
      </c>
      <c r="AF155" s="39">
        <v>258</v>
      </c>
      <c r="AG155" s="36">
        <v>0</v>
      </c>
      <c r="AH155" s="36">
        <v>0</v>
      </c>
      <c r="AI155" s="36">
        <v>0</v>
      </c>
      <c r="AJ155" s="36">
        <v>0</v>
      </c>
      <c r="AK155" s="40">
        <v>2903</v>
      </c>
      <c r="AL155" s="38">
        <v>5689</v>
      </c>
      <c r="AM155" s="38">
        <v>14</v>
      </c>
      <c r="AN155" s="38">
        <v>3970</v>
      </c>
      <c r="AO155" s="38">
        <v>0</v>
      </c>
      <c r="AP155" s="38">
        <v>3</v>
      </c>
      <c r="AQ155" s="36">
        <v>75</v>
      </c>
      <c r="AR155" s="36">
        <v>0</v>
      </c>
      <c r="AS155" s="36">
        <v>0</v>
      </c>
      <c r="AT155" s="36">
        <v>0</v>
      </c>
      <c r="AU155" s="36">
        <v>0</v>
      </c>
      <c r="AV155" s="36">
        <v>-296</v>
      </c>
      <c r="AW155" s="36">
        <v>0</v>
      </c>
      <c r="AX155" s="36">
        <v>0</v>
      </c>
      <c r="AY155" s="36">
        <v>0</v>
      </c>
      <c r="AZ155" s="40"/>
      <c r="BA155" s="40">
        <v>12358</v>
      </c>
      <c r="BB155" s="36">
        <v>0</v>
      </c>
      <c r="BC155" s="36">
        <v>0</v>
      </c>
      <c r="BD155" s="36">
        <v>833</v>
      </c>
      <c r="BE155" s="36">
        <v>-121</v>
      </c>
    </row>
    <row r="156" spans="1:57" x14ac:dyDescent="0.2">
      <c r="A156" s="35" t="s">
        <v>348</v>
      </c>
      <c r="B156" s="35" t="s">
        <v>1199</v>
      </c>
      <c r="C156" s="397" t="s">
        <v>1589</v>
      </c>
      <c r="D156" s="35" t="s">
        <v>347</v>
      </c>
      <c r="E156" s="261"/>
      <c r="F156" s="35" t="s">
        <v>3</v>
      </c>
      <c r="G156" s="36">
        <v>28</v>
      </c>
      <c r="H156" s="36">
        <v>1696</v>
      </c>
      <c r="I156" s="37">
        <v>1724</v>
      </c>
      <c r="J156" s="39">
        <v>6</v>
      </c>
      <c r="K156" s="36">
        <v>152</v>
      </c>
      <c r="L156" s="36">
        <v>0</v>
      </c>
      <c r="M156" s="37">
        <v>152</v>
      </c>
      <c r="N156" s="38">
        <v>-281</v>
      </c>
      <c r="O156" s="38">
        <v>0</v>
      </c>
      <c r="P156" s="38">
        <v>410</v>
      </c>
      <c r="Q156" s="39">
        <v>129</v>
      </c>
      <c r="R156" s="37">
        <v>1266</v>
      </c>
      <c r="S156" s="38">
        <v>0</v>
      </c>
      <c r="T156" s="38">
        <v>250</v>
      </c>
      <c r="U156" s="38">
        <v>315</v>
      </c>
      <c r="V156" s="39">
        <v>565</v>
      </c>
      <c r="W156" s="36">
        <v>0</v>
      </c>
      <c r="X156" s="36">
        <v>26</v>
      </c>
      <c r="Y156" s="37">
        <v>26</v>
      </c>
      <c r="Z156" s="39">
        <v>929</v>
      </c>
      <c r="AA156" s="36">
        <v>0</v>
      </c>
      <c r="AB156" s="36">
        <v>0</v>
      </c>
      <c r="AC156" s="37">
        <v>0</v>
      </c>
      <c r="AD156" s="38">
        <v>0</v>
      </c>
      <c r="AE156" s="38">
        <v>757</v>
      </c>
      <c r="AF156" s="39">
        <v>757</v>
      </c>
      <c r="AG156" s="36">
        <v>403</v>
      </c>
      <c r="AH156" s="36">
        <v>122</v>
      </c>
      <c r="AI156" s="36">
        <v>0</v>
      </c>
      <c r="AJ156" s="36">
        <v>133</v>
      </c>
      <c r="AK156" s="40">
        <v>6212</v>
      </c>
      <c r="AL156" s="38">
        <v>10418</v>
      </c>
      <c r="AM156" s="38">
        <v>113</v>
      </c>
      <c r="AN156" s="38">
        <v>0</v>
      </c>
      <c r="AO156" s="38">
        <v>0</v>
      </c>
      <c r="AP156" s="38">
        <v>0</v>
      </c>
      <c r="AQ156" s="36">
        <v>417</v>
      </c>
      <c r="AR156" s="36">
        <v>0</v>
      </c>
      <c r="AS156" s="36">
        <v>0</v>
      </c>
      <c r="AT156" s="36">
        <v>0</v>
      </c>
      <c r="AU156" s="36">
        <v>9</v>
      </c>
      <c r="AV156" s="36">
        <v>-129</v>
      </c>
      <c r="AW156" s="36">
        <v>-54</v>
      </c>
      <c r="AX156" s="36">
        <v>0</v>
      </c>
      <c r="AY156" s="36">
        <v>0</v>
      </c>
      <c r="AZ156" s="40"/>
      <c r="BA156" s="40">
        <v>16986</v>
      </c>
      <c r="BB156" s="36">
        <v>42</v>
      </c>
      <c r="BC156" s="36">
        <v>0</v>
      </c>
      <c r="BD156" s="36">
        <v>0</v>
      </c>
      <c r="BE156" s="36">
        <v>-24</v>
      </c>
    </row>
    <row r="157" spans="1:57" x14ac:dyDescent="0.2">
      <c r="A157" s="35" t="s">
        <v>495</v>
      </c>
      <c r="B157" s="35" t="s">
        <v>1200</v>
      </c>
      <c r="C157" s="397" t="s">
        <v>1589</v>
      </c>
      <c r="D157" s="35" t="s">
        <v>494</v>
      </c>
      <c r="E157" s="261"/>
      <c r="F157" s="35" t="s">
        <v>3</v>
      </c>
      <c r="G157" s="36">
        <v>0</v>
      </c>
      <c r="H157" s="36">
        <v>1106</v>
      </c>
      <c r="I157" s="37">
        <v>1106</v>
      </c>
      <c r="J157" s="39">
        <v>33</v>
      </c>
      <c r="K157" s="36">
        <v>101</v>
      </c>
      <c r="L157" s="36">
        <v>0</v>
      </c>
      <c r="M157" s="37">
        <v>101</v>
      </c>
      <c r="N157" s="38">
        <v>-459</v>
      </c>
      <c r="O157" s="38">
        <v>0</v>
      </c>
      <c r="P157" s="38">
        <v>201</v>
      </c>
      <c r="Q157" s="39">
        <v>-258</v>
      </c>
      <c r="R157" s="37">
        <v>1441</v>
      </c>
      <c r="S157" s="38">
        <v>0</v>
      </c>
      <c r="T157" s="38">
        <v>232</v>
      </c>
      <c r="U157" s="38">
        <v>652</v>
      </c>
      <c r="V157" s="39">
        <v>884</v>
      </c>
      <c r="W157" s="36">
        <v>0</v>
      </c>
      <c r="X157" s="36">
        <v>0</v>
      </c>
      <c r="Y157" s="37">
        <v>0</v>
      </c>
      <c r="Z157" s="39">
        <v>238</v>
      </c>
      <c r="AA157" s="36">
        <v>0</v>
      </c>
      <c r="AB157" s="36">
        <v>0</v>
      </c>
      <c r="AC157" s="37">
        <v>0</v>
      </c>
      <c r="AD157" s="38">
        <v>0</v>
      </c>
      <c r="AE157" s="38">
        <v>257</v>
      </c>
      <c r="AF157" s="39">
        <v>257</v>
      </c>
      <c r="AG157" s="36">
        <v>0</v>
      </c>
      <c r="AH157" s="36">
        <v>0</v>
      </c>
      <c r="AI157" s="36">
        <v>0</v>
      </c>
      <c r="AJ157" s="36">
        <v>0</v>
      </c>
      <c r="AK157" s="40">
        <v>3802</v>
      </c>
      <c r="AL157" s="38">
        <v>6382</v>
      </c>
      <c r="AM157" s="38">
        <v>0</v>
      </c>
      <c r="AN157" s="38">
        <v>0</v>
      </c>
      <c r="AO157" s="38">
        <v>0</v>
      </c>
      <c r="AP157" s="38">
        <v>0</v>
      </c>
      <c r="AQ157" s="36">
        <v>1002</v>
      </c>
      <c r="AR157" s="36">
        <v>0</v>
      </c>
      <c r="AS157" s="36">
        <v>0</v>
      </c>
      <c r="AT157" s="36">
        <v>0</v>
      </c>
      <c r="AU157" s="36">
        <v>0</v>
      </c>
      <c r="AV157" s="36">
        <v>-46</v>
      </c>
      <c r="AW157" s="36">
        <v>-134</v>
      </c>
      <c r="AX157" s="36">
        <v>0</v>
      </c>
      <c r="AY157" s="36">
        <v>0</v>
      </c>
      <c r="AZ157" s="40"/>
      <c r="BA157" s="40">
        <v>11006</v>
      </c>
      <c r="BB157" s="36">
        <v>0</v>
      </c>
      <c r="BC157" s="36">
        <v>15</v>
      </c>
      <c r="BD157" s="36">
        <v>0</v>
      </c>
      <c r="BE157" s="36">
        <v>-261</v>
      </c>
    </row>
    <row r="158" spans="1:57" x14ac:dyDescent="0.2">
      <c r="A158" s="35" t="s">
        <v>498</v>
      </c>
      <c r="B158" s="35" t="s">
        <v>1201</v>
      </c>
      <c r="C158" s="397" t="s">
        <v>1589</v>
      </c>
      <c r="D158" s="35" t="s">
        <v>912</v>
      </c>
      <c r="E158" s="261"/>
      <c r="F158" s="35" t="s">
        <v>3</v>
      </c>
      <c r="G158" s="36">
        <v>63</v>
      </c>
      <c r="H158" s="36">
        <v>948</v>
      </c>
      <c r="I158" s="37">
        <v>1011</v>
      </c>
      <c r="J158" s="39">
        <v>9</v>
      </c>
      <c r="K158" s="36">
        <v>72</v>
      </c>
      <c r="L158" s="36">
        <v>0</v>
      </c>
      <c r="M158" s="37">
        <v>72</v>
      </c>
      <c r="N158" s="38">
        <v>-64</v>
      </c>
      <c r="O158" s="38">
        <v>0</v>
      </c>
      <c r="P158" s="38">
        <v>658</v>
      </c>
      <c r="Q158" s="39">
        <v>594</v>
      </c>
      <c r="R158" s="37">
        <v>-734</v>
      </c>
      <c r="S158" s="38">
        <v>-4</v>
      </c>
      <c r="T158" s="38">
        <v>96</v>
      </c>
      <c r="U158" s="38">
        <v>252</v>
      </c>
      <c r="V158" s="39">
        <v>344</v>
      </c>
      <c r="W158" s="36">
        <v>0</v>
      </c>
      <c r="X158" s="36">
        <v>0</v>
      </c>
      <c r="Y158" s="37">
        <v>0</v>
      </c>
      <c r="Z158" s="39">
        <v>418</v>
      </c>
      <c r="AA158" s="36">
        <v>0</v>
      </c>
      <c r="AB158" s="36">
        <v>0</v>
      </c>
      <c r="AC158" s="37">
        <v>0</v>
      </c>
      <c r="AD158" s="38">
        <v>0</v>
      </c>
      <c r="AE158" s="38">
        <v>-118</v>
      </c>
      <c r="AF158" s="39">
        <v>-118</v>
      </c>
      <c r="AG158" s="36">
        <v>1577</v>
      </c>
      <c r="AH158" s="36">
        <v>0</v>
      </c>
      <c r="AI158" s="36">
        <v>0</v>
      </c>
      <c r="AJ158" s="36">
        <v>0</v>
      </c>
      <c r="AK158" s="40">
        <v>3173</v>
      </c>
      <c r="AL158" s="38">
        <v>7339</v>
      </c>
      <c r="AM158" s="38">
        <v>0</v>
      </c>
      <c r="AN158" s="38">
        <v>2506</v>
      </c>
      <c r="AO158" s="38">
        <v>0</v>
      </c>
      <c r="AP158" s="38">
        <v>0</v>
      </c>
      <c r="AQ158" s="36">
        <v>1038</v>
      </c>
      <c r="AR158" s="36">
        <v>0</v>
      </c>
      <c r="AS158" s="36">
        <v>0</v>
      </c>
      <c r="AT158" s="36">
        <v>0</v>
      </c>
      <c r="AU158" s="36">
        <v>111</v>
      </c>
      <c r="AV158" s="36">
        <v>0</v>
      </c>
      <c r="AW158" s="36">
        <v>0</v>
      </c>
      <c r="AX158" s="36">
        <v>0</v>
      </c>
      <c r="AY158" s="36">
        <v>0</v>
      </c>
      <c r="AZ158" s="40"/>
      <c r="BA158" s="40">
        <v>14167</v>
      </c>
      <c r="BB158" s="36">
        <v>0</v>
      </c>
      <c r="BC158" s="36">
        <v>0</v>
      </c>
      <c r="BD158" s="36">
        <v>38</v>
      </c>
      <c r="BE158" s="36">
        <v>-141</v>
      </c>
    </row>
    <row r="159" spans="1:57" x14ac:dyDescent="0.2">
      <c r="A159" s="35" t="s">
        <v>576</v>
      </c>
      <c r="B159" s="35" t="s">
        <v>1202</v>
      </c>
      <c r="C159" s="397" t="s">
        <v>1589</v>
      </c>
      <c r="D159" s="35" t="s">
        <v>575</v>
      </c>
      <c r="E159" s="261"/>
      <c r="F159" s="35" t="s">
        <v>3</v>
      </c>
      <c r="G159" s="36">
        <v>80</v>
      </c>
      <c r="H159" s="36">
        <v>947</v>
      </c>
      <c r="I159" s="37">
        <v>1027</v>
      </c>
      <c r="J159" s="39">
        <v>33</v>
      </c>
      <c r="K159" s="36">
        <v>180</v>
      </c>
      <c r="L159" s="36">
        <v>0</v>
      </c>
      <c r="M159" s="37">
        <v>180</v>
      </c>
      <c r="N159" s="38">
        <v>-275</v>
      </c>
      <c r="O159" s="38">
        <v>0</v>
      </c>
      <c r="P159" s="38">
        <v>408</v>
      </c>
      <c r="Q159" s="39">
        <v>133</v>
      </c>
      <c r="R159" s="37">
        <v>1115</v>
      </c>
      <c r="S159" s="38">
        <v>0</v>
      </c>
      <c r="T159" s="38">
        <v>179</v>
      </c>
      <c r="U159" s="38">
        <v>413</v>
      </c>
      <c r="V159" s="39">
        <v>592</v>
      </c>
      <c r="W159" s="36">
        <v>0</v>
      </c>
      <c r="X159" s="36">
        <v>0</v>
      </c>
      <c r="Y159" s="37">
        <v>0</v>
      </c>
      <c r="Z159" s="39">
        <v>817</v>
      </c>
      <c r="AA159" s="36">
        <v>0</v>
      </c>
      <c r="AB159" s="36">
        <v>0</v>
      </c>
      <c r="AC159" s="37">
        <v>0</v>
      </c>
      <c r="AD159" s="38">
        <v>0</v>
      </c>
      <c r="AE159" s="38">
        <v>649</v>
      </c>
      <c r="AF159" s="39">
        <v>649</v>
      </c>
      <c r="AG159" s="36">
        <v>403</v>
      </c>
      <c r="AH159" s="36">
        <v>0</v>
      </c>
      <c r="AI159" s="36">
        <v>0</v>
      </c>
      <c r="AJ159" s="36">
        <v>0</v>
      </c>
      <c r="AK159" s="40">
        <v>4949</v>
      </c>
      <c r="AL159" s="38">
        <v>13204</v>
      </c>
      <c r="AM159" s="38">
        <v>0</v>
      </c>
      <c r="AN159" s="38">
        <v>0</v>
      </c>
      <c r="AO159" s="38">
        <v>0</v>
      </c>
      <c r="AP159" s="38">
        <v>0</v>
      </c>
      <c r="AQ159" s="36">
        <v>275</v>
      </c>
      <c r="AR159" s="36">
        <v>0</v>
      </c>
      <c r="AS159" s="36">
        <v>0</v>
      </c>
      <c r="AT159" s="36">
        <v>0</v>
      </c>
      <c r="AU159" s="36">
        <v>0</v>
      </c>
      <c r="AV159" s="36">
        <v>-35</v>
      </c>
      <c r="AW159" s="36">
        <v>0</v>
      </c>
      <c r="AX159" s="36">
        <v>0</v>
      </c>
      <c r="AY159" s="36">
        <v>0</v>
      </c>
      <c r="AZ159" s="40"/>
      <c r="BA159" s="40">
        <v>18393</v>
      </c>
      <c r="BB159" s="36">
        <v>0</v>
      </c>
      <c r="BC159" s="36">
        <v>0</v>
      </c>
      <c r="BD159" s="36">
        <v>17</v>
      </c>
      <c r="BE159" s="36">
        <v>-26</v>
      </c>
    </row>
    <row r="160" spans="1:57" x14ac:dyDescent="0.2">
      <c r="A160" s="35" t="s">
        <v>596</v>
      </c>
      <c r="B160" s="35" t="s">
        <v>1203</v>
      </c>
      <c r="C160" s="397" t="s">
        <v>1589</v>
      </c>
      <c r="D160" s="35" t="s">
        <v>595</v>
      </c>
      <c r="E160" s="261"/>
      <c r="F160" s="35" t="s">
        <v>3</v>
      </c>
      <c r="G160" s="36">
        <v>-15</v>
      </c>
      <c r="H160" s="36">
        <v>711</v>
      </c>
      <c r="I160" s="37">
        <v>696</v>
      </c>
      <c r="J160" s="39">
        <v>3</v>
      </c>
      <c r="K160" s="36">
        <v>263</v>
      </c>
      <c r="L160" s="36">
        <v>0</v>
      </c>
      <c r="M160" s="37">
        <v>263</v>
      </c>
      <c r="N160" s="38">
        <v>-66</v>
      </c>
      <c r="O160" s="38">
        <v>0</v>
      </c>
      <c r="P160" s="38">
        <v>251</v>
      </c>
      <c r="Q160" s="39">
        <v>185</v>
      </c>
      <c r="R160" s="37">
        <v>643</v>
      </c>
      <c r="S160" s="38">
        <v>2</v>
      </c>
      <c r="T160" s="38">
        <v>177</v>
      </c>
      <c r="U160" s="38">
        <v>338</v>
      </c>
      <c r="V160" s="39">
        <v>517</v>
      </c>
      <c r="W160" s="36">
        <v>0</v>
      </c>
      <c r="X160" s="36">
        <v>0</v>
      </c>
      <c r="Y160" s="37">
        <v>0</v>
      </c>
      <c r="Z160" s="39">
        <v>663</v>
      </c>
      <c r="AA160" s="36">
        <v>0</v>
      </c>
      <c r="AB160" s="36">
        <v>0</v>
      </c>
      <c r="AC160" s="37">
        <v>0</v>
      </c>
      <c r="AD160" s="38">
        <v>0</v>
      </c>
      <c r="AE160" s="38">
        <v>356</v>
      </c>
      <c r="AF160" s="39">
        <v>356</v>
      </c>
      <c r="AG160" s="36">
        <v>464</v>
      </c>
      <c r="AH160" s="36">
        <v>0</v>
      </c>
      <c r="AI160" s="36">
        <v>0</v>
      </c>
      <c r="AJ160" s="36">
        <v>0</v>
      </c>
      <c r="AK160" s="40">
        <v>3790</v>
      </c>
      <c r="AL160" s="38">
        <v>13451</v>
      </c>
      <c r="AM160" s="38">
        <v>157</v>
      </c>
      <c r="AN160" s="38">
        <v>2021</v>
      </c>
      <c r="AO160" s="38">
        <v>0</v>
      </c>
      <c r="AP160" s="38">
        <v>0</v>
      </c>
      <c r="AQ160" s="36">
        <v>346</v>
      </c>
      <c r="AR160" s="36">
        <v>0</v>
      </c>
      <c r="AS160" s="36">
        <v>0</v>
      </c>
      <c r="AT160" s="36">
        <v>0</v>
      </c>
      <c r="AU160" s="36">
        <v>0</v>
      </c>
      <c r="AV160" s="36">
        <v>45</v>
      </c>
      <c r="AW160" s="36">
        <v>0</v>
      </c>
      <c r="AX160" s="36">
        <v>0</v>
      </c>
      <c r="AY160" s="36">
        <v>-235</v>
      </c>
      <c r="AZ160" s="40"/>
      <c r="BA160" s="40">
        <v>19575</v>
      </c>
      <c r="BB160" s="36">
        <v>0</v>
      </c>
      <c r="BC160" s="36">
        <v>0</v>
      </c>
      <c r="BD160" s="36">
        <v>161</v>
      </c>
      <c r="BE160" s="36">
        <v>-6</v>
      </c>
    </row>
    <row r="161" spans="1:57" x14ac:dyDescent="0.2">
      <c r="A161" s="35" t="s">
        <v>602</v>
      </c>
      <c r="B161" s="35" t="s">
        <v>1204</v>
      </c>
      <c r="C161" s="397" t="s">
        <v>1589</v>
      </c>
      <c r="D161" s="35" t="s">
        <v>601</v>
      </c>
      <c r="E161" s="261"/>
      <c r="F161" s="35" t="s">
        <v>3</v>
      </c>
      <c r="G161" s="36">
        <v>23</v>
      </c>
      <c r="H161" s="36">
        <v>1117</v>
      </c>
      <c r="I161" s="37">
        <v>1140</v>
      </c>
      <c r="J161" s="39">
        <v>29</v>
      </c>
      <c r="K161" s="36">
        <v>115</v>
      </c>
      <c r="L161" s="36">
        <v>0</v>
      </c>
      <c r="M161" s="37">
        <v>115</v>
      </c>
      <c r="N161" s="38">
        <v>-392</v>
      </c>
      <c r="O161" s="38">
        <v>0</v>
      </c>
      <c r="P161" s="38">
        <v>239</v>
      </c>
      <c r="Q161" s="39">
        <v>-153</v>
      </c>
      <c r="R161" s="37">
        <v>919</v>
      </c>
      <c r="S161" s="38">
        <v>0</v>
      </c>
      <c r="T161" s="38">
        <v>135</v>
      </c>
      <c r="U161" s="38">
        <v>458</v>
      </c>
      <c r="V161" s="39">
        <v>593</v>
      </c>
      <c r="W161" s="36">
        <v>0</v>
      </c>
      <c r="X161" s="36">
        <v>10</v>
      </c>
      <c r="Y161" s="37">
        <v>10</v>
      </c>
      <c r="Z161" s="39">
        <v>407</v>
      </c>
      <c r="AA161" s="36">
        <v>0</v>
      </c>
      <c r="AB161" s="36">
        <v>0</v>
      </c>
      <c r="AC161" s="37">
        <v>0</v>
      </c>
      <c r="AD161" s="38">
        <v>0</v>
      </c>
      <c r="AE161" s="38">
        <v>179</v>
      </c>
      <c r="AF161" s="39">
        <v>179</v>
      </c>
      <c r="AG161" s="36">
        <v>390</v>
      </c>
      <c r="AH161" s="36">
        <v>0</v>
      </c>
      <c r="AI161" s="36">
        <v>0</v>
      </c>
      <c r="AJ161" s="36">
        <v>76</v>
      </c>
      <c r="AK161" s="40">
        <v>3705</v>
      </c>
      <c r="AL161" s="38">
        <v>8520</v>
      </c>
      <c r="AM161" s="38">
        <v>0</v>
      </c>
      <c r="AN161" s="38">
        <v>0</v>
      </c>
      <c r="AO161" s="38">
        <v>0</v>
      </c>
      <c r="AP161" s="38">
        <v>0</v>
      </c>
      <c r="AQ161" s="36">
        <v>666</v>
      </c>
      <c r="AR161" s="36">
        <v>0</v>
      </c>
      <c r="AS161" s="36">
        <v>0</v>
      </c>
      <c r="AT161" s="36">
        <v>0</v>
      </c>
      <c r="AU161" s="36">
        <v>0</v>
      </c>
      <c r="AV161" s="36">
        <v>-88</v>
      </c>
      <c r="AW161" s="36">
        <v>0</v>
      </c>
      <c r="AX161" s="36">
        <v>0</v>
      </c>
      <c r="AY161" s="36">
        <v>0</v>
      </c>
      <c r="AZ161" s="40"/>
      <c r="BA161" s="40">
        <v>12803</v>
      </c>
      <c r="BB161" s="36">
        <v>0</v>
      </c>
      <c r="BC161" s="36">
        <v>0</v>
      </c>
      <c r="BD161" s="36">
        <v>21</v>
      </c>
      <c r="BE161" s="36">
        <v>-49</v>
      </c>
    </row>
    <row r="162" spans="1:57" x14ac:dyDescent="0.2">
      <c r="A162" s="35" t="s">
        <v>612</v>
      </c>
      <c r="B162" s="35" t="s">
        <v>1205</v>
      </c>
      <c r="C162" s="397" t="s">
        <v>1589</v>
      </c>
      <c r="D162" s="35" t="s">
        <v>611</v>
      </c>
      <c r="E162" s="261"/>
      <c r="F162" s="35" t="s">
        <v>3</v>
      </c>
      <c r="G162" s="36">
        <v>-190</v>
      </c>
      <c r="H162" s="36">
        <v>485</v>
      </c>
      <c r="I162" s="37">
        <v>295</v>
      </c>
      <c r="J162" s="39">
        <v>8</v>
      </c>
      <c r="K162" s="36">
        <v>112</v>
      </c>
      <c r="L162" s="36">
        <v>0</v>
      </c>
      <c r="M162" s="37">
        <v>112</v>
      </c>
      <c r="N162" s="38">
        <v>-511</v>
      </c>
      <c r="O162" s="38">
        <v>0</v>
      </c>
      <c r="P162" s="38">
        <v>939</v>
      </c>
      <c r="Q162" s="39">
        <v>428</v>
      </c>
      <c r="R162" s="37">
        <v>441</v>
      </c>
      <c r="S162" s="38">
        <v>14</v>
      </c>
      <c r="T162" s="38">
        <v>180</v>
      </c>
      <c r="U162" s="38">
        <v>534</v>
      </c>
      <c r="V162" s="39">
        <v>728</v>
      </c>
      <c r="W162" s="36">
        <v>0</v>
      </c>
      <c r="X162" s="36">
        <v>0</v>
      </c>
      <c r="Y162" s="37">
        <v>0</v>
      </c>
      <c r="Z162" s="39">
        <v>711</v>
      </c>
      <c r="AA162" s="36">
        <v>0</v>
      </c>
      <c r="AB162" s="36">
        <v>0</v>
      </c>
      <c r="AC162" s="37">
        <v>0</v>
      </c>
      <c r="AD162" s="38">
        <v>0</v>
      </c>
      <c r="AE162" s="38">
        <v>205</v>
      </c>
      <c r="AF162" s="39">
        <v>205</v>
      </c>
      <c r="AG162" s="36">
        <v>192</v>
      </c>
      <c r="AH162" s="36">
        <v>0</v>
      </c>
      <c r="AI162" s="36">
        <v>0</v>
      </c>
      <c r="AJ162" s="36">
        <v>25</v>
      </c>
      <c r="AK162" s="40">
        <v>3145</v>
      </c>
      <c r="AL162" s="38">
        <v>7537</v>
      </c>
      <c r="AM162" s="38">
        <v>73</v>
      </c>
      <c r="AN162" s="38">
        <v>0</v>
      </c>
      <c r="AO162" s="38">
        <v>0</v>
      </c>
      <c r="AP162" s="38">
        <v>0</v>
      </c>
      <c r="AQ162" s="36">
        <v>577</v>
      </c>
      <c r="AR162" s="36">
        <v>0</v>
      </c>
      <c r="AS162" s="36">
        <v>0</v>
      </c>
      <c r="AT162" s="36">
        <v>0</v>
      </c>
      <c r="AU162" s="36">
        <v>0</v>
      </c>
      <c r="AV162" s="36">
        <v>0</v>
      </c>
      <c r="AW162" s="36">
        <v>0</v>
      </c>
      <c r="AX162" s="36">
        <v>0</v>
      </c>
      <c r="AY162" s="36">
        <v>0</v>
      </c>
      <c r="AZ162" s="40"/>
      <c r="BA162" s="40">
        <v>11332</v>
      </c>
      <c r="BB162" s="36">
        <v>0</v>
      </c>
      <c r="BC162" s="36">
        <v>0</v>
      </c>
      <c r="BD162" s="36">
        <v>42</v>
      </c>
      <c r="BE162" s="36">
        <v>-176</v>
      </c>
    </row>
    <row r="163" spans="1:57" x14ac:dyDescent="0.2">
      <c r="A163" s="35" t="s">
        <v>45</v>
      </c>
      <c r="B163" s="35" t="s">
        <v>1206</v>
      </c>
      <c r="C163" s="397" t="s">
        <v>1590</v>
      </c>
      <c r="D163" s="35" t="s">
        <v>44</v>
      </c>
      <c r="E163" s="261"/>
      <c r="F163" s="35" t="s">
        <v>34</v>
      </c>
      <c r="G163" s="36">
        <v>-154</v>
      </c>
      <c r="H163" s="36">
        <v>2071</v>
      </c>
      <c r="I163" s="37">
        <v>1917</v>
      </c>
      <c r="J163" s="39">
        <v>38</v>
      </c>
      <c r="K163" s="36">
        <v>230</v>
      </c>
      <c r="L163" s="36">
        <v>29</v>
      </c>
      <c r="M163" s="37">
        <v>259</v>
      </c>
      <c r="N163" s="38">
        <v>571</v>
      </c>
      <c r="O163" s="38">
        <v>0</v>
      </c>
      <c r="P163" s="38">
        <v>485</v>
      </c>
      <c r="Q163" s="39">
        <v>1056</v>
      </c>
      <c r="R163" s="37">
        <v>1088</v>
      </c>
      <c r="S163" s="38">
        <v>111</v>
      </c>
      <c r="T163" s="38">
        <v>396</v>
      </c>
      <c r="U163" s="38">
        <v>464</v>
      </c>
      <c r="V163" s="39">
        <v>971</v>
      </c>
      <c r="W163" s="36">
        <v>684</v>
      </c>
      <c r="X163" s="36">
        <v>1597</v>
      </c>
      <c r="Y163" s="37">
        <v>2281</v>
      </c>
      <c r="Z163" s="39">
        <v>2388</v>
      </c>
      <c r="AA163" s="36">
        <v>20028</v>
      </c>
      <c r="AB163" s="36">
        <v>4427</v>
      </c>
      <c r="AC163" s="37">
        <v>24455</v>
      </c>
      <c r="AD163" s="38">
        <v>19502</v>
      </c>
      <c r="AE163" s="38">
        <v>1031</v>
      </c>
      <c r="AF163" s="39">
        <v>20533</v>
      </c>
      <c r="AG163" s="36">
        <v>95</v>
      </c>
      <c r="AH163" s="36">
        <v>0</v>
      </c>
      <c r="AI163" s="36">
        <v>0</v>
      </c>
      <c r="AJ163" s="36">
        <v>1126</v>
      </c>
      <c r="AK163" s="40">
        <v>56207</v>
      </c>
      <c r="AL163" s="38">
        <v>11659</v>
      </c>
      <c r="AM163" s="38">
        <v>0</v>
      </c>
      <c r="AN163" s="38">
        <v>0</v>
      </c>
      <c r="AO163" s="38">
        <v>0</v>
      </c>
      <c r="AP163" s="38">
        <v>0</v>
      </c>
      <c r="AQ163" s="36">
        <v>120</v>
      </c>
      <c r="AR163" s="36">
        <v>0</v>
      </c>
      <c r="AS163" s="36">
        <v>0</v>
      </c>
      <c r="AT163" s="36">
        <v>0</v>
      </c>
      <c r="AU163" s="36">
        <v>0</v>
      </c>
      <c r="AV163" s="36">
        <v>0</v>
      </c>
      <c r="AW163" s="36">
        <v>229</v>
      </c>
      <c r="AX163" s="36">
        <v>0</v>
      </c>
      <c r="AY163" s="36">
        <v>0</v>
      </c>
      <c r="AZ163" s="40"/>
      <c r="BA163" s="40">
        <v>68215</v>
      </c>
      <c r="BB163" s="36">
        <v>0</v>
      </c>
      <c r="BC163" s="36">
        <v>-4</v>
      </c>
      <c r="BD163" s="36">
        <v>3153</v>
      </c>
      <c r="BE163" s="36">
        <v>-34</v>
      </c>
    </row>
    <row r="164" spans="1:57" x14ac:dyDescent="0.2">
      <c r="A164" s="35" t="s">
        <v>47</v>
      </c>
      <c r="B164" s="35" t="s">
        <v>1207</v>
      </c>
      <c r="C164" s="397" t="s">
        <v>1590</v>
      </c>
      <c r="D164" s="35" t="s">
        <v>46</v>
      </c>
      <c r="E164" s="261"/>
      <c r="F164" s="35" t="s">
        <v>34</v>
      </c>
      <c r="G164" s="36">
        <v>-212</v>
      </c>
      <c r="H164" s="36">
        <v>390</v>
      </c>
      <c r="I164" s="37">
        <v>178</v>
      </c>
      <c r="J164" s="39">
        <v>25</v>
      </c>
      <c r="K164" s="36">
        <v>87</v>
      </c>
      <c r="L164" s="36">
        <v>61</v>
      </c>
      <c r="M164" s="37">
        <v>148</v>
      </c>
      <c r="N164" s="38">
        <v>447</v>
      </c>
      <c r="O164" s="38">
        <v>0</v>
      </c>
      <c r="P164" s="38">
        <v>1113</v>
      </c>
      <c r="Q164" s="39">
        <v>1560</v>
      </c>
      <c r="R164" s="37">
        <v>4385</v>
      </c>
      <c r="S164" s="38">
        <v>1435</v>
      </c>
      <c r="T164" s="38">
        <v>-24</v>
      </c>
      <c r="U164" s="38">
        <v>206</v>
      </c>
      <c r="V164" s="39">
        <v>1617</v>
      </c>
      <c r="W164" s="36">
        <v>1347</v>
      </c>
      <c r="X164" s="36">
        <v>3381</v>
      </c>
      <c r="Y164" s="37">
        <v>4728</v>
      </c>
      <c r="Z164" s="39">
        <v>1558</v>
      </c>
      <c r="AA164" s="36">
        <v>8905</v>
      </c>
      <c r="AB164" s="36">
        <v>1212</v>
      </c>
      <c r="AC164" s="37">
        <v>10117</v>
      </c>
      <c r="AD164" s="38">
        <v>23006</v>
      </c>
      <c r="AE164" s="38">
        <v>663</v>
      </c>
      <c r="AF164" s="39">
        <v>23669</v>
      </c>
      <c r="AG164" s="36">
        <v>723</v>
      </c>
      <c r="AH164" s="36">
        <v>0</v>
      </c>
      <c r="AI164" s="36">
        <v>0</v>
      </c>
      <c r="AJ164" s="36">
        <v>95</v>
      </c>
      <c r="AK164" s="40">
        <v>48803</v>
      </c>
      <c r="AL164" s="38">
        <v>15320</v>
      </c>
      <c r="AM164" s="38">
        <v>25</v>
      </c>
      <c r="AN164" s="38">
        <v>2875</v>
      </c>
      <c r="AO164" s="38">
        <v>0</v>
      </c>
      <c r="AP164" s="38">
        <v>0</v>
      </c>
      <c r="AQ164" s="36">
        <v>0</v>
      </c>
      <c r="AR164" s="36">
        <v>0</v>
      </c>
      <c r="AS164" s="36">
        <v>0</v>
      </c>
      <c r="AT164" s="36">
        <v>0</v>
      </c>
      <c r="AU164" s="36">
        <v>162</v>
      </c>
      <c r="AV164" s="36">
        <v>0</v>
      </c>
      <c r="AW164" s="36">
        <v>45</v>
      </c>
      <c r="AX164" s="36">
        <v>0</v>
      </c>
      <c r="AY164" s="36">
        <v>0</v>
      </c>
      <c r="AZ164" s="40"/>
      <c r="BA164" s="40">
        <v>67230</v>
      </c>
      <c r="BB164" s="36">
        <v>0</v>
      </c>
      <c r="BC164" s="36">
        <v>0</v>
      </c>
      <c r="BD164" s="36">
        <v>1224</v>
      </c>
      <c r="BE164" s="36">
        <v>-294</v>
      </c>
    </row>
    <row r="165" spans="1:57" x14ac:dyDescent="0.2">
      <c r="A165" s="35" t="s">
        <v>322</v>
      </c>
      <c r="B165" s="35" t="s">
        <v>1208</v>
      </c>
      <c r="C165" s="397" t="s">
        <v>1590</v>
      </c>
      <c r="D165" s="35" t="s">
        <v>913</v>
      </c>
      <c r="E165" s="261"/>
      <c r="F165" s="35" t="s">
        <v>729</v>
      </c>
      <c r="G165" s="36">
        <v>123</v>
      </c>
      <c r="H165" s="36">
        <v>10568</v>
      </c>
      <c r="I165" s="37">
        <v>10691</v>
      </c>
      <c r="J165" s="39">
        <v>178</v>
      </c>
      <c r="K165" s="36">
        <v>3</v>
      </c>
      <c r="L165" s="36">
        <v>765</v>
      </c>
      <c r="M165" s="37">
        <v>768</v>
      </c>
      <c r="N165" s="38">
        <v>11944</v>
      </c>
      <c r="O165" s="38">
        <v>0</v>
      </c>
      <c r="P165" s="38">
        <v>425</v>
      </c>
      <c r="Q165" s="39">
        <v>12369</v>
      </c>
      <c r="R165" s="37">
        <v>19425</v>
      </c>
      <c r="S165" s="38">
        <v>2311</v>
      </c>
      <c r="T165" s="38">
        <v>33</v>
      </c>
      <c r="U165" s="38">
        <v>-69</v>
      </c>
      <c r="V165" s="39">
        <v>2275</v>
      </c>
      <c r="W165" s="36">
        <v>7140</v>
      </c>
      <c r="X165" s="36">
        <v>11208</v>
      </c>
      <c r="Y165" s="37">
        <v>18348</v>
      </c>
      <c r="Z165" s="39">
        <v>2431</v>
      </c>
      <c r="AA165" s="36">
        <v>155000</v>
      </c>
      <c r="AB165" s="36">
        <v>65408</v>
      </c>
      <c r="AC165" s="37">
        <v>220408</v>
      </c>
      <c r="AD165" s="38">
        <v>137607</v>
      </c>
      <c r="AE165" s="38">
        <v>0</v>
      </c>
      <c r="AF165" s="39">
        <v>137607</v>
      </c>
      <c r="AG165" s="36">
        <v>8744</v>
      </c>
      <c r="AH165" s="36">
        <v>0</v>
      </c>
      <c r="AI165" s="36">
        <v>0</v>
      </c>
      <c r="AJ165" s="36">
        <v>0</v>
      </c>
      <c r="AK165" s="40">
        <v>433244</v>
      </c>
      <c r="AL165" s="38">
        <v>0</v>
      </c>
      <c r="AM165" s="38">
        <v>0</v>
      </c>
      <c r="AN165" s="38">
        <v>0</v>
      </c>
      <c r="AO165" s="38">
        <v>0</v>
      </c>
      <c r="AP165" s="38">
        <v>0</v>
      </c>
      <c r="AQ165" s="36">
        <v>0</v>
      </c>
      <c r="AR165" s="36">
        <v>0</v>
      </c>
      <c r="AS165" s="36">
        <v>0</v>
      </c>
      <c r="AT165" s="36">
        <v>0</v>
      </c>
      <c r="AU165" s="36">
        <v>101</v>
      </c>
      <c r="AV165" s="36">
        <v>0</v>
      </c>
      <c r="AW165" s="36">
        <v>0</v>
      </c>
      <c r="AX165" s="36">
        <v>0</v>
      </c>
      <c r="AY165" s="36">
        <v>0</v>
      </c>
      <c r="AZ165" s="40"/>
      <c r="BA165" s="40">
        <v>433345</v>
      </c>
      <c r="BB165" s="36">
        <v>0</v>
      </c>
      <c r="BC165" s="36">
        <v>0</v>
      </c>
      <c r="BD165" s="36">
        <v>9741</v>
      </c>
      <c r="BE165" s="36">
        <v>-2635</v>
      </c>
    </row>
    <row r="166" spans="1:57" x14ac:dyDescent="0.2">
      <c r="A166" s="35" t="s">
        <v>84</v>
      </c>
      <c r="B166" s="35" t="s">
        <v>1209</v>
      </c>
      <c r="C166" s="397" t="s">
        <v>1590</v>
      </c>
      <c r="D166" s="35" t="s">
        <v>83</v>
      </c>
      <c r="E166" s="261"/>
      <c r="F166" s="35" t="s">
        <v>3</v>
      </c>
      <c r="G166" s="36">
        <v>-93</v>
      </c>
      <c r="H166" s="36">
        <v>1182</v>
      </c>
      <c r="I166" s="37">
        <v>1089</v>
      </c>
      <c r="J166" s="39">
        <v>5</v>
      </c>
      <c r="K166" s="36">
        <v>97</v>
      </c>
      <c r="L166" s="36">
        <v>0</v>
      </c>
      <c r="M166" s="37">
        <v>97</v>
      </c>
      <c r="N166" s="38">
        <v>-44</v>
      </c>
      <c r="O166" s="38">
        <v>0</v>
      </c>
      <c r="P166" s="38">
        <v>297</v>
      </c>
      <c r="Q166" s="39">
        <v>253</v>
      </c>
      <c r="R166" s="37">
        <v>679</v>
      </c>
      <c r="S166" s="38">
        <v>20</v>
      </c>
      <c r="T166" s="38">
        <v>157</v>
      </c>
      <c r="U166" s="38">
        <v>286</v>
      </c>
      <c r="V166" s="39">
        <v>463</v>
      </c>
      <c r="W166" s="36">
        <v>0</v>
      </c>
      <c r="X166" s="36">
        <v>0</v>
      </c>
      <c r="Y166" s="37">
        <v>0</v>
      </c>
      <c r="Z166" s="39">
        <v>834</v>
      </c>
      <c r="AA166" s="36">
        <v>0</v>
      </c>
      <c r="AB166" s="36">
        <v>0</v>
      </c>
      <c r="AC166" s="37">
        <v>0</v>
      </c>
      <c r="AD166" s="38">
        <v>1</v>
      </c>
      <c r="AE166" s="38">
        <v>194</v>
      </c>
      <c r="AF166" s="39">
        <v>195</v>
      </c>
      <c r="AG166" s="36">
        <v>135</v>
      </c>
      <c r="AH166" s="36">
        <v>-5</v>
      </c>
      <c r="AI166" s="36">
        <v>0</v>
      </c>
      <c r="AJ166" s="36">
        <v>0</v>
      </c>
      <c r="AK166" s="40">
        <v>3745</v>
      </c>
      <c r="AL166" s="38">
        <v>7936</v>
      </c>
      <c r="AM166" s="38">
        <v>6</v>
      </c>
      <c r="AN166" s="38">
        <v>0</v>
      </c>
      <c r="AO166" s="38">
        <v>0</v>
      </c>
      <c r="AP166" s="38">
        <v>0</v>
      </c>
      <c r="AQ166" s="36">
        <v>75</v>
      </c>
      <c r="AR166" s="36">
        <v>0</v>
      </c>
      <c r="AS166" s="36">
        <v>0</v>
      </c>
      <c r="AT166" s="36">
        <v>0</v>
      </c>
      <c r="AU166" s="36">
        <v>0</v>
      </c>
      <c r="AV166" s="36">
        <v>50</v>
      </c>
      <c r="AW166" s="36">
        <v>0</v>
      </c>
      <c r="AX166" s="36">
        <v>0</v>
      </c>
      <c r="AY166" s="36">
        <v>0</v>
      </c>
      <c r="AZ166" s="40"/>
      <c r="BA166" s="40">
        <v>11812</v>
      </c>
      <c r="BB166" s="36">
        <v>0</v>
      </c>
      <c r="BC166" s="36">
        <v>0</v>
      </c>
      <c r="BD166" s="36">
        <v>237</v>
      </c>
      <c r="BE166" s="36">
        <v>-26</v>
      </c>
    </row>
    <row r="167" spans="1:57" x14ac:dyDescent="0.2">
      <c r="A167" s="35" t="s">
        <v>120</v>
      </c>
      <c r="B167" s="35" t="s">
        <v>1210</v>
      </c>
      <c r="C167" s="397" t="s">
        <v>1590</v>
      </c>
      <c r="D167" s="35" t="s">
        <v>119</v>
      </c>
      <c r="E167" s="261"/>
      <c r="F167" s="35" t="s">
        <v>3</v>
      </c>
      <c r="G167" s="36">
        <v>37</v>
      </c>
      <c r="H167" s="36">
        <v>1023</v>
      </c>
      <c r="I167" s="37">
        <v>1060</v>
      </c>
      <c r="J167" s="39">
        <v>0</v>
      </c>
      <c r="K167" s="36">
        <v>129</v>
      </c>
      <c r="L167" s="36">
        <v>0</v>
      </c>
      <c r="M167" s="37">
        <v>129</v>
      </c>
      <c r="N167" s="38">
        <v>-71</v>
      </c>
      <c r="O167" s="38">
        <v>0</v>
      </c>
      <c r="P167" s="38">
        <v>-293</v>
      </c>
      <c r="Q167" s="39">
        <v>-364</v>
      </c>
      <c r="R167" s="37">
        <v>844</v>
      </c>
      <c r="S167" s="38">
        <v>0</v>
      </c>
      <c r="T167" s="38">
        <v>72</v>
      </c>
      <c r="U167" s="38">
        <v>193</v>
      </c>
      <c r="V167" s="39">
        <v>265</v>
      </c>
      <c r="W167" s="36">
        <v>0</v>
      </c>
      <c r="X167" s="36">
        <v>0</v>
      </c>
      <c r="Y167" s="37">
        <v>0</v>
      </c>
      <c r="Z167" s="39">
        <v>856</v>
      </c>
      <c r="AA167" s="36">
        <v>0</v>
      </c>
      <c r="AB167" s="36">
        <v>0</v>
      </c>
      <c r="AC167" s="37">
        <v>0</v>
      </c>
      <c r="AD167" s="38">
        <v>0</v>
      </c>
      <c r="AE167" s="38">
        <v>194</v>
      </c>
      <c r="AF167" s="39">
        <v>194</v>
      </c>
      <c r="AG167" s="36">
        <v>255</v>
      </c>
      <c r="AH167" s="36">
        <v>0</v>
      </c>
      <c r="AI167" s="36">
        <v>0</v>
      </c>
      <c r="AJ167" s="36">
        <v>0</v>
      </c>
      <c r="AK167" s="40">
        <v>3239</v>
      </c>
      <c r="AL167" s="38">
        <v>5511</v>
      </c>
      <c r="AM167" s="38">
        <v>0</v>
      </c>
      <c r="AN167" s="38">
        <v>0</v>
      </c>
      <c r="AO167" s="38">
        <v>0</v>
      </c>
      <c r="AP167" s="38">
        <v>0</v>
      </c>
      <c r="AQ167" s="36">
        <v>160</v>
      </c>
      <c r="AR167" s="36">
        <v>0</v>
      </c>
      <c r="AS167" s="36">
        <v>0</v>
      </c>
      <c r="AT167" s="36">
        <v>0</v>
      </c>
      <c r="AU167" s="36">
        <v>0</v>
      </c>
      <c r="AV167" s="36">
        <v>0</v>
      </c>
      <c r="AW167" s="36">
        <v>0</v>
      </c>
      <c r="AX167" s="36">
        <v>0</v>
      </c>
      <c r="AY167" s="36">
        <v>0</v>
      </c>
      <c r="AZ167" s="40"/>
      <c r="BA167" s="40">
        <v>8910</v>
      </c>
      <c r="BB167" s="36">
        <v>0</v>
      </c>
      <c r="BC167" s="36">
        <v>0</v>
      </c>
      <c r="BD167" s="36">
        <v>63</v>
      </c>
      <c r="BE167" s="36">
        <v>-3</v>
      </c>
    </row>
    <row r="168" spans="1:57" x14ac:dyDescent="0.2">
      <c r="A168" s="35" t="s">
        <v>224</v>
      </c>
      <c r="B168" s="35" t="s">
        <v>1211</v>
      </c>
      <c r="C168" s="397" t="s">
        <v>1590</v>
      </c>
      <c r="D168" s="35" t="s">
        <v>223</v>
      </c>
      <c r="E168" s="261"/>
      <c r="F168" s="35" t="s">
        <v>3</v>
      </c>
      <c r="G168" s="36">
        <v>-175</v>
      </c>
      <c r="H168" s="36">
        <v>644</v>
      </c>
      <c r="I168" s="37">
        <v>469</v>
      </c>
      <c r="J168" s="39">
        <v>8</v>
      </c>
      <c r="K168" s="36">
        <v>32</v>
      </c>
      <c r="L168" s="36">
        <v>0</v>
      </c>
      <c r="M168" s="37">
        <v>32</v>
      </c>
      <c r="N168" s="38">
        <v>-57</v>
      </c>
      <c r="O168" s="38">
        <v>0</v>
      </c>
      <c r="P168" s="38">
        <v>189</v>
      </c>
      <c r="Q168" s="39">
        <v>132</v>
      </c>
      <c r="R168" s="37">
        <v>541</v>
      </c>
      <c r="S168" s="38">
        <v>15</v>
      </c>
      <c r="T168" s="38">
        <v>70</v>
      </c>
      <c r="U168" s="38">
        <v>153</v>
      </c>
      <c r="V168" s="39">
        <v>238</v>
      </c>
      <c r="W168" s="36">
        <v>0</v>
      </c>
      <c r="X168" s="36">
        <v>0</v>
      </c>
      <c r="Y168" s="37">
        <v>0</v>
      </c>
      <c r="Z168" s="39">
        <v>394</v>
      </c>
      <c r="AA168" s="36">
        <v>0</v>
      </c>
      <c r="AB168" s="36">
        <v>0</v>
      </c>
      <c r="AC168" s="37">
        <v>0</v>
      </c>
      <c r="AD168" s="38">
        <v>0</v>
      </c>
      <c r="AE168" s="38">
        <v>-5</v>
      </c>
      <c r="AF168" s="39">
        <v>-5</v>
      </c>
      <c r="AG168" s="36">
        <v>28</v>
      </c>
      <c r="AH168" s="36">
        <v>0</v>
      </c>
      <c r="AI168" s="36">
        <v>0</v>
      </c>
      <c r="AJ168" s="36">
        <v>0</v>
      </c>
      <c r="AK168" s="40">
        <v>1837</v>
      </c>
      <c r="AL168" s="38">
        <v>5150</v>
      </c>
      <c r="AM168" s="38">
        <v>5</v>
      </c>
      <c r="AN168" s="38">
        <v>0</v>
      </c>
      <c r="AO168" s="38">
        <v>0</v>
      </c>
      <c r="AP168" s="38">
        <v>0</v>
      </c>
      <c r="AQ168" s="36">
        <v>228</v>
      </c>
      <c r="AR168" s="36">
        <v>0</v>
      </c>
      <c r="AS168" s="36">
        <v>0</v>
      </c>
      <c r="AT168" s="36">
        <v>0</v>
      </c>
      <c r="AU168" s="36">
        <v>0</v>
      </c>
      <c r="AV168" s="36">
        <v>0</v>
      </c>
      <c r="AW168" s="36">
        <v>0</v>
      </c>
      <c r="AX168" s="36">
        <v>0</v>
      </c>
      <c r="AY168" s="36">
        <v>0</v>
      </c>
      <c r="AZ168" s="40"/>
      <c r="BA168" s="40">
        <v>7220</v>
      </c>
      <c r="BB168" s="36">
        <v>0</v>
      </c>
      <c r="BC168" s="36">
        <v>0</v>
      </c>
      <c r="BD168" s="36">
        <v>9</v>
      </c>
      <c r="BE168" s="36">
        <v>-25</v>
      </c>
    </row>
    <row r="169" spans="1:57" x14ac:dyDescent="0.2">
      <c r="A169" s="35" t="s">
        <v>295</v>
      </c>
      <c r="B169" s="35" t="s">
        <v>1212</v>
      </c>
      <c r="C169" s="397" t="s">
        <v>1590</v>
      </c>
      <c r="D169" s="35" t="s">
        <v>914</v>
      </c>
      <c r="E169" s="261"/>
      <c r="F169" s="35" t="s">
        <v>3</v>
      </c>
      <c r="G169" s="36">
        <v>-63</v>
      </c>
      <c r="H169" s="36">
        <v>668</v>
      </c>
      <c r="I169" s="37">
        <v>605</v>
      </c>
      <c r="J169" s="39">
        <v>16</v>
      </c>
      <c r="K169" s="36">
        <v>33</v>
      </c>
      <c r="L169" s="36">
        <v>0</v>
      </c>
      <c r="M169" s="37">
        <v>33</v>
      </c>
      <c r="N169" s="38">
        <v>62</v>
      </c>
      <c r="O169" s="38">
        <v>0</v>
      </c>
      <c r="P169" s="38">
        <v>107</v>
      </c>
      <c r="Q169" s="39">
        <v>169</v>
      </c>
      <c r="R169" s="37">
        <v>393</v>
      </c>
      <c r="S169" s="38">
        <v>0</v>
      </c>
      <c r="T169" s="38">
        <v>181</v>
      </c>
      <c r="U169" s="38">
        <v>195</v>
      </c>
      <c r="V169" s="39">
        <v>376</v>
      </c>
      <c r="W169" s="36">
        <v>0</v>
      </c>
      <c r="X169" s="36">
        <v>0</v>
      </c>
      <c r="Y169" s="37">
        <v>0</v>
      </c>
      <c r="Z169" s="39">
        <v>499</v>
      </c>
      <c r="AA169" s="36">
        <v>0</v>
      </c>
      <c r="AB169" s="36">
        <v>0</v>
      </c>
      <c r="AC169" s="37">
        <v>0</v>
      </c>
      <c r="AD169" s="38">
        <v>0</v>
      </c>
      <c r="AE169" s="38">
        <v>160</v>
      </c>
      <c r="AF169" s="39">
        <v>160</v>
      </c>
      <c r="AG169" s="36">
        <v>128</v>
      </c>
      <c r="AH169" s="36">
        <v>0</v>
      </c>
      <c r="AI169" s="36">
        <v>0</v>
      </c>
      <c r="AJ169" s="36">
        <v>0</v>
      </c>
      <c r="AK169" s="40">
        <v>2379</v>
      </c>
      <c r="AL169" s="38">
        <v>7375</v>
      </c>
      <c r="AM169" s="38">
        <v>0</v>
      </c>
      <c r="AN169" s="38">
        <v>0</v>
      </c>
      <c r="AO169" s="38">
        <v>0</v>
      </c>
      <c r="AP169" s="38">
        <v>0</v>
      </c>
      <c r="AQ169" s="36">
        <v>3</v>
      </c>
      <c r="AR169" s="36">
        <v>0</v>
      </c>
      <c r="AS169" s="36">
        <v>0</v>
      </c>
      <c r="AT169" s="36">
        <v>0</v>
      </c>
      <c r="AU169" s="36">
        <v>0</v>
      </c>
      <c r="AV169" s="36">
        <v>-55</v>
      </c>
      <c r="AW169" s="36">
        <v>102</v>
      </c>
      <c r="AX169" s="36">
        <v>0</v>
      </c>
      <c r="AY169" s="36">
        <v>0</v>
      </c>
      <c r="AZ169" s="40"/>
      <c r="BA169" s="40">
        <v>9804</v>
      </c>
      <c r="BB169" s="36">
        <v>-10</v>
      </c>
      <c r="BC169" s="36">
        <v>-85</v>
      </c>
      <c r="BD169" s="36">
        <v>121</v>
      </c>
      <c r="BE169" s="36">
        <v>-25</v>
      </c>
    </row>
    <row r="170" spans="1:57" x14ac:dyDescent="0.2">
      <c r="A170" s="35" t="s">
        <v>325</v>
      </c>
      <c r="B170" s="35" t="s">
        <v>1213</v>
      </c>
      <c r="C170" s="397" t="s">
        <v>1590</v>
      </c>
      <c r="D170" s="35" t="s">
        <v>324</v>
      </c>
      <c r="E170" s="261"/>
      <c r="F170" s="35" t="s">
        <v>3</v>
      </c>
      <c r="G170" s="36">
        <v>39</v>
      </c>
      <c r="H170" s="36">
        <v>1988</v>
      </c>
      <c r="I170" s="37">
        <v>2027</v>
      </c>
      <c r="J170" s="39">
        <v>21</v>
      </c>
      <c r="K170" s="36">
        <v>21</v>
      </c>
      <c r="L170" s="36">
        <v>0</v>
      </c>
      <c r="M170" s="37">
        <v>21</v>
      </c>
      <c r="N170" s="38">
        <v>-207</v>
      </c>
      <c r="O170" s="38">
        <v>0</v>
      </c>
      <c r="P170" s="38">
        <v>394</v>
      </c>
      <c r="Q170" s="39">
        <v>187</v>
      </c>
      <c r="R170" s="37">
        <v>-305</v>
      </c>
      <c r="S170" s="38">
        <v>14</v>
      </c>
      <c r="T170" s="38">
        <v>-226</v>
      </c>
      <c r="U170" s="38">
        <v>152</v>
      </c>
      <c r="V170" s="39">
        <v>-60</v>
      </c>
      <c r="W170" s="36">
        <v>0</v>
      </c>
      <c r="X170" s="36">
        <v>0</v>
      </c>
      <c r="Y170" s="37">
        <v>0</v>
      </c>
      <c r="Z170" s="39">
        <v>909</v>
      </c>
      <c r="AA170" s="36">
        <v>0</v>
      </c>
      <c r="AB170" s="36">
        <v>0</v>
      </c>
      <c r="AC170" s="37">
        <v>0</v>
      </c>
      <c r="AD170" s="38">
        <v>0</v>
      </c>
      <c r="AE170" s="38">
        <v>464</v>
      </c>
      <c r="AF170" s="39">
        <v>464</v>
      </c>
      <c r="AG170" s="36">
        <v>268</v>
      </c>
      <c r="AH170" s="36">
        <v>0</v>
      </c>
      <c r="AI170" s="36">
        <v>0</v>
      </c>
      <c r="AJ170" s="36">
        <v>0</v>
      </c>
      <c r="AK170" s="40">
        <v>3532</v>
      </c>
      <c r="AL170" s="38">
        <v>5661</v>
      </c>
      <c r="AM170" s="38">
        <v>0</v>
      </c>
      <c r="AN170" s="38">
        <v>1613</v>
      </c>
      <c r="AO170" s="38">
        <v>0</v>
      </c>
      <c r="AP170" s="38">
        <v>0</v>
      </c>
      <c r="AQ170" s="36">
        <v>582</v>
      </c>
      <c r="AR170" s="36">
        <v>0</v>
      </c>
      <c r="AS170" s="36">
        <v>0</v>
      </c>
      <c r="AT170" s="36">
        <v>0</v>
      </c>
      <c r="AU170" s="36">
        <v>0</v>
      </c>
      <c r="AV170" s="36">
        <v>-159</v>
      </c>
      <c r="AW170" s="36">
        <v>15</v>
      </c>
      <c r="AX170" s="36">
        <v>0</v>
      </c>
      <c r="AY170" s="36">
        <v>0</v>
      </c>
      <c r="AZ170" s="40"/>
      <c r="BA170" s="40">
        <v>11244</v>
      </c>
      <c r="BB170" s="36">
        <v>0</v>
      </c>
      <c r="BC170" s="36">
        <v>0</v>
      </c>
      <c r="BD170" s="36">
        <v>0</v>
      </c>
      <c r="BE170" s="36">
        <v>-6</v>
      </c>
    </row>
    <row r="171" spans="1:57" x14ac:dyDescent="0.2">
      <c r="A171" s="35" t="s">
        <v>438</v>
      </c>
      <c r="B171" s="35" t="s">
        <v>1214</v>
      </c>
      <c r="C171" s="397" t="s">
        <v>1590</v>
      </c>
      <c r="D171" s="35" t="s">
        <v>437</v>
      </c>
      <c r="E171" s="261"/>
      <c r="F171" s="35" t="s">
        <v>3</v>
      </c>
      <c r="G171" s="36">
        <v>44</v>
      </c>
      <c r="H171" s="36">
        <v>948</v>
      </c>
      <c r="I171" s="37">
        <v>992</v>
      </c>
      <c r="J171" s="39">
        <v>10</v>
      </c>
      <c r="K171" s="36">
        <v>28</v>
      </c>
      <c r="L171" s="36">
        <v>0</v>
      </c>
      <c r="M171" s="37">
        <v>28</v>
      </c>
      <c r="N171" s="38">
        <v>101</v>
      </c>
      <c r="O171" s="38">
        <v>0</v>
      </c>
      <c r="P171" s="38">
        <v>271</v>
      </c>
      <c r="Q171" s="39">
        <v>372</v>
      </c>
      <c r="R171" s="37">
        <v>860</v>
      </c>
      <c r="S171" s="38">
        <v>0</v>
      </c>
      <c r="T171" s="38">
        <v>-3</v>
      </c>
      <c r="U171" s="38">
        <v>332</v>
      </c>
      <c r="V171" s="39">
        <v>329</v>
      </c>
      <c r="W171" s="36">
        <v>0</v>
      </c>
      <c r="X171" s="36">
        <v>0</v>
      </c>
      <c r="Y171" s="37">
        <v>0</v>
      </c>
      <c r="Z171" s="39">
        <v>644</v>
      </c>
      <c r="AA171" s="36">
        <v>0</v>
      </c>
      <c r="AB171" s="36">
        <v>0</v>
      </c>
      <c r="AC171" s="37">
        <v>0</v>
      </c>
      <c r="AD171" s="38">
        <v>1</v>
      </c>
      <c r="AE171" s="38">
        <v>57</v>
      </c>
      <c r="AF171" s="39">
        <v>58</v>
      </c>
      <c r="AG171" s="36">
        <v>107</v>
      </c>
      <c r="AH171" s="36">
        <v>0</v>
      </c>
      <c r="AI171" s="36">
        <v>0</v>
      </c>
      <c r="AJ171" s="36">
        <v>18</v>
      </c>
      <c r="AK171" s="40">
        <v>3418</v>
      </c>
      <c r="AL171" s="38">
        <v>6387</v>
      </c>
      <c r="AM171" s="38">
        <v>21</v>
      </c>
      <c r="AN171" s="38">
        <v>0</v>
      </c>
      <c r="AO171" s="38">
        <v>0</v>
      </c>
      <c r="AP171" s="38">
        <v>0</v>
      </c>
      <c r="AQ171" s="36">
        <v>370</v>
      </c>
      <c r="AR171" s="36">
        <v>0</v>
      </c>
      <c r="AS171" s="36">
        <v>0</v>
      </c>
      <c r="AT171" s="36">
        <v>0</v>
      </c>
      <c r="AU171" s="36">
        <v>0</v>
      </c>
      <c r="AV171" s="36">
        <v>17</v>
      </c>
      <c r="AW171" s="36">
        <v>0</v>
      </c>
      <c r="AX171" s="36">
        <v>0</v>
      </c>
      <c r="AY171" s="36">
        <v>0</v>
      </c>
      <c r="AZ171" s="40"/>
      <c r="BA171" s="40">
        <v>10213</v>
      </c>
      <c r="BB171" s="36">
        <v>24</v>
      </c>
      <c r="BC171" s="36">
        <v>0</v>
      </c>
      <c r="BD171" s="36">
        <v>202</v>
      </c>
      <c r="BE171" s="36">
        <v>-15</v>
      </c>
    </row>
    <row r="172" spans="1:57" x14ac:dyDescent="0.2">
      <c r="A172" s="35" t="s">
        <v>447</v>
      </c>
      <c r="B172" s="35" t="s">
        <v>1215</v>
      </c>
      <c r="C172" s="397" t="s">
        <v>1590</v>
      </c>
      <c r="D172" s="35" t="s">
        <v>736</v>
      </c>
      <c r="E172" s="261"/>
      <c r="F172" s="35" t="s">
        <v>3</v>
      </c>
      <c r="G172" s="36">
        <v>-17</v>
      </c>
      <c r="H172" s="36">
        <v>1450</v>
      </c>
      <c r="I172" s="37">
        <v>1433</v>
      </c>
      <c r="J172" s="39">
        <v>5</v>
      </c>
      <c r="K172" s="36">
        <v>44</v>
      </c>
      <c r="L172" s="36">
        <v>0</v>
      </c>
      <c r="M172" s="37">
        <v>44</v>
      </c>
      <c r="N172" s="38">
        <v>-89</v>
      </c>
      <c r="O172" s="38">
        <v>0</v>
      </c>
      <c r="P172" s="38">
        <v>293</v>
      </c>
      <c r="Q172" s="39">
        <v>204</v>
      </c>
      <c r="R172" s="37">
        <v>715</v>
      </c>
      <c r="S172" s="38">
        <v>4</v>
      </c>
      <c r="T172" s="38">
        <v>198</v>
      </c>
      <c r="U172" s="38">
        <v>336</v>
      </c>
      <c r="V172" s="39">
        <v>538</v>
      </c>
      <c r="W172" s="36">
        <v>0</v>
      </c>
      <c r="X172" s="36">
        <v>0</v>
      </c>
      <c r="Y172" s="37">
        <v>0</v>
      </c>
      <c r="Z172" s="39">
        <v>943</v>
      </c>
      <c r="AA172" s="36">
        <v>0</v>
      </c>
      <c r="AB172" s="36">
        <v>0</v>
      </c>
      <c r="AC172" s="37">
        <v>0</v>
      </c>
      <c r="AD172" s="38">
        <v>0</v>
      </c>
      <c r="AE172" s="38">
        <v>436</v>
      </c>
      <c r="AF172" s="39">
        <v>436</v>
      </c>
      <c r="AG172" s="36">
        <v>100</v>
      </c>
      <c r="AH172" s="36">
        <v>202</v>
      </c>
      <c r="AI172" s="36">
        <v>35</v>
      </c>
      <c r="AJ172" s="36">
        <v>5</v>
      </c>
      <c r="AK172" s="40">
        <v>4660</v>
      </c>
      <c r="AL172" s="38">
        <v>11781</v>
      </c>
      <c r="AM172" s="38">
        <v>0</v>
      </c>
      <c r="AN172" s="38">
        <v>0</v>
      </c>
      <c r="AO172" s="38">
        <v>0</v>
      </c>
      <c r="AP172" s="38">
        <v>0</v>
      </c>
      <c r="AQ172" s="36">
        <v>48</v>
      </c>
      <c r="AR172" s="36">
        <v>0</v>
      </c>
      <c r="AS172" s="36">
        <v>0</v>
      </c>
      <c r="AT172" s="36">
        <v>0</v>
      </c>
      <c r="AU172" s="36">
        <v>0</v>
      </c>
      <c r="AV172" s="36">
        <v>-521</v>
      </c>
      <c r="AW172" s="36">
        <v>21</v>
      </c>
      <c r="AX172" s="36">
        <v>0</v>
      </c>
      <c r="AY172" s="36">
        <v>0</v>
      </c>
      <c r="AZ172" s="40"/>
      <c r="BA172" s="40">
        <v>15989</v>
      </c>
      <c r="BB172" s="36">
        <v>-18</v>
      </c>
      <c r="BC172" s="36">
        <v>0</v>
      </c>
      <c r="BD172" s="36">
        <v>205</v>
      </c>
      <c r="BE172" s="36">
        <v>-28</v>
      </c>
    </row>
    <row r="173" spans="1:57" x14ac:dyDescent="0.2">
      <c r="A173" s="35" t="s">
        <v>459</v>
      </c>
      <c r="B173" s="35" t="s">
        <v>1216</v>
      </c>
      <c r="C173" s="397" t="s">
        <v>1590</v>
      </c>
      <c r="D173" s="35" t="s">
        <v>458</v>
      </c>
      <c r="E173" s="261"/>
      <c r="F173" s="35" t="s">
        <v>3</v>
      </c>
      <c r="G173" s="36">
        <v>28</v>
      </c>
      <c r="H173" s="36">
        <v>627</v>
      </c>
      <c r="I173" s="37">
        <v>655</v>
      </c>
      <c r="J173" s="39">
        <v>14</v>
      </c>
      <c r="K173" s="36">
        <v>26</v>
      </c>
      <c r="L173" s="36">
        <v>0</v>
      </c>
      <c r="M173" s="37">
        <v>26</v>
      </c>
      <c r="N173" s="38">
        <v>35</v>
      </c>
      <c r="O173" s="38">
        <v>0</v>
      </c>
      <c r="P173" s="38">
        <v>151</v>
      </c>
      <c r="Q173" s="39">
        <v>186</v>
      </c>
      <c r="R173" s="37">
        <v>41</v>
      </c>
      <c r="S173" s="38">
        <v>0</v>
      </c>
      <c r="T173" s="38">
        <v>41</v>
      </c>
      <c r="U173" s="38">
        <v>138</v>
      </c>
      <c r="V173" s="39">
        <v>179</v>
      </c>
      <c r="W173" s="36">
        <v>0</v>
      </c>
      <c r="X173" s="36">
        <v>0</v>
      </c>
      <c r="Y173" s="37">
        <v>0</v>
      </c>
      <c r="Z173" s="39">
        <v>200</v>
      </c>
      <c r="AA173" s="36">
        <v>0</v>
      </c>
      <c r="AB173" s="36">
        <v>0</v>
      </c>
      <c r="AC173" s="37">
        <v>0</v>
      </c>
      <c r="AD173" s="38">
        <v>1</v>
      </c>
      <c r="AE173" s="38">
        <v>54</v>
      </c>
      <c r="AF173" s="39">
        <v>55</v>
      </c>
      <c r="AG173" s="36">
        <v>14</v>
      </c>
      <c r="AH173" s="36">
        <v>0</v>
      </c>
      <c r="AI173" s="36">
        <v>0</v>
      </c>
      <c r="AJ173" s="36">
        <v>0</v>
      </c>
      <c r="AK173" s="40">
        <v>1370</v>
      </c>
      <c r="AL173" s="38">
        <v>1633</v>
      </c>
      <c r="AM173" s="38">
        <v>10</v>
      </c>
      <c r="AN173" s="38">
        <v>0</v>
      </c>
      <c r="AO173" s="38">
        <v>0</v>
      </c>
      <c r="AP173" s="38">
        <v>0</v>
      </c>
      <c r="AQ173" s="36">
        <v>101</v>
      </c>
      <c r="AR173" s="36">
        <v>0</v>
      </c>
      <c r="AS173" s="36">
        <v>0</v>
      </c>
      <c r="AT173" s="36">
        <v>0</v>
      </c>
      <c r="AU173" s="36">
        <v>0</v>
      </c>
      <c r="AV173" s="36">
        <v>-79</v>
      </c>
      <c r="AW173" s="36">
        <v>0</v>
      </c>
      <c r="AX173" s="36">
        <v>0</v>
      </c>
      <c r="AY173" s="36">
        <v>0</v>
      </c>
      <c r="AZ173" s="40"/>
      <c r="BA173" s="40">
        <v>3035</v>
      </c>
      <c r="BB173" s="36">
        <v>0</v>
      </c>
      <c r="BC173" s="36">
        <v>0</v>
      </c>
      <c r="BD173" s="36">
        <v>2</v>
      </c>
      <c r="BE173" s="36">
        <v>-4</v>
      </c>
    </row>
    <row r="174" spans="1:57" x14ac:dyDescent="0.2">
      <c r="A174" s="35" t="s">
        <v>467</v>
      </c>
      <c r="B174" s="35" t="s">
        <v>1217</v>
      </c>
      <c r="C174" s="397" t="s">
        <v>1590</v>
      </c>
      <c r="D174" s="35" t="s">
        <v>466</v>
      </c>
      <c r="E174" s="261"/>
      <c r="F174" s="35" t="s">
        <v>3</v>
      </c>
      <c r="G174" s="36">
        <v>4</v>
      </c>
      <c r="H174" s="36">
        <v>448</v>
      </c>
      <c r="I174" s="37">
        <v>452</v>
      </c>
      <c r="J174" s="39">
        <v>0</v>
      </c>
      <c r="K174" s="36">
        <v>9</v>
      </c>
      <c r="L174" s="36">
        <v>0</v>
      </c>
      <c r="M174" s="37">
        <v>9</v>
      </c>
      <c r="N174" s="38">
        <v>35</v>
      </c>
      <c r="O174" s="38">
        <v>0</v>
      </c>
      <c r="P174" s="38">
        <v>173</v>
      </c>
      <c r="Q174" s="39">
        <v>208</v>
      </c>
      <c r="R174" s="37">
        <v>731</v>
      </c>
      <c r="S174" s="38">
        <v>0</v>
      </c>
      <c r="T174" s="38">
        <v>29</v>
      </c>
      <c r="U174" s="38">
        <v>168</v>
      </c>
      <c r="V174" s="39">
        <v>197</v>
      </c>
      <c r="W174" s="36">
        <v>0</v>
      </c>
      <c r="X174" s="36">
        <v>0</v>
      </c>
      <c r="Y174" s="37">
        <v>0</v>
      </c>
      <c r="Z174" s="39">
        <v>302</v>
      </c>
      <c r="AA174" s="36">
        <v>0</v>
      </c>
      <c r="AB174" s="36">
        <v>0</v>
      </c>
      <c r="AC174" s="37">
        <v>0</v>
      </c>
      <c r="AD174" s="38">
        <v>0</v>
      </c>
      <c r="AE174" s="38">
        <v>123</v>
      </c>
      <c r="AF174" s="39">
        <v>123</v>
      </c>
      <c r="AG174" s="36">
        <v>57</v>
      </c>
      <c r="AH174" s="36">
        <v>0</v>
      </c>
      <c r="AI174" s="36">
        <v>0</v>
      </c>
      <c r="AJ174" s="36">
        <v>0</v>
      </c>
      <c r="AK174" s="40">
        <v>2079</v>
      </c>
      <c r="AL174" s="38">
        <v>4922</v>
      </c>
      <c r="AM174" s="38">
        <v>0</v>
      </c>
      <c r="AN174" s="38">
        <v>0</v>
      </c>
      <c r="AO174" s="38">
        <v>0</v>
      </c>
      <c r="AP174" s="38">
        <v>0</v>
      </c>
      <c r="AQ174" s="36">
        <v>13</v>
      </c>
      <c r="AR174" s="36">
        <v>0</v>
      </c>
      <c r="AS174" s="36">
        <v>0</v>
      </c>
      <c r="AT174" s="36">
        <v>0</v>
      </c>
      <c r="AU174" s="36">
        <v>0</v>
      </c>
      <c r="AV174" s="36">
        <v>25</v>
      </c>
      <c r="AW174" s="36">
        <v>0</v>
      </c>
      <c r="AX174" s="36">
        <v>0</v>
      </c>
      <c r="AY174" s="36">
        <v>0</v>
      </c>
      <c r="AZ174" s="40"/>
      <c r="BA174" s="40">
        <v>7039</v>
      </c>
      <c r="BB174" s="36">
        <v>-9</v>
      </c>
      <c r="BC174" s="36">
        <v>0</v>
      </c>
      <c r="BD174" s="36">
        <v>37</v>
      </c>
      <c r="BE174" s="36">
        <v>-24</v>
      </c>
    </row>
    <row r="175" spans="1:57" x14ac:dyDescent="0.2">
      <c r="A175" s="35" t="s">
        <v>529</v>
      </c>
      <c r="B175" s="35" t="s">
        <v>1218</v>
      </c>
      <c r="C175" s="397" t="s">
        <v>1590</v>
      </c>
      <c r="D175" s="35" t="s">
        <v>528</v>
      </c>
      <c r="E175" s="261"/>
      <c r="F175" s="35" t="s">
        <v>3</v>
      </c>
      <c r="G175" s="36">
        <v>12</v>
      </c>
      <c r="H175" s="36">
        <v>654</v>
      </c>
      <c r="I175" s="37">
        <v>666</v>
      </c>
      <c r="J175" s="39">
        <v>0</v>
      </c>
      <c r="K175" s="36">
        <v>53</v>
      </c>
      <c r="L175" s="36">
        <v>0</v>
      </c>
      <c r="M175" s="37">
        <v>53</v>
      </c>
      <c r="N175" s="38">
        <v>-10</v>
      </c>
      <c r="O175" s="38">
        <v>0</v>
      </c>
      <c r="P175" s="38">
        <v>127</v>
      </c>
      <c r="Q175" s="39">
        <v>117</v>
      </c>
      <c r="R175" s="37">
        <v>680</v>
      </c>
      <c r="S175" s="38">
        <v>0</v>
      </c>
      <c r="T175" s="38">
        <v>97</v>
      </c>
      <c r="U175" s="38">
        <v>256</v>
      </c>
      <c r="V175" s="39">
        <v>353</v>
      </c>
      <c r="W175" s="36">
        <v>0</v>
      </c>
      <c r="X175" s="36">
        <v>0</v>
      </c>
      <c r="Y175" s="37">
        <v>0</v>
      </c>
      <c r="Z175" s="39">
        <v>648</v>
      </c>
      <c r="AA175" s="36">
        <v>0</v>
      </c>
      <c r="AB175" s="36">
        <v>0</v>
      </c>
      <c r="AC175" s="37">
        <v>0</v>
      </c>
      <c r="AD175" s="38">
        <v>0</v>
      </c>
      <c r="AE175" s="38">
        <v>321</v>
      </c>
      <c r="AF175" s="39">
        <v>321</v>
      </c>
      <c r="AG175" s="36">
        <v>203</v>
      </c>
      <c r="AH175" s="36">
        <v>0</v>
      </c>
      <c r="AI175" s="36">
        <v>0</v>
      </c>
      <c r="AJ175" s="36">
        <v>-79</v>
      </c>
      <c r="AK175" s="40">
        <v>2962</v>
      </c>
      <c r="AL175" s="38">
        <v>5315</v>
      </c>
      <c r="AM175" s="38">
        <v>5</v>
      </c>
      <c r="AN175" s="38">
        <v>9</v>
      </c>
      <c r="AO175" s="38">
        <v>0</v>
      </c>
      <c r="AP175" s="38">
        <v>0</v>
      </c>
      <c r="AQ175" s="36">
        <v>398</v>
      </c>
      <c r="AR175" s="36">
        <v>0</v>
      </c>
      <c r="AS175" s="36">
        <v>0</v>
      </c>
      <c r="AT175" s="36">
        <v>0</v>
      </c>
      <c r="AU175" s="36">
        <v>5</v>
      </c>
      <c r="AV175" s="36">
        <v>-138</v>
      </c>
      <c r="AW175" s="36">
        <v>0</v>
      </c>
      <c r="AX175" s="36">
        <v>1</v>
      </c>
      <c r="AY175" s="36">
        <v>0</v>
      </c>
      <c r="AZ175" s="40"/>
      <c r="BA175" s="40">
        <v>8557</v>
      </c>
      <c r="BB175" s="36">
        <v>-12</v>
      </c>
      <c r="BC175" s="36">
        <v>0</v>
      </c>
      <c r="BD175" s="36">
        <v>30</v>
      </c>
      <c r="BE175" s="36">
        <v>-43</v>
      </c>
    </row>
    <row r="176" spans="1:57" x14ac:dyDescent="0.2">
      <c r="A176" s="35" t="s">
        <v>647</v>
      </c>
      <c r="B176" s="35" t="s">
        <v>1219</v>
      </c>
      <c r="C176" s="397" t="s">
        <v>1590</v>
      </c>
      <c r="D176" s="35" t="s">
        <v>646</v>
      </c>
      <c r="E176" s="261"/>
      <c r="F176" s="35" t="s">
        <v>3</v>
      </c>
      <c r="G176" s="36">
        <v>13</v>
      </c>
      <c r="H176" s="36">
        <v>1157</v>
      </c>
      <c r="I176" s="37">
        <v>1170</v>
      </c>
      <c r="J176" s="39">
        <v>18</v>
      </c>
      <c r="K176" s="36">
        <v>170</v>
      </c>
      <c r="L176" s="36">
        <v>0</v>
      </c>
      <c r="M176" s="37">
        <v>170</v>
      </c>
      <c r="N176" s="38">
        <v>83</v>
      </c>
      <c r="O176" s="38">
        <v>0</v>
      </c>
      <c r="P176" s="38">
        <v>202</v>
      </c>
      <c r="Q176" s="39">
        <v>285</v>
      </c>
      <c r="R176" s="37">
        <v>1139</v>
      </c>
      <c r="S176" s="38">
        <v>0</v>
      </c>
      <c r="T176" s="38">
        <v>31</v>
      </c>
      <c r="U176" s="38">
        <v>142</v>
      </c>
      <c r="V176" s="39">
        <v>173</v>
      </c>
      <c r="W176" s="36">
        <v>0</v>
      </c>
      <c r="X176" s="36">
        <v>0</v>
      </c>
      <c r="Y176" s="37">
        <v>0</v>
      </c>
      <c r="Z176" s="39">
        <v>763</v>
      </c>
      <c r="AA176" s="36">
        <v>0</v>
      </c>
      <c r="AB176" s="36">
        <v>0</v>
      </c>
      <c r="AC176" s="37">
        <v>0</v>
      </c>
      <c r="AD176" s="38">
        <v>0</v>
      </c>
      <c r="AE176" s="38">
        <v>134</v>
      </c>
      <c r="AF176" s="39">
        <v>134</v>
      </c>
      <c r="AG176" s="36">
        <v>265</v>
      </c>
      <c r="AH176" s="36">
        <v>0</v>
      </c>
      <c r="AI176" s="36">
        <v>0</v>
      </c>
      <c r="AJ176" s="36">
        <v>0</v>
      </c>
      <c r="AK176" s="40">
        <v>4117</v>
      </c>
      <c r="AL176" s="38">
        <v>3735</v>
      </c>
      <c r="AM176" s="38">
        <v>0</v>
      </c>
      <c r="AN176" s="38">
        <v>3028</v>
      </c>
      <c r="AO176" s="38">
        <v>0</v>
      </c>
      <c r="AP176" s="38">
        <v>0</v>
      </c>
      <c r="AQ176" s="36">
        <v>144</v>
      </c>
      <c r="AR176" s="36">
        <v>0</v>
      </c>
      <c r="AS176" s="36">
        <v>0</v>
      </c>
      <c r="AT176" s="36">
        <v>0</v>
      </c>
      <c r="AU176" s="36">
        <v>0</v>
      </c>
      <c r="AV176" s="36">
        <v>-347</v>
      </c>
      <c r="AW176" s="36">
        <v>0</v>
      </c>
      <c r="AX176" s="36">
        <v>0</v>
      </c>
      <c r="AY176" s="36">
        <v>0</v>
      </c>
      <c r="AZ176" s="40"/>
      <c r="BA176" s="40">
        <v>10677</v>
      </c>
      <c r="BB176" s="36">
        <v>13</v>
      </c>
      <c r="BC176" s="36">
        <v>40</v>
      </c>
      <c r="BD176" s="36">
        <v>791</v>
      </c>
      <c r="BE176" s="36">
        <v>-12</v>
      </c>
    </row>
    <row r="177" spans="1:57" x14ac:dyDescent="0.2">
      <c r="A177" s="35" t="s">
        <v>688</v>
      </c>
      <c r="B177" s="35" t="s">
        <v>1220</v>
      </c>
      <c r="C177" s="397" t="s">
        <v>1590</v>
      </c>
      <c r="D177" s="35" t="s">
        <v>687</v>
      </c>
      <c r="E177" s="261"/>
      <c r="F177" s="35" t="s">
        <v>3</v>
      </c>
      <c r="G177" s="36">
        <v>9</v>
      </c>
      <c r="H177" s="36">
        <v>717</v>
      </c>
      <c r="I177" s="37">
        <v>726</v>
      </c>
      <c r="J177" s="39">
        <v>8</v>
      </c>
      <c r="K177" s="36">
        <v>51</v>
      </c>
      <c r="L177" s="36">
        <v>0</v>
      </c>
      <c r="M177" s="37">
        <v>51</v>
      </c>
      <c r="N177" s="38">
        <v>61</v>
      </c>
      <c r="O177" s="38">
        <v>0</v>
      </c>
      <c r="P177" s="38">
        <v>314</v>
      </c>
      <c r="Q177" s="39">
        <v>375</v>
      </c>
      <c r="R177" s="37">
        <v>612</v>
      </c>
      <c r="S177" s="38">
        <v>7</v>
      </c>
      <c r="T177" s="38">
        <v>0</v>
      </c>
      <c r="U177" s="38">
        <v>268</v>
      </c>
      <c r="V177" s="39">
        <v>275</v>
      </c>
      <c r="W177" s="36">
        <v>0</v>
      </c>
      <c r="X177" s="36">
        <v>0</v>
      </c>
      <c r="Y177" s="37">
        <v>0</v>
      </c>
      <c r="Z177" s="39">
        <v>688</v>
      </c>
      <c r="AA177" s="36">
        <v>0</v>
      </c>
      <c r="AB177" s="36">
        <v>0</v>
      </c>
      <c r="AC177" s="37">
        <v>0</v>
      </c>
      <c r="AD177" s="38">
        <v>0</v>
      </c>
      <c r="AE177" s="38">
        <v>298</v>
      </c>
      <c r="AF177" s="39">
        <v>298</v>
      </c>
      <c r="AG177" s="36">
        <v>241</v>
      </c>
      <c r="AH177" s="36">
        <v>0</v>
      </c>
      <c r="AI177" s="36">
        <v>0</v>
      </c>
      <c r="AJ177" s="36">
        <v>0</v>
      </c>
      <c r="AK177" s="40">
        <v>3274</v>
      </c>
      <c r="AL177" s="38">
        <v>7626</v>
      </c>
      <c r="AM177" s="38">
        <v>1</v>
      </c>
      <c r="AN177" s="38">
        <v>0</v>
      </c>
      <c r="AO177" s="38">
        <v>0</v>
      </c>
      <c r="AP177" s="38">
        <v>0</v>
      </c>
      <c r="AQ177" s="36">
        <v>161</v>
      </c>
      <c r="AR177" s="36">
        <v>0</v>
      </c>
      <c r="AS177" s="36">
        <v>0</v>
      </c>
      <c r="AT177" s="36">
        <v>0</v>
      </c>
      <c r="AU177" s="36">
        <v>0</v>
      </c>
      <c r="AV177" s="36">
        <v>0</v>
      </c>
      <c r="AW177" s="36">
        <v>0</v>
      </c>
      <c r="AX177" s="36">
        <v>0</v>
      </c>
      <c r="AY177" s="36">
        <v>0</v>
      </c>
      <c r="AZ177" s="40"/>
      <c r="BA177" s="40">
        <v>11062</v>
      </c>
      <c r="BB177" s="36">
        <v>0</v>
      </c>
      <c r="BC177" s="36">
        <v>0</v>
      </c>
      <c r="BD177" s="36">
        <v>17</v>
      </c>
      <c r="BE177" s="36">
        <v>-13</v>
      </c>
    </row>
    <row r="178" spans="1:57" x14ac:dyDescent="0.2">
      <c r="A178" s="35" t="s">
        <v>331</v>
      </c>
      <c r="B178" s="35" t="s">
        <v>1221</v>
      </c>
      <c r="C178" s="397" t="s">
        <v>1592</v>
      </c>
      <c r="D178" s="35" t="s">
        <v>330</v>
      </c>
      <c r="E178" s="261"/>
      <c r="F178" s="35" t="s">
        <v>34</v>
      </c>
      <c r="G178" s="36">
        <v>-389</v>
      </c>
      <c r="H178" s="36">
        <v>2145</v>
      </c>
      <c r="I178" s="37">
        <v>1756</v>
      </c>
      <c r="J178" s="39">
        <v>37</v>
      </c>
      <c r="K178" s="36">
        <v>1058</v>
      </c>
      <c r="L178" s="36">
        <v>105</v>
      </c>
      <c r="M178" s="37">
        <v>1163</v>
      </c>
      <c r="N178" s="38">
        <v>3402</v>
      </c>
      <c r="O178" s="38">
        <v>0</v>
      </c>
      <c r="P178" s="38">
        <v>469</v>
      </c>
      <c r="Q178" s="39">
        <v>3871</v>
      </c>
      <c r="R178" s="37">
        <v>6228</v>
      </c>
      <c r="S178" s="38">
        <v>989</v>
      </c>
      <c r="T178" s="38">
        <v>441</v>
      </c>
      <c r="U178" s="38">
        <v>545</v>
      </c>
      <c r="V178" s="39">
        <v>1975</v>
      </c>
      <c r="W178" s="36">
        <v>3408</v>
      </c>
      <c r="X178" s="36">
        <v>4413</v>
      </c>
      <c r="Y178" s="37">
        <v>7821</v>
      </c>
      <c r="Z178" s="39">
        <v>3717</v>
      </c>
      <c r="AA178" s="36">
        <v>51359</v>
      </c>
      <c r="AB178" s="36">
        <v>15948</v>
      </c>
      <c r="AC178" s="37">
        <v>67307</v>
      </c>
      <c r="AD178" s="38">
        <v>45192</v>
      </c>
      <c r="AE178" s="38">
        <v>1807</v>
      </c>
      <c r="AF178" s="39">
        <v>46999</v>
      </c>
      <c r="AG178" s="36">
        <v>85</v>
      </c>
      <c r="AH178" s="36">
        <v>0</v>
      </c>
      <c r="AI178" s="36">
        <v>0</v>
      </c>
      <c r="AJ178" s="36">
        <v>204</v>
      </c>
      <c r="AK178" s="40">
        <v>141163</v>
      </c>
      <c r="AL178" s="38">
        <v>19230</v>
      </c>
      <c r="AM178" s="38">
        <v>221</v>
      </c>
      <c r="AN178" s="38">
        <v>10577</v>
      </c>
      <c r="AO178" s="38">
        <v>0</v>
      </c>
      <c r="AP178" s="38">
        <v>0</v>
      </c>
      <c r="AQ178" s="36">
        <v>0</v>
      </c>
      <c r="AR178" s="36">
        <v>0</v>
      </c>
      <c r="AS178" s="36">
        <v>0</v>
      </c>
      <c r="AT178" s="36">
        <v>0</v>
      </c>
      <c r="AU178" s="36">
        <v>167</v>
      </c>
      <c r="AV178" s="36">
        <v>0</v>
      </c>
      <c r="AW178" s="36">
        <v>-28</v>
      </c>
      <c r="AX178" s="36">
        <v>0</v>
      </c>
      <c r="AY178" s="36">
        <v>0</v>
      </c>
      <c r="AZ178" s="40"/>
      <c r="BA178" s="40">
        <v>171330</v>
      </c>
      <c r="BB178" s="36">
        <v>0</v>
      </c>
      <c r="BC178" s="36">
        <v>0</v>
      </c>
      <c r="BD178" s="36">
        <v>3056</v>
      </c>
      <c r="BE178" s="36">
        <v>-128</v>
      </c>
    </row>
    <row r="179" spans="1:57" x14ac:dyDescent="0.2">
      <c r="A179" s="35" t="s">
        <v>481</v>
      </c>
      <c r="B179" s="35" t="s">
        <v>1222</v>
      </c>
      <c r="C179" s="397" t="s">
        <v>1592</v>
      </c>
      <c r="D179" s="35" t="s">
        <v>480</v>
      </c>
      <c r="E179" s="261"/>
      <c r="F179" s="35" t="s">
        <v>34</v>
      </c>
      <c r="G179" s="36">
        <v>14</v>
      </c>
      <c r="H179" s="36">
        <v>652</v>
      </c>
      <c r="I179" s="37">
        <v>666</v>
      </c>
      <c r="J179" s="39">
        <v>31</v>
      </c>
      <c r="K179" s="36">
        <v>31</v>
      </c>
      <c r="L179" s="36">
        <v>2</v>
      </c>
      <c r="M179" s="37">
        <v>33</v>
      </c>
      <c r="N179" s="38">
        <v>813</v>
      </c>
      <c r="O179" s="38">
        <v>0</v>
      </c>
      <c r="P179" s="38">
        <v>154</v>
      </c>
      <c r="Q179" s="39">
        <v>967</v>
      </c>
      <c r="R179" s="37">
        <v>777</v>
      </c>
      <c r="S179" s="38">
        <v>11</v>
      </c>
      <c r="T179" s="38">
        <v>0</v>
      </c>
      <c r="U179" s="38">
        <v>80</v>
      </c>
      <c r="V179" s="39">
        <v>91</v>
      </c>
      <c r="W179" s="36">
        <v>147</v>
      </c>
      <c r="X179" s="36">
        <v>52</v>
      </c>
      <c r="Y179" s="37">
        <v>199</v>
      </c>
      <c r="Z179" s="39">
        <v>343</v>
      </c>
      <c r="AA179" s="36">
        <v>1471</v>
      </c>
      <c r="AB179" s="36">
        <v>555.24881782238549</v>
      </c>
      <c r="AC179" s="37">
        <v>2026.2488178223855</v>
      </c>
      <c r="AD179" s="38">
        <v>4836</v>
      </c>
      <c r="AE179" s="38">
        <v>68</v>
      </c>
      <c r="AF179" s="39">
        <v>4904</v>
      </c>
      <c r="AG179" s="36">
        <v>145</v>
      </c>
      <c r="AH179" s="36">
        <v>0</v>
      </c>
      <c r="AI179" s="36">
        <v>0</v>
      </c>
      <c r="AJ179" s="36">
        <v>0</v>
      </c>
      <c r="AK179" s="40">
        <v>10182.248817822385</v>
      </c>
      <c r="AL179" s="38">
        <v>1269</v>
      </c>
      <c r="AM179" s="38">
        <v>0</v>
      </c>
      <c r="AN179" s="38">
        <v>0</v>
      </c>
      <c r="AO179" s="38">
        <v>0</v>
      </c>
      <c r="AP179" s="38">
        <v>0</v>
      </c>
      <c r="AQ179" s="36">
        <v>677</v>
      </c>
      <c r="AR179" s="36">
        <v>0</v>
      </c>
      <c r="AS179" s="36">
        <v>0</v>
      </c>
      <c r="AT179" s="36">
        <v>0</v>
      </c>
      <c r="AU179" s="36">
        <v>43</v>
      </c>
      <c r="AV179" s="36">
        <v>0</v>
      </c>
      <c r="AW179" s="36">
        <v>0</v>
      </c>
      <c r="AX179" s="36">
        <v>0</v>
      </c>
      <c r="AY179" s="36">
        <v>0</v>
      </c>
      <c r="AZ179" s="40"/>
      <c r="BA179" s="40">
        <v>12171.248817822385</v>
      </c>
      <c r="BB179" s="36">
        <v>0</v>
      </c>
      <c r="BC179" s="36">
        <v>0</v>
      </c>
      <c r="BD179" s="36">
        <v>168</v>
      </c>
      <c r="BE179" s="36">
        <v>-68</v>
      </c>
    </row>
    <row r="180" spans="1:57" x14ac:dyDescent="0.2">
      <c r="A180" s="35" t="s">
        <v>332</v>
      </c>
      <c r="B180" s="35" t="s">
        <v>1223</v>
      </c>
      <c r="C180" s="397" t="s">
        <v>1592</v>
      </c>
      <c r="D180" s="35" t="s">
        <v>915</v>
      </c>
      <c r="E180" s="261"/>
      <c r="F180" s="35" t="s">
        <v>729</v>
      </c>
      <c r="G180" s="36">
        <v>86</v>
      </c>
      <c r="H180" s="36">
        <v>7677</v>
      </c>
      <c r="I180" s="37">
        <v>7763</v>
      </c>
      <c r="J180" s="39">
        <v>0</v>
      </c>
      <c r="K180" s="36">
        <v>74</v>
      </c>
      <c r="L180" s="36">
        <v>0</v>
      </c>
      <c r="M180" s="37">
        <v>74</v>
      </c>
      <c r="N180" s="38">
        <v>4873</v>
      </c>
      <c r="O180" s="38">
        <v>0</v>
      </c>
      <c r="P180" s="38">
        <v>503</v>
      </c>
      <c r="Q180" s="39">
        <v>5376</v>
      </c>
      <c r="R180" s="37">
        <v>7857</v>
      </c>
      <c r="S180" s="38">
        <v>609</v>
      </c>
      <c r="T180" s="38">
        <v>42</v>
      </c>
      <c r="U180" s="38">
        <v>1102</v>
      </c>
      <c r="V180" s="39">
        <v>1753</v>
      </c>
      <c r="W180" s="36">
        <v>2887</v>
      </c>
      <c r="X180" s="36">
        <v>3495</v>
      </c>
      <c r="Y180" s="37">
        <v>6382</v>
      </c>
      <c r="Z180" s="39">
        <v>2320</v>
      </c>
      <c r="AA180" s="36">
        <v>52257</v>
      </c>
      <c r="AB180" s="36">
        <v>13551</v>
      </c>
      <c r="AC180" s="37">
        <v>65808</v>
      </c>
      <c r="AD180" s="38">
        <v>45471</v>
      </c>
      <c r="AE180" s="38">
        <v>0</v>
      </c>
      <c r="AF180" s="39">
        <v>45471</v>
      </c>
      <c r="AG180" s="36">
        <v>1104</v>
      </c>
      <c r="AH180" s="36">
        <v>0</v>
      </c>
      <c r="AI180" s="36">
        <v>0</v>
      </c>
      <c r="AJ180" s="36">
        <v>0</v>
      </c>
      <c r="AK180" s="40">
        <v>143908</v>
      </c>
      <c r="AL180" s="38">
        <v>0</v>
      </c>
      <c r="AM180" s="38">
        <v>0</v>
      </c>
      <c r="AN180" s="38">
        <v>0</v>
      </c>
      <c r="AO180" s="38">
        <v>0</v>
      </c>
      <c r="AP180" s="38">
        <v>0</v>
      </c>
      <c r="AQ180" s="36">
        <v>0</v>
      </c>
      <c r="AR180" s="36">
        <v>0</v>
      </c>
      <c r="AS180" s="36">
        <v>0</v>
      </c>
      <c r="AT180" s="36">
        <v>0</v>
      </c>
      <c r="AU180" s="36">
        <v>0</v>
      </c>
      <c r="AV180" s="36">
        <v>-434</v>
      </c>
      <c r="AW180" s="36">
        <v>11</v>
      </c>
      <c r="AX180" s="36">
        <v>0</v>
      </c>
      <c r="AY180" s="36">
        <v>0</v>
      </c>
      <c r="AZ180" s="40"/>
      <c r="BA180" s="40">
        <v>143485</v>
      </c>
      <c r="BB180" s="36">
        <v>0</v>
      </c>
      <c r="BC180" s="36">
        <v>-16</v>
      </c>
      <c r="BD180" s="36">
        <v>2847</v>
      </c>
      <c r="BE180" s="36">
        <v>-436</v>
      </c>
    </row>
    <row r="181" spans="1:57" x14ac:dyDescent="0.2">
      <c r="A181" s="35" t="s">
        <v>43</v>
      </c>
      <c r="B181" s="35" t="s">
        <v>1224</v>
      </c>
      <c r="C181" s="397" t="s">
        <v>1592</v>
      </c>
      <c r="D181" s="35" t="s">
        <v>42</v>
      </c>
      <c r="E181" s="261"/>
      <c r="F181" s="35" t="s">
        <v>3</v>
      </c>
      <c r="G181" s="36">
        <v>1</v>
      </c>
      <c r="H181" s="36">
        <v>748</v>
      </c>
      <c r="I181" s="37">
        <v>749</v>
      </c>
      <c r="J181" s="39">
        <v>37</v>
      </c>
      <c r="K181" s="36">
        <v>67</v>
      </c>
      <c r="L181" s="36">
        <v>0</v>
      </c>
      <c r="M181" s="37">
        <v>67</v>
      </c>
      <c r="N181" s="38">
        <v>44</v>
      </c>
      <c r="O181" s="38">
        <v>0</v>
      </c>
      <c r="P181" s="38">
        <v>108</v>
      </c>
      <c r="Q181" s="39">
        <v>152</v>
      </c>
      <c r="R181" s="37">
        <v>-2</v>
      </c>
      <c r="S181" s="38">
        <v>0</v>
      </c>
      <c r="T181" s="38">
        <v>116</v>
      </c>
      <c r="U181" s="38">
        <v>249</v>
      </c>
      <c r="V181" s="39">
        <v>365</v>
      </c>
      <c r="W181" s="36">
        <v>47</v>
      </c>
      <c r="X181" s="36">
        <v>95</v>
      </c>
      <c r="Y181" s="37">
        <v>142</v>
      </c>
      <c r="Z181" s="39">
        <v>272</v>
      </c>
      <c r="AA181" s="36">
        <v>0</v>
      </c>
      <c r="AB181" s="36">
        <v>0</v>
      </c>
      <c r="AC181" s="37">
        <v>0</v>
      </c>
      <c r="AD181" s="38">
        <v>88</v>
      </c>
      <c r="AE181" s="38">
        <v>188</v>
      </c>
      <c r="AF181" s="39">
        <v>276</v>
      </c>
      <c r="AG181" s="36">
        <v>28</v>
      </c>
      <c r="AH181" s="36">
        <v>-4</v>
      </c>
      <c r="AI181" s="36">
        <v>0</v>
      </c>
      <c r="AJ181" s="36">
        <v>0</v>
      </c>
      <c r="AK181" s="40">
        <v>2082</v>
      </c>
      <c r="AL181" s="38">
        <v>3014</v>
      </c>
      <c r="AM181" s="38">
        <v>0</v>
      </c>
      <c r="AN181" s="38">
        <v>0</v>
      </c>
      <c r="AO181" s="38">
        <v>0</v>
      </c>
      <c r="AP181" s="38">
        <v>0</v>
      </c>
      <c r="AQ181" s="36">
        <v>1409</v>
      </c>
      <c r="AR181" s="36">
        <v>0</v>
      </c>
      <c r="AS181" s="36">
        <v>0</v>
      </c>
      <c r="AT181" s="36">
        <v>0</v>
      </c>
      <c r="AU181" s="36">
        <v>0</v>
      </c>
      <c r="AV181" s="36">
        <v>-72</v>
      </c>
      <c r="AW181" s="36">
        <v>0</v>
      </c>
      <c r="AX181" s="36">
        <v>0</v>
      </c>
      <c r="AY181" s="36">
        <v>72</v>
      </c>
      <c r="AZ181" s="40"/>
      <c r="BA181" s="40">
        <v>6505</v>
      </c>
      <c r="BB181" s="36">
        <v>-27</v>
      </c>
      <c r="BC181" s="36">
        <v>0</v>
      </c>
      <c r="BD181" s="36">
        <v>19</v>
      </c>
      <c r="BE181" s="36">
        <v>-28</v>
      </c>
    </row>
    <row r="182" spans="1:57" x14ac:dyDescent="0.2">
      <c r="A182" s="35" t="s">
        <v>103</v>
      </c>
      <c r="B182" s="35" t="s">
        <v>1225</v>
      </c>
      <c r="C182" s="397" t="s">
        <v>1592</v>
      </c>
      <c r="D182" s="35" t="s">
        <v>916</v>
      </c>
      <c r="E182" s="261"/>
      <c r="F182" s="35" t="s">
        <v>3</v>
      </c>
      <c r="G182" s="36">
        <v>27</v>
      </c>
      <c r="H182" s="36">
        <v>3292</v>
      </c>
      <c r="I182" s="37">
        <v>3319</v>
      </c>
      <c r="J182" s="39">
        <v>26</v>
      </c>
      <c r="K182" s="36">
        <v>215</v>
      </c>
      <c r="L182" s="36">
        <v>0</v>
      </c>
      <c r="M182" s="37">
        <v>215</v>
      </c>
      <c r="N182" s="38">
        <v>-25</v>
      </c>
      <c r="O182" s="38">
        <v>0</v>
      </c>
      <c r="P182" s="38">
        <v>-80</v>
      </c>
      <c r="Q182" s="39">
        <v>-105</v>
      </c>
      <c r="R182" s="37">
        <v>689</v>
      </c>
      <c r="S182" s="38">
        <v>0</v>
      </c>
      <c r="T182" s="38">
        <v>72</v>
      </c>
      <c r="U182" s="38">
        <v>-24</v>
      </c>
      <c r="V182" s="39">
        <v>48</v>
      </c>
      <c r="W182" s="36">
        <v>0</v>
      </c>
      <c r="X182" s="36">
        <v>0</v>
      </c>
      <c r="Y182" s="37">
        <v>0</v>
      </c>
      <c r="Z182" s="39">
        <v>320</v>
      </c>
      <c r="AA182" s="36">
        <v>0</v>
      </c>
      <c r="AB182" s="36">
        <v>0</v>
      </c>
      <c r="AC182" s="37">
        <v>0</v>
      </c>
      <c r="AD182" s="38">
        <v>-3</v>
      </c>
      <c r="AE182" s="38">
        <v>770</v>
      </c>
      <c r="AF182" s="39">
        <v>767</v>
      </c>
      <c r="AG182" s="36">
        <v>1</v>
      </c>
      <c r="AH182" s="36">
        <v>0</v>
      </c>
      <c r="AI182" s="36">
        <v>0</v>
      </c>
      <c r="AJ182" s="36">
        <v>0</v>
      </c>
      <c r="AK182" s="40">
        <v>5280</v>
      </c>
      <c r="AL182" s="38">
        <v>4726</v>
      </c>
      <c r="AM182" s="38">
        <v>3</v>
      </c>
      <c r="AN182" s="38">
        <v>3000</v>
      </c>
      <c r="AO182" s="38">
        <v>0</v>
      </c>
      <c r="AP182" s="38">
        <v>0</v>
      </c>
      <c r="AQ182" s="36">
        <v>1538</v>
      </c>
      <c r="AR182" s="36">
        <v>0</v>
      </c>
      <c r="AS182" s="36">
        <v>0</v>
      </c>
      <c r="AT182" s="36">
        <v>0</v>
      </c>
      <c r="AU182" s="36">
        <v>0</v>
      </c>
      <c r="AV182" s="36">
        <v>-66</v>
      </c>
      <c r="AW182" s="36">
        <v>0</v>
      </c>
      <c r="AX182" s="36">
        <v>0</v>
      </c>
      <c r="AY182" s="36">
        <v>0</v>
      </c>
      <c r="AZ182" s="40"/>
      <c r="BA182" s="40">
        <v>14481</v>
      </c>
      <c r="BB182" s="36">
        <v>0</v>
      </c>
      <c r="BC182" s="36">
        <v>0</v>
      </c>
      <c r="BD182" s="36">
        <v>60</v>
      </c>
      <c r="BE182" s="36">
        <v>-8</v>
      </c>
    </row>
    <row r="183" spans="1:57" x14ac:dyDescent="0.2">
      <c r="A183" s="35" t="s">
        <v>258</v>
      </c>
      <c r="B183" s="35" t="s">
        <v>1226</v>
      </c>
      <c r="C183" s="397" t="s">
        <v>1592</v>
      </c>
      <c r="D183" s="35" t="s">
        <v>257</v>
      </c>
      <c r="E183" s="261"/>
      <c r="F183" s="35" t="s">
        <v>3</v>
      </c>
      <c r="G183" s="36">
        <v>16</v>
      </c>
      <c r="H183" s="36">
        <v>1551</v>
      </c>
      <c r="I183" s="37">
        <v>1567</v>
      </c>
      <c r="J183" s="39">
        <v>26</v>
      </c>
      <c r="K183" s="36">
        <v>42</v>
      </c>
      <c r="L183" s="36">
        <v>0</v>
      </c>
      <c r="M183" s="37">
        <v>42</v>
      </c>
      <c r="N183" s="38">
        <v>-24</v>
      </c>
      <c r="O183" s="38">
        <v>0</v>
      </c>
      <c r="P183" s="38">
        <v>-52</v>
      </c>
      <c r="Q183" s="39">
        <v>-76</v>
      </c>
      <c r="R183" s="37">
        <v>-179</v>
      </c>
      <c r="S183" s="38">
        <v>0</v>
      </c>
      <c r="T183" s="38">
        <v>68</v>
      </c>
      <c r="U183" s="38">
        <v>231</v>
      </c>
      <c r="V183" s="39">
        <v>299</v>
      </c>
      <c r="W183" s="36">
        <v>0</v>
      </c>
      <c r="X183" s="36">
        <v>36</v>
      </c>
      <c r="Y183" s="37">
        <v>36</v>
      </c>
      <c r="Z183" s="39">
        <v>217</v>
      </c>
      <c r="AA183" s="36">
        <v>0</v>
      </c>
      <c r="AB183" s="36">
        <v>0</v>
      </c>
      <c r="AC183" s="37">
        <v>0</v>
      </c>
      <c r="AD183" s="38">
        <v>-38</v>
      </c>
      <c r="AE183" s="38">
        <v>-87</v>
      </c>
      <c r="AF183" s="39">
        <v>-125</v>
      </c>
      <c r="AG183" s="36">
        <v>1</v>
      </c>
      <c r="AH183" s="36">
        <v>148</v>
      </c>
      <c r="AI183" s="36">
        <v>0</v>
      </c>
      <c r="AJ183" s="36">
        <v>0</v>
      </c>
      <c r="AK183" s="40">
        <v>1956</v>
      </c>
      <c r="AL183" s="38">
        <v>2673</v>
      </c>
      <c r="AM183" s="38">
        <v>0</v>
      </c>
      <c r="AN183" s="38">
        <v>0</v>
      </c>
      <c r="AO183" s="38">
        <v>0</v>
      </c>
      <c r="AP183" s="38">
        <v>0</v>
      </c>
      <c r="AQ183" s="36">
        <v>373</v>
      </c>
      <c r="AR183" s="36">
        <v>0</v>
      </c>
      <c r="AS183" s="36">
        <v>0</v>
      </c>
      <c r="AT183" s="36">
        <v>0</v>
      </c>
      <c r="AU183" s="36">
        <v>0</v>
      </c>
      <c r="AV183" s="36">
        <v>0</v>
      </c>
      <c r="AW183" s="36">
        <v>0</v>
      </c>
      <c r="AX183" s="36">
        <v>0</v>
      </c>
      <c r="AY183" s="36">
        <v>0</v>
      </c>
      <c r="AZ183" s="40"/>
      <c r="BA183" s="40">
        <v>5002</v>
      </c>
      <c r="BB183" s="36">
        <v>0</v>
      </c>
      <c r="BC183" s="36">
        <v>0</v>
      </c>
      <c r="BD183" s="36">
        <v>-4</v>
      </c>
      <c r="BE183" s="36">
        <v>-8</v>
      </c>
    </row>
    <row r="184" spans="1:57" x14ac:dyDescent="0.2">
      <c r="A184" s="35" t="s">
        <v>287</v>
      </c>
      <c r="B184" s="35" t="s">
        <v>1227</v>
      </c>
      <c r="C184" s="397" t="s">
        <v>1592</v>
      </c>
      <c r="D184" s="35" t="s">
        <v>286</v>
      </c>
      <c r="E184" s="261"/>
      <c r="F184" s="35" t="s">
        <v>3</v>
      </c>
      <c r="G184" s="36">
        <v>47</v>
      </c>
      <c r="H184" s="36">
        <v>669</v>
      </c>
      <c r="I184" s="37">
        <v>716</v>
      </c>
      <c r="J184" s="39">
        <v>30</v>
      </c>
      <c r="K184" s="36">
        <v>160</v>
      </c>
      <c r="L184" s="36">
        <v>0</v>
      </c>
      <c r="M184" s="37">
        <v>160</v>
      </c>
      <c r="N184" s="38">
        <v>114</v>
      </c>
      <c r="O184" s="38">
        <v>0</v>
      </c>
      <c r="P184" s="38">
        <v>82</v>
      </c>
      <c r="Q184" s="39">
        <v>196</v>
      </c>
      <c r="R184" s="37">
        <v>125</v>
      </c>
      <c r="S184" s="38">
        <v>0</v>
      </c>
      <c r="T184" s="38">
        <v>88</v>
      </c>
      <c r="U184" s="38">
        <v>43</v>
      </c>
      <c r="V184" s="39">
        <v>131</v>
      </c>
      <c r="W184" s="36">
        <v>0</v>
      </c>
      <c r="X184" s="36">
        <v>0</v>
      </c>
      <c r="Y184" s="37">
        <v>0</v>
      </c>
      <c r="Z184" s="39">
        <v>200</v>
      </c>
      <c r="AA184" s="36">
        <v>0</v>
      </c>
      <c r="AB184" s="36">
        <v>0</v>
      </c>
      <c r="AC184" s="37">
        <v>0</v>
      </c>
      <c r="AD184" s="38">
        <v>0</v>
      </c>
      <c r="AE184" s="38">
        <v>-70</v>
      </c>
      <c r="AF184" s="39">
        <v>-70</v>
      </c>
      <c r="AG184" s="36">
        <v>0</v>
      </c>
      <c r="AH184" s="36">
        <v>0</v>
      </c>
      <c r="AI184" s="36">
        <v>0</v>
      </c>
      <c r="AJ184" s="36">
        <v>373</v>
      </c>
      <c r="AK184" s="40">
        <v>1861</v>
      </c>
      <c r="AL184" s="38">
        <v>2276</v>
      </c>
      <c r="AM184" s="38">
        <v>0</v>
      </c>
      <c r="AN184" s="38">
        <v>1683</v>
      </c>
      <c r="AO184" s="38">
        <v>0</v>
      </c>
      <c r="AP184" s="38">
        <v>6</v>
      </c>
      <c r="AQ184" s="36">
        <v>465</v>
      </c>
      <c r="AR184" s="36">
        <v>0</v>
      </c>
      <c r="AS184" s="36">
        <v>0</v>
      </c>
      <c r="AT184" s="36">
        <v>0</v>
      </c>
      <c r="AU184" s="36">
        <v>0</v>
      </c>
      <c r="AV184" s="36">
        <v>-59</v>
      </c>
      <c r="AW184" s="36">
        <v>192</v>
      </c>
      <c r="AX184" s="36">
        <v>0</v>
      </c>
      <c r="AY184" s="36">
        <v>0</v>
      </c>
      <c r="AZ184" s="40"/>
      <c r="BA184" s="40">
        <v>6424</v>
      </c>
      <c r="BB184" s="36">
        <v>0</v>
      </c>
      <c r="BC184" s="36">
        <v>9</v>
      </c>
      <c r="BD184" s="36">
        <v>0</v>
      </c>
      <c r="BE184" s="36">
        <v>-6</v>
      </c>
    </row>
    <row r="185" spans="1:57" x14ac:dyDescent="0.2">
      <c r="A185" s="35" t="s">
        <v>357</v>
      </c>
      <c r="B185" s="35" t="s">
        <v>1228</v>
      </c>
      <c r="C185" s="397" t="s">
        <v>1592</v>
      </c>
      <c r="D185" s="35" t="s">
        <v>356</v>
      </c>
      <c r="E185" s="261"/>
      <c r="F185" s="35" t="s">
        <v>3</v>
      </c>
      <c r="G185" s="36">
        <v>18</v>
      </c>
      <c r="H185" s="36">
        <v>362</v>
      </c>
      <c r="I185" s="37">
        <v>380</v>
      </c>
      <c r="J185" s="39">
        <v>39</v>
      </c>
      <c r="K185" s="36">
        <v>94</v>
      </c>
      <c r="L185" s="36">
        <v>0</v>
      </c>
      <c r="M185" s="37">
        <v>94</v>
      </c>
      <c r="N185" s="38">
        <v>-56</v>
      </c>
      <c r="O185" s="38">
        <v>0</v>
      </c>
      <c r="P185" s="38">
        <v>115</v>
      </c>
      <c r="Q185" s="39">
        <v>59</v>
      </c>
      <c r="R185" s="37">
        <v>388</v>
      </c>
      <c r="S185" s="38">
        <v>0</v>
      </c>
      <c r="T185" s="38">
        <v>26</v>
      </c>
      <c r="U185" s="38">
        <v>22</v>
      </c>
      <c r="V185" s="39">
        <v>48</v>
      </c>
      <c r="W185" s="36">
        <v>0</v>
      </c>
      <c r="X185" s="36">
        <v>0</v>
      </c>
      <c r="Y185" s="37">
        <v>0</v>
      </c>
      <c r="Z185" s="39">
        <v>78</v>
      </c>
      <c r="AA185" s="36">
        <v>0</v>
      </c>
      <c r="AB185" s="36">
        <v>0</v>
      </c>
      <c r="AC185" s="37">
        <v>0</v>
      </c>
      <c r="AD185" s="38">
        <v>0</v>
      </c>
      <c r="AE185" s="38">
        <v>74</v>
      </c>
      <c r="AF185" s="39">
        <v>74</v>
      </c>
      <c r="AG185" s="36">
        <v>1</v>
      </c>
      <c r="AH185" s="36">
        <v>0</v>
      </c>
      <c r="AI185" s="36">
        <v>0</v>
      </c>
      <c r="AJ185" s="36">
        <v>68</v>
      </c>
      <c r="AK185" s="40">
        <v>1229</v>
      </c>
      <c r="AL185" s="38">
        <v>914</v>
      </c>
      <c r="AM185" s="38">
        <v>11</v>
      </c>
      <c r="AN185" s="38">
        <v>806</v>
      </c>
      <c r="AO185" s="38">
        <v>0</v>
      </c>
      <c r="AP185" s="38">
        <v>0</v>
      </c>
      <c r="AQ185" s="36">
        <v>144</v>
      </c>
      <c r="AR185" s="36">
        <v>0</v>
      </c>
      <c r="AS185" s="36">
        <v>0</v>
      </c>
      <c r="AT185" s="36">
        <v>0</v>
      </c>
      <c r="AU185" s="36">
        <v>8</v>
      </c>
      <c r="AV185" s="36">
        <v>-86</v>
      </c>
      <c r="AW185" s="36">
        <v>0</v>
      </c>
      <c r="AX185" s="36">
        <v>0</v>
      </c>
      <c r="AY185" s="36">
        <v>0</v>
      </c>
      <c r="AZ185" s="40"/>
      <c r="BA185" s="40">
        <v>3026</v>
      </c>
      <c r="BB185" s="36">
        <v>0</v>
      </c>
      <c r="BC185" s="36">
        <v>0</v>
      </c>
      <c r="BD185" s="36">
        <v>0</v>
      </c>
      <c r="BE185" s="36">
        <v>-40</v>
      </c>
    </row>
    <row r="186" spans="1:57" x14ac:dyDescent="0.2">
      <c r="A186" s="35" t="s">
        <v>412</v>
      </c>
      <c r="B186" s="35" t="s">
        <v>1229</v>
      </c>
      <c r="C186" s="397" t="s">
        <v>1592</v>
      </c>
      <c r="D186" s="35" t="s">
        <v>411</v>
      </c>
      <c r="E186" s="261"/>
      <c r="F186" s="35" t="s">
        <v>3</v>
      </c>
      <c r="G186" s="36">
        <v>50</v>
      </c>
      <c r="H186" s="36">
        <v>389</v>
      </c>
      <c r="I186" s="37">
        <v>439</v>
      </c>
      <c r="J186" s="39">
        <v>31</v>
      </c>
      <c r="K186" s="36">
        <v>36</v>
      </c>
      <c r="L186" s="36">
        <v>0</v>
      </c>
      <c r="M186" s="37">
        <v>36</v>
      </c>
      <c r="N186" s="38">
        <v>121</v>
      </c>
      <c r="O186" s="38">
        <v>0</v>
      </c>
      <c r="P186" s="38">
        <v>131</v>
      </c>
      <c r="Q186" s="39">
        <v>252</v>
      </c>
      <c r="R186" s="37">
        <v>320</v>
      </c>
      <c r="S186" s="38">
        <v>0</v>
      </c>
      <c r="T186" s="38">
        <v>53</v>
      </c>
      <c r="U186" s="38">
        <v>-237</v>
      </c>
      <c r="V186" s="39">
        <v>-184</v>
      </c>
      <c r="W186" s="36">
        <v>0</v>
      </c>
      <c r="X186" s="36">
        <v>0</v>
      </c>
      <c r="Y186" s="37">
        <v>0</v>
      </c>
      <c r="Z186" s="39">
        <v>524</v>
      </c>
      <c r="AA186" s="36">
        <v>0</v>
      </c>
      <c r="AB186" s="36">
        <v>0</v>
      </c>
      <c r="AC186" s="37">
        <v>0</v>
      </c>
      <c r="AD186" s="38">
        <v>0</v>
      </c>
      <c r="AE186" s="38">
        <v>214</v>
      </c>
      <c r="AF186" s="39">
        <v>214</v>
      </c>
      <c r="AG186" s="36">
        <v>22</v>
      </c>
      <c r="AH186" s="36">
        <v>0</v>
      </c>
      <c r="AI186" s="36">
        <v>24</v>
      </c>
      <c r="AJ186" s="36">
        <v>0</v>
      </c>
      <c r="AK186" s="40">
        <v>1678</v>
      </c>
      <c r="AL186" s="38">
        <v>2198</v>
      </c>
      <c r="AM186" s="38">
        <v>1</v>
      </c>
      <c r="AN186" s="38">
        <v>2156</v>
      </c>
      <c r="AO186" s="38">
        <v>0</v>
      </c>
      <c r="AP186" s="38">
        <v>0</v>
      </c>
      <c r="AQ186" s="36">
        <v>431</v>
      </c>
      <c r="AR186" s="36">
        <v>0</v>
      </c>
      <c r="AS186" s="36">
        <v>0</v>
      </c>
      <c r="AT186" s="36">
        <v>0</v>
      </c>
      <c r="AU186" s="36">
        <v>0</v>
      </c>
      <c r="AV186" s="36">
        <v>-637</v>
      </c>
      <c r="AW186" s="36">
        <v>60</v>
      </c>
      <c r="AX186" s="36">
        <v>0</v>
      </c>
      <c r="AY186" s="36">
        <v>0</v>
      </c>
      <c r="AZ186" s="40"/>
      <c r="BA186" s="40">
        <v>5887</v>
      </c>
      <c r="BB186" s="36">
        <v>0</v>
      </c>
      <c r="BC186" s="36">
        <v>0</v>
      </c>
      <c r="BD186" s="36">
        <v>81</v>
      </c>
      <c r="BE186" s="36">
        <v>0</v>
      </c>
    </row>
    <row r="187" spans="1:57" x14ac:dyDescent="0.2">
      <c r="A187" s="35" t="s">
        <v>429</v>
      </c>
      <c r="B187" s="35" t="s">
        <v>1230</v>
      </c>
      <c r="C187" s="397" t="s">
        <v>1592</v>
      </c>
      <c r="D187" s="35" t="s">
        <v>428</v>
      </c>
      <c r="E187" s="261"/>
      <c r="F187" s="35" t="s">
        <v>3</v>
      </c>
      <c r="G187" s="36">
        <v>-3</v>
      </c>
      <c r="H187" s="36">
        <v>1195</v>
      </c>
      <c r="I187" s="37">
        <v>1192</v>
      </c>
      <c r="J187" s="39">
        <v>26</v>
      </c>
      <c r="K187" s="36">
        <v>18</v>
      </c>
      <c r="L187" s="36">
        <v>0</v>
      </c>
      <c r="M187" s="37">
        <v>18</v>
      </c>
      <c r="N187" s="38">
        <v>105</v>
      </c>
      <c r="O187" s="38">
        <v>0</v>
      </c>
      <c r="P187" s="38">
        <v>-7</v>
      </c>
      <c r="Q187" s="39">
        <v>98</v>
      </c>
      <c r="R187" s="37">
        <v>370</v>
      </c>
      <c r="S187" s="38">
        <v>0</v>
      </c>
      <c r="T187" s="38">
        <v>2</v>
      </c>
      <c r="U187" s="38">
        <v>99</v>
      </c>
      <c r="V187" s="39">
        <v>101</v>
      </c>
      <c r="W187" s="36">
        <v>0</v>
      </c>
      <c r="X187" s="36">
        <v>0</v>
      </c>
      <c r="Y187" s="37">
        <v>0</v>
      </c>
      <c r="Z187" s="39">
        <v>100</v>
      </c>
      <c r="AA187" s="36">
        <v>0</v>
      </c>
      <c r="AB187" s="36">
        <v>0</v>
      </c>
      <c r="AC187" s="37">
        <v>0</v>
      </c>
      <c r="AD187" s="38">
        <v>0</v>
      </c>
      <c r="AE187" s="38">
        <v>33</v>
      </c>
      <c r="AF187" s="39">
        <v>33</v>
      </c>
      <c r="AG187" s="36">
        <v>-20</v>
      </c>
      <c r="AH187" s="36">
        <v>0</v>
      </c>
      <c r="AI187" s="36">
        <v>0</v>
      </c>
      <c r="AJ187" s="36">
        <v>0</v>
      </c>
      <c r="AK187" s="40">
        <v>1918</v>
      </c>
      <c r="AL187" s="38">
        <v>1499</v>
      </c>
      <c r="AM187" s="38">
        <v>0</v>
      </c>
      <c r="AN187" s="38">
        <v>0</v>
      </c>
      <c r="AO187" s="38">
        <v>0</v>
      </c>
      <c r="AP187" s="38">
        <v>0</v>
      </c>
      <c r="AQ187" s="36">
        <v>0</v>
      </c>
      <c r="AR187" s="36">
        <v>0</v>
      </c>
      <c r="AS187" s="36">
        <v>0</v>
      </c>
      <c r="AT187" s="36">
        <v>0</v>
      </c>
      <c r="AU187" s="36">
        <v>0</v>
      </c>
      <c r="AV187" s="36">
        <v>0</v>
      </c>
      <c r="AW187" s="36">
        <v>0</v>
      </c>
      <c r="AX187" s="36">
        <v>0</v>
      </c>
      <c r="AY187" s="36">
        <v>0</v>
      </c>
      <c r="AZ187" s="40"/>
      <c r="BA187" s="40">
        <v>3417</v>
      </c>
      <c r="BB187" s="36">
        <v>0</v>
      </c>
      <c r="BC187" s="36">
        <v>0</v>
      </c>
      <c r="BD187" s="36">
        <v>27</v>
      </c>
      <c r="BE187" s="36">
        <v>-1</v>
      </c>
    </row>
    <row r="188" spans="1:57" x14ac:dyDescent="0.2">
      <c r="A188" s="35" t="s">
        <v>341</v>
      </c>
      <c r="B188" s="35" t="s">
        <v>1231</v>
      </c>
      <c r="C188" s="397" t="s">
        <v>1592</v>
      </c>
      <c r="D188" s="35" t="s">
        <v>917</v>
      </c>
      <c r="E188" s="261"/>
      <c r="F188" s="35" t="s">
        <v>729</v>
      </c>
      <c r="G188" s="36">
        <v>129</v>
      </c>
      <c r="H188" s="36">
        <v>1562</v>
      </c>
      <c r="I188" s="37">
        <v>1691</v>
      </c>
      <c r="J188" s="39">
        <v>37</v>
      </c>
      <c r="K188" s="36">
        <v>169</v>
      </c>
      <c r="L188" s="36">
        <v>6069</v>
      </c>
      <c r="M188" s="37">
        <v>6238</v>
      </c>
      <c r="N188" s="38">
        <v>-3774</v>
      </c>
      <c r="O188" s="38">
        <v>0</v>
      </c>
      <c r="P188" s="38">
        <v>1311</v>
      </c>
      <c r="Q188" s="39">
        <v>-2463</v>
      </c>
      <c r="R188" s="37">
        <v>4522</v>
      </c>
      <c r="S188" s="38">
        <v>1912</v>
      </c>
      <c r="T188" s="38">
        <v>2</v>
      </c>
      <c r="U188" s="38">
        <v>776</v>
      </c>
      <c r="V188" s="39">
        <v>2690</v>
      </c>
      <c r="W188" s="36">
        <v>3177</v>
      </c>
      <c r="X188" s="36">
        <v>2187</v>
      </c>
      <c r="Y188" s="37">
        <v>5364</v>
      </c>
      <c r="Z188" s="39">
        <v>2104</v>
      </c>
      <c r="AA188" s="36">
        <v>69318</v>
      </c>
      <c r="AB188" s="36">
        <v>8771</v>
      </c>
      <c r="AC188" s="37">
        <v>78089</v>
      </c>
      <c r="AD188" s="38">
        <v>56235</v>
      </c>
      <c r="AE188" s="38">
        <v>719</v>
      </c>
      <c r="AF188" s="39">
        <v>56954</v>
      </c>
      <c r="AG188" s="36">
        <v>0</v>
      </c>
      <c r="AH188" s="36">
        <v>0</v>
      </c>
      <c r="AI188" s="36">
        <v>0</v>
      </c>
      <c r="AJ188" s="36">
        <v>0</v>
      </c>
      <c r="AK188" s="40">
        <v>155226</v>
      </c>
      <c r="AL188" s="38">
        <v>0</v>
      </c>
      <c r="AM188" s="38">
        <v>0</v>
      </c>
      <c r="AN188" s="38">
        <v>0</v>
      </c>
      <c r="AO188" s="38">
        <v>0</v>
      </c>
      <c r="AP188" s="38">
        <v>0</v>
      </c>
      <c r="AQ188" s="36">
        <v>0</v>
      </c>
      <c r="AR188" s="36">
        <v>0</v>
      </c>
      <c r="AS188" s="36">
        <v>0</v>
      </c>
      <c r="AT188" s="36">
        <v>0</v>
      </c>
      <c r="AU188" s="36">
        <v>453</v>
      </c>
      <c r="AV188" s="36">
        <v>17</v>
      </c>
      <c r="AW188" s="36">
        <v>528</v>
      </c>
      <c r="AX188" s="36">
        <v>0</v>
      </c>
      <c r="AY188" s="36">
        <v>0</v>
      </c>
      <c r="AZ188" s="40"/>
      <c r="BA188" s="40">
        <v>156224</v>
      </c>
      <c r="BB188" s="36">
        <v>0</v>
      </c>
      <c r="BC188" s="36">
        <v>0</v>
      </c>
      <c r="BD188" s="36">
        <v>3084</v>
      </c>
      <c r="BE188" s="36">
        <v>-313</v>
      </c>
    </row>
    <row r="189" spans="1:57" x14ac:dyDescent="0.2">
      <c r="A189" s="35" t="s">
        <v>52</v>
      </c>
      <c r="B189" s="35" t="s">
        <v>1232</v>
      </c>
      <c r="C189" s="397" t="s">
        <v>1592</v>
      </c>
      <c r="D189" s="35" t="s">
        <v>918</v>
      </c>
      <c r="E189" s="261"/>
      <c r="F189" s="35" t="s">
        <v>3</v>
      </c>
      <c r="G189" s="36">
        <v>-71</v>
      </c>
      <c r="H189" s="36">
        <v>467</v>
      </c>
      <c r="I189" s="37">
        <v>396</v>
      </c>
      <c r="J189" s="39">
        <v>10</v>
      </c>
      <c r="K189" s="36">
        <v>76</v>
      </c>
      <c r="L189" s="36">
        <v>0</v>
      </c>
      <c r="M189" s="37">
        <v>76</v>
      </c>
      <c r="N189" s="38">
        <v>-159</v>
      </c>
      <c r="O189" s="38">
        <v>0</v>
      </c>
      <c r="P189" s="38">
        <v>544</v>
      </c>
      <c r="Q189" s="39">
        <v>385</v>
      </c>
      <c r="R189" s="37">
        <v>401</v>
      </c>
      <c r="S189" s="38">
        <v>20</v>
      </c>
      <c r="T189" s="38">
        <v>167</v>
      </c>
      <c r="U189" s="38">
        <v>97</v>
      </c>
      <c r="V189" s="39">
        <v>284</v>
      </c>
      <c r="W189" s="36">
        <v>0</v>
      </c>
      <c r="X189" s="36">
        <v>0</v>
      </c>
      <c r="Y189" s="37">
        <v>0</v>
      </c>
      <c r="Z189" s="39">
        <v>218</v>
      </c>
      <c r="AA189" s="36">
        <v>0</v>
      </c>
      <c r="AB189" s="36">
        <v>0</v>
      </c>
      <c r="AC189" s="37">
        <v>0</v>
      </c>
      <c r="AD189" s="38">
        <v>0</v>
      </c>
      <c r="AE189" s="38">
        <v>113</v>
      </c>
      <c r="AF189" s="39">
        <v>113</v>
      </c>
      <c r="AG189" s="36">
        <v>112</v>
      </c>
      <c r="AH189" s="36">
        <v>0</v>
      </c>
      <c r="AI189" s="36">
        <v>0</v>
      </c>
      <c r="AJ189" s="36">
        <v>0</v>
      </c>
      <c r="AK189" s="40">
        <v>1995</v>
      </c>
      <c r="AL189" s="38">
        <v>5036</v>
      </c>
      <c r="AM189" s="38">
        <v>0</v>
      </c>
      <c r="AN189" s="38">
        <v>0</v>
      </c>
      <c r="AO189" s="38">
        <v>0</v>
      </c>
      <c r="AP189" s="38">
        <v>0</v>
      </c>
      <c r="AQ189" s="36">
        <v>114</v>
      </c>
      <c r="AR189" s="36">
        <v>0</v>
      </c>
      <c r="AS189" s="36">
        <v>0</v>
      </c>
      <c r="AT189" s="36">
        <v>0</v>
      </c>
      <c r="AU189" s="36">
        <v>0</v>
      </c>
      <c r="AV189" s="36">
        <v>1</v>
      </c>
      <c r="AW189" s="36">
        <v>0</v>
      </c>
      <c r="AX189" s="36">
        <v>0</v>
      </c>
      <c r="AY189" s="36">
        <v>0</v>
      </c>
      <c r="AZ189" s="40"/>
      <c r="BA189" s="40">
        <v>7146</v>
      </c>
      <c r="BB189" s="36">
        <v>0</v>
      </c>
      <c r="BC189" s="36">
        <v>0</v>
      </c>
      <c r="BD189" s="36">
        <v>28</v>
      </c>
      <c r="BE189" s="36">
        <v>-23</v>
      </c>
    </row>
    <row r="190" spans="1:57" x14ac:dyDescent="0.2">
      <c r="A190" s="35" t="s">
        <v>182</v>
      </c>
      <c r="B190" s="35" t="s">
        <v>1233</v>
      </c>
      <c r="C190" s="397" t="s">
        <v>1592</v>
      </c>
      <c r="D190" s="35" t="s">
        <v>181</v>
      </c>
      <c r="E190" s="261"/>
      <c r="F190" s="35" t="s">
        <v>3</v>
      </c>
      <c r="G190" s="36">
        <v>1</v>
      </c>
      <c r="H190" s="36">
        <v>817</v>
      </c>
      <c r="I190" s="37">
        <v>818</v>
      </c>
      <c r="J190" s="39">
        <v>6</v>
      </c>
      <c r="K190" s="36">
        <v>100</v>
      </c>
      <c r="L190" s="36">
        <v>0</v>
      </c>
      <c r="M190" s="37">
        <v>100</v>
      </c>
      <c r="N190" s="38">
        <v>-462</v>
      </c>
      <c r="O190" s="38">
        <v>0</v>
      </c>
      <c r="P190" s="38">
        <v>1131</v>
      </c>
      <c r="Q190" s="39">
        <v>669</v>
      </c>
      <c r="R190" s="37">
        <v>1036</v>
      </c>
      <c r="S190" s="38">
        <v>0</v>
      </c>
      <c r="T190" s="38">
        <v>123</v>
      </c>
      <c r="U190" s="38">
        <v>319</v>
      </c>
      <c r="V190" s="39">
        <v>442</v>
      </c>
      <c r="W190" s="36">
        <v>0</v>
      </c>
      <c r="X190" s="36">
        <v>0</v>
      </c>
      <c r="Y190" s="37">
        <v>0</v>
      </c>
      <c r="Z190" s="39">
        <v>397</v>
      </c>
      <c r="AA190" s="36">
        <v>0</v>
      </c>
      <c r="AB190" s="36">
        <v>0</v>
      </c>
      <c r="AC190" s="37">
        <v>0</v>
      </c>
      <c r="AD190" s="38">
        <v>0</v>
      </c>
      <c r="AE190" s="38">
        <v>255</v>
      </c>
      <c r="AF190" s="39">
        <v>255</v>
      </c>
      <c r="AG190" s="36">
        <v>39</v>
      </c>
      <c r="AH190" s="36">
        <v>20</v>
      </c>
      <c r="AI190" s="36">
        <v>0</v>
      </c>
      <c r="AJ190" s="36">
        <v>0</v>
      </c>
      <c r="AK190" s="40">
        <v>3782</v>
      </c>
      <c r="AL190" s="38">
        <v>10680</v>
      </c>
      <c r="AM190" s="38">
        <v>31</v>
      </c>
      <c r="AN190" s="38">
        <v>0</v>
      </c>
      <c r="AO190" s="38">
        <v>0</v>
      </c>
      <c r="AP190" s="38">
        <v>0</v>
      </c>
      <c r="AQ190" s="36">
        <v>560</v>
      </c>
      <c r="AR190" s="36">
        <v>0</v>
      </c>
      <c r="AS190" s="36">
        <v>0</v>
      </c>
      <c r="AT190" s="36">
        <v>0</v>
      </c>
      <c r="AU190" s="36">
        <v>0</v>
      </c>
      <c r="AV190" s="36">
        <v>0</v>
      </c>
      <c r="AW190" s="36">
        <v>0</v>
      </c>
      <c r="AX190" s="36">
        <v>0</v>
      </c>
      <c r="AY190" s="36">
        <v>0</v>
      </c>
      <c r="AZ190" s="40"/>
      <c r="BA190" s="40">
        <v>15053</v>
      </c>
      <c r="BB190" s="36">
        <v>0</v>
      </c>
      <c r="BC190" s="36">
        <v>0</v>
      </c>
      <c r="BD190" s="36">
        <v>0</v>
      </c>
      <c r="BE190" s="36">
        <v>-68</v>
      </c>
    </row>
    <row r="191" spans="1:57" x14ac:dyDescent="0.2">
      <c r="A191" s="35" t="s">
        <v>340</v>
      </c>
      <c r="B191" s="35" t="s">
        <v>1234</v>
      </c>
      <c r="C191" s="397" t="s">
        <v>1592</v>
      </c>
      <c r="D191" s="35" t="s">
        <v>919</v>
      </c>
      <c r="E191" s="261"/>
      <c r="F191" s="35" t="s">
        <v>3</v>
      </c>
      <c r="G191" s="36">
        <v>-168</v>
      </c>
      <c r="H191" s="36">
        <v>437</v>
      </c>
      <c r="I191" s="37">
        <v>269</v>
      </c>
      <c r="J191" s="39">
        <v>15</v>
      </c>
      <c r="K191" s="36">
        <v>70</v>
      </c>
      <c r="L191" s="36">
        <v>0</v>
      </c>
      <c r="M191" s="37">
        <v>70</v>
      </c>
      <c r="N191" s="38">
        <v>-209</v>
      </c>
      <c r="O191" s="38">
        <v>0</v>
      </c>
      <c r="P191" s="38">
        <v>735</v>
      </c>
      <c r="Q191" s="39">
        <v>526</v>
      </c>
      <c r="R191" s="37">
        <v>43</v>
      </c>
      <c r="S191" s="38">
        <v>1</v>
      </c>
      <c r="T191" s="38">
        <v>62</v>
      </c>
      <c r="U191" s="38">
        <v>563</v>
      </c>
      <c r="V191" s="39">
        <v>626</v>
      </c>
      <c r="W191" s="36">
        <v>0</v>
      </c>
      <c r="X191" s="36">
        <v>1</v>
      </c>
      <c r="Y191" s="37">
        <v>1</v>
      </c>
      <c r="Z191" s="39">
        <v>523</v>
      </c>
      <c r="AA191" s="36">
        <v>0</v>
      </c>
      <c r="AB191" s="36">
        <v>0</v>
      </c>
      <c r="AC191" s="37">
        <v>0</v>
      </c>
      <c r="AD191" s="38">
        <v>0</v>
      </c>
      <c r="AE191" s="38">
        <v>-328</v>
      </c>
      <c r="AF191" s="39">
        <v>-328</v>
      </c>
      <c r="AG191" s="36">
        <v>207</v>
      </c>
      <c r="AH191" s="36">
        <v>0</v>
      </c>
      <c r="AI191" s="36">
        <v>0</v>
      </c>
      <c r="AJ191" s="36">
        <v>-51</v>
      </c>
      <c r="AK191" s="40">
        <v>1901</v>
      </c>
      <c r="AL191" s="38">
        <v>4133</v>
      </c>
      <c r="AM191" s="38">
        <v>7</v>
      </c>
      <c r="AN191" s="38">
        <v>4126</v>
      </c>
      <c r="AO191" s="38">
        <v>0</v>
      </c>
      <c r="AP191" s="38">
        <v>-178</v>
      </c>
      <c r="AQ191" s="36">
        <v>0</v>
      </c>
      <c r="AR191" s="36">
        <v>0</v>
      </c>
      <c r="AS191" s="36">
        <v>0</v>
      </c>
      <c r="AT191" s="36">
        <v>0</v>
      </c>
      <c r="AU191" s="36">
        <v>0</v>
      </c>
      <c r="AV191" s="36">
        <v>-113</v>
      </c>
      <c r="AW191" s="36">
        <v>0</v>
      </c>
      <c r="AX191" s="36">
        <v>0</v>
      </c>
      <c r="AY191" s="36">
        <v>0</v>
      </c>
      <c r="AZ191" s="40"/>
      <c r="BA191" s="40">
        <v>9876</v>
      </c>
      <c r="BB191" s="36">
        <v>11</v>
      </c>
      <c r="BC191" s="36">
        <v>0</v>
      </c>
      <c r="BD191" s="36">
        <v>308</v>
      </c>
      <c r="BE191" s="36">
        <v>-19</v>
      </c>
    </row>
    <row r="192" spans="1:57" x14ac:dyDescent="0.2">
      <c r="A192" s="35" t="s">
        <v>398</v>
      </c>
      <c r="B192" s="35" t="s">
        <v>1235</v>
      </c>
      <c r="C192" s="397" t="s">
        <v>1592</v>
      </c>
      <c r="D192" s="35" t="s">
        <v>397</v>
      </c>
      <c r="E192" s="261"/>
      <c r="F192" s="35" t="s">
        <v>3</v>
      </c>
      <c r="G192" s="36">
        <v>0</v>
      </c>
      <c r="H192" s="36">
        <v>103</v>
      </c>
      <c r="I192" s="37">
        <v>103</v>
      </c>
      <c r="J192" s="39">
        <v>53</v>
      </c>
      <c r="K192" s="36">
        <v>57</v>
      </c>
      <c r="L192" s="36">
        <v>0</v>
      </c>
      <c r="M192" s="37">
        <v>57</v>
      </c>
      <c r="N192" s="38">
        <v>-41</v>
      </c>
      <c r="O192" s="38">
        <v>0</v>
      </c>
      <c r="P192" s="38">
        <v>607</v>
      </c>
      <c r="Q192" s="39">
        <v>566</v>
      </c>
      <c r="R192" s="37">
        <v>-290</v>
      </c>
      <c r="S192" s="38">
        <v>14</v>
      </c>
      <c r="T192" s="38">
        <v>33</v>
      </c>
      <c r="U192" s="38">
        <v>6</v>
      </c>
      <c r="V192" s="39">
        <v>53</v>
      </c>
      <c r="W192" s="36">
        <v>0</v>
      </c>
      <c r="X192" s="36">
        <v>0</v>
      </c>
      <c r="Y192" s="37">
        <v>0</v>
      </c>
      <c r="Z192" s="39">
        <v>26</v>
      </c>
      <c r="AA192" s="36">
        <v>0</v>
      </c>
      <c r="AB192" s="36">
        <v>0</v>
      </c>
      <c r="AC192" s="37">
        <v>0</v>
      </c>
      <c r="AD192" s="38">
        <v>0</v>
      </c>
      <c r="AE192" s="38">
        <v>95</v>
      </c>
      <c r="AF192" s="39">
        <v>95</v>
      </c>
      <c r="AG192" s="36">
        <v>161</v>
      </c>
      <c r="AH192" s="36">
        <v>0</v>
      </c>
      <c r="AI192" s="36">
        <v>0</v>
      </c>
      <c r="AJ192" s="36">
        <v>0</v>
      </c>
      <c r="AK192" s="40">
        <v>824</v>
      </c>
      <c r="AL192" s="38">
        <v>2805</v>
      </c>
      <c r="AM192" s="38">
        <v>0</v>
      </c>
      <c r="AN192" s="38">
        <v>2142</v>
      </c>
      <c r="AO192" s="38">
        <v>0</v>
      </c>
      <c r="AP192" s="38">
        <v>0</v>
      </c>
      <c r="AQ192" s="36">
        <v>1710</v>
      </c>
      <c r="AR192" s="36">
        <v>0</v>
      </c>
      <c r="AS192" s="36">
        <v>0</v>
      </c>
      <c r="AT192" s="36">
        <v>0</v>
      </c>
      <c r="AU192" s="36">
        <v>0</v>
      </c>
      <c r="AV192" s="36">
        <v>0</v>
      </c>
      <c r="AW192" s="36">
        <v>0</v>
      </c>
      <c r="AX192" s="36">
        <v>0</v>
      </c>
      <c r="AY192" s="36">
        <v>0</v>
      </c>
      <c r="AZ192" s="40"/>
      <c r="BA192" s="40">
        <v>7481</v>
      </c>
      <c r="BB192" s="36">
        <v>0</v>
      </c>
      <c r="BC192" s="36">
        <v>0</v>
      </c>
      <c r="BD192" s="36">
        <v>13</v>
      </c>
      <c r="BE192" s="36">
        <v>0</v>
      </c>
    </row>
    <row r="193" spans="1:57" x14ac:dyDescent="0.2">
      <c r="A193" s="35" t="s">
        <v>517</v>
      </c>
      <c r="B193" s="35" t="s">
        <v>1236</v>
      </c>
      <c r="C193" s="397" t="s">
        <v>1592</v>
      </c>
      <c r="D193" s="35" t="s">
        <v>516</v>
      </c>
      <c r="E193" s="261"/>
      <c r="F193" s="35" t="s">
        <v>3</v>
      </c>
      <c r="G193" s="36">
        <v>14</v>
      </c>
      <c r="H193" s="36">
        <v>605</v>
      </c>
      <c r="I193" s="37">
        <v>619</v>
      </c>
      <c r="J193" s="39">
        <v>4</v>
      </c>
      <c r="K193" s="36">
        <v>54</v>
      </c>
      <c r="L193" s="36">
        <v>0</v>
      </c>
      <c r="M193" s="37">
        <v>54</v>
      </c>
      <c r="N193" s="38">
        <v>-19</v>
      </c>
      <c r="O193" s="38">
        <v>0</v>
      </c>
      <c r="P193" s="38">
        <v>674</v>
      </c>
      <c r="Q193" s="39">
        <v>655</v>
      </c>
      <c r="R193" s="37">
        <v>708</v>
      </c>
      <c r="S193" s="38">
        <v>3</v>
      </c>
      <c r="T193" s="38">
        <v>-34</v>
      </c>
      <c r="U193" s="38">
        <v>196</v>
      </c>
      <c r="V193" s="39">
        <v>165</v>
      </c>
      <c r="W193" s="36">
        <v>0</v>
      </c>
      <c r="X193" s="36">
        <v>0</v>
      </c>
      <c r="Y193" s="37">
        <v>0</v>
      </c>
      <c r="Z193" s="39">
        <v>385</v>
      </c>
      <c r="AA193" s="36">
        <v>0</v>
      </c>
      <c r="AB193" s="36">
        <v>0</v>
      </c>
      <c r="AC193" s="37">
        <v>0</v>
      </c>
      <c r="AD193" s="38">
        <v>0</v>
      </c>
      <c r="AE193" s="38">
        <v>114</v>
      </c>
      <c r="AF193" s="39">
        <v>114</v>
      </c>
      <c r="AG193" s="36">
        <v>27</v>
      </c>
      <c r="AH193" s="36">
        <v>0</v>
      </c>
      <c r="AI193" s="36">
        <v>0</v>
      </c>
      <c r="AJ193" s="36">
        <v>0</v>
      </c>
      <c r="AK193" s="40">
        <v>2731</v>
      </c>
      <c r="AL193" s="38">
        <v>2500</v>
      </c>
      <c r="AM193" s="38">
        <v>25</v>
      </c>
      <c r="AN193" s="38">
        <v>2130</v>
      </c>
      <c r="AO193" s="38">
        <v>0</v>
      </c>
      <c r="AP193" s="38">
        <v>0</v>
      </c>
      <c r="AQ193" s="36">
        <v>178</v>
      </c>
      <c r="AR193" s="36">
        <v>0</v>
      </c>
      <c r="AS193" s="36">
        <v>0</v>
      </c>
      <c r="AT193" s="36">
        <v>0</v>
      </c>
      <c r="AU193" s="36">
        <v>0</v>
      </c>
      <c r="AV193" s="36">
        <v>0</v>
      </c>
      <c r="AW193" s="36">
        <v>0</v>
      </c>
      <c r="AX193" s="36">
        <v>0</v>
      </c>
      <c r="AY193" s="36">
        <v>0</v>
      </c>
      <c r="AZ193" s="40"/>
      <c r="BA193" s="40">
        <v>7564</v>
      </c>
      <c r="BB193" s="36">
        <v>0</v>
      </c>
      <c r="BC193" s="36">
        <v>0</v>
      </c>
      <c r="BD193" s="36">
        <v>587</v>
      </c>
      <c r="BE193" s="36">
        <v>-37</v>
      </c>
    </row>
    <row r="194" spans="1:57" x14ac:dyDescent="0.2">
      <c r="A194" s="35" t="s">
        <v>519</v>
      </c>
      <c r="B194" s="35" t="s">
        <v>1237</v>
      </c>
      <c r="C194" s="397" t="s">
        <v>1592</v>
      </c>
      <c r="D194" s="35" t="s">
        <v>518</v>
      </c>
      <c r="E194" s="261"/>
      <c r="F194" s="35" t="s">
        <v>3</v>
      </c>
      <c r="G194" s="36">
        <v>30</v>
      </c>
      <c r="H194" s="36">
        <v>1297</v>
      </c>
      <c r="I194" s="37">
        <v>1327</v>
      </c>
      <c r="J194" s="39">
        <v>10</v>
      </c>
      <c r="K194" s="36">
        <v>155</v>
      </c>
      <c r="L194" s="36">
        <v>0</v>
      </c>
      <c r="M194" s="37">
        <v>155</v>
      </c>
      <c r="N194" s="38">
        <v>-154</v>
      </c>
      <c r="O194" s="38">
        <v>0</v>
      </c>
      <c r="P194" s="38">
        <v>259</v>
      </c>
      <c r="Q194" s="39">
        <v>105</v>
      </c>
      <c r="R194" s="37">
        <v>844</v>
      </c>
      <c r="S194" s="38">
        <v>53</v>
      </c>
      <c r="T194" s="38">
        <v>8</v>
      </c>
      <c r="U194" s="38">
        <v>116</v>
      </c>
      <c r="V194" s="39">
        <v>177</v>
      </c>
      <c r="W194" s="36">
        <v>0</v>
      </c>
      <c r="X194" s="36">
        <v>0</v>
      </c>
      <c r="Y194" s="37">
        <v>0</v>
      </c>
      <c r="Z194" s="39">
        <v>464</v>
      </c>
      <c r="AA194" s="36">
        <v>0</v>
      </c>
      <c r="AB194" s="36">
        <v>0</v>
      </c>
      <c r="AC194" s="37">
        <v>0</v>
      </c>
      <c r="AD194" s="38">
        <v>0</v>
      </c>
      <c r="AE194" s="38">
        <v>163</v>
      </c>
      <c r="AF194" s="39">
        <v>163</v>
      </c>
      <c r="AG194" s="36">
        <v>16</v>
      </c>
      <c r="AH194" s="36">
        <v>0</v>
      </c>
      <c r="AI194" s="36">
        <v>0</v>
      </c>
      <c r="AJ194" s="36">
        <v>0</v>
      </c>
      <c r="AK194" s="40">
        <v>3261</v>
      </c>
      <c r="AL194" s="38">
        <v>4000</v>
      </c>
      <c r="AM194" s="38">
        <v>0</v>
      </c>
      <c r="AN194" s="38">
        <v>3250</v>
      </c>
      <c r="AO194" s="38">
        <v>0</v>
      </c>
      <c r="AP194" s="38">
        <v>0</v>
      </c>
      <c r="AQ194" s="36">
        <v>394</v>
      </c>
      <c r="AR194" s="36">
        <v>0</v>
      </c>
      <c r="AS194" s="36">
        <v>0</v>
      </c>
      <c r="AT194" s="36">
        <v>0</v>
      </c>
      <c r="AU194" s="36">
        <v>0</v>
      </c>
      <c r="AV194" s="36">
        <v>-75</v>
      </c>
      <c r="AW194" s="36">
        <v>0</v>
      </c>
      <c r="AX194" s="36">
        <v>0</v>
      </c>
      <c r="AY194" s="36">
        <v>0</v>
      </c>
      <c r="AZ194" s="40"/>
      <c r="BA194" s="40">
        <v>10830</v>
      </c>
      <c r="BB194" s="36">
        <v>41</v>
      </c>
      <c r="BC194" s="36">
        <v>0</v>
      </c>
      <c r="BD194" s="36">
        <v>3</v>
      </c>
      <c r="BE194" s="36">
        <v>-81</v>
      </c>
    </row>
    <row r="195" spans="1:57" x14ac:dyDescent="0.2">
      <c r="A195" s="35" t="s">
        <v>649</v>
      </c>
      <c r="B195" s="35" t="s">
        <v>1238</v>
      </c>
      <c r="C195" s="397" t="s">
        <v>1592</v>
      </c>
      <c r="D195" s="35" t="s">
        <v>648</v>
      </c>
      <c r="E195" s="261"/>
      <c r="F195" s="35" t="s">
        <v>3</v>
      </c>
      <c r="G195" s="36">
        <v>2</v>
      </c>
      <c r="H195" s="36">
        <v>560</v>
      </c>
      <c r="I195" s="37">
        <v>562</v>
      </c>
      <c r="J195" s="39">
        <v>16</v>
      </c>
      <c r="K195" s="36">
        <v>51</v>
      </c>
      <c r="L195" s="36">
        <v>0</v>
      </c>
      <c r="M195" s="37">
        <v>51</v>
      </c>
      <c r="N195" s="38">
        <v>-57</v>
      </c>
      <c r="O195" s="38">
        <v>0</v>
      </c>
      <c r="P195" s="38">
        <v>371</v>
      </c>
      <c r="Q195" s="39">
        <v>314</v>
      </c>
      <c r="R195" s="37">
        <v>600</v>
      </c>
      <c r="S195" s="38">
        <v>2</v>
      </c>
      <c r="T195" s="38">
        <v>62</v>
      </c>
      <c r="U195" s="38">
        <v>90</v>
      </c>
      <c r="V195" s="39">
        <v>154</v>
      </c>
      <c r="W195" s="36">
        <v>15</v>
      </c>
      <c r="X195" s="36">
        <v>0</v>
      </c>
      <c r="Y195" s="37">
        <v>15</v>
      </c>
      <c r="Z195" s="39">
        <v>229</v>
      </c>
      <c r="AA195" s="36">
        <v>0</v>
      </c>
      <c r="AB195" s="36">
        <v>0</v>
      </c>
      <c r="AC195" s="37">
        <v>0</v>
      </c>
      <c r="AD195" s="38">
        <v>0</v>
      </c>
      <c r="AE195" s="38">
        <v>246</v>
      </c>
      <c r="AF195" s="39">
        <v>246</v>
      </c>
      <c r="AG195" s="36">
        <v>440</v>
      </c>
      <c r="AH195" s="36">
        <v>0</v>
      </c>
      <c r="AI195" s="36">
        <v>11</v>
      </c>
      <c r="AJ195" s="36">
        <v>0</v>
      </c>
      <c r="AK195" s="40">
        <v>2638</v>
      </c>
      <c r="AL195" s="38">
        <v>5124</v>
      </c>
      <c r="AM195" s="38">
        <v>0</v>
      </c>
      <c r="AN195" s="38">
        <v>0</v>
      </c>
      <c r="AO195" s="38">
        <v>0</v>
      </c>
      <c r="AP195" s="38">
        <v>0</v>
      </c>
      <c r="AQ195" s="36">
        <v>1867</v>
      </c>
      <c r="AR195" s="36">
        <v>0</v>
      </c>
      <c r="AS195" s="36">
        <v>0</v>
      </c>
      <c r="AT195" s="36">
        <v>0</v>
      </c>
      <c r="AU195" s="36">
        <v>0</v>
      </c>
      <c r="AV195" s="36">
        <v>0</v>
      </c>
      <c r="AW195" s="36">
        <v>0</v>
      </c>
      <c r="AX195" s="36">
        <v>0</v>
      </c>
      <c r="AY195" s="36">
        <v>0</v>
      </c>
      <c r="AZ195" s="40"/>
      <c r="BA195" s="40">
        <v>9629</v>
      </c>
      <c r="BB195" s="36">
        <v>0</v>
      </c>
      <c r="BC195" s="36">
        <v>0</v>
      </c>
      <c r="BD195" s="36">
        <v>2</v>
      </c>
      <c r="BE195" s="36">
        <v>9</v>
      </c>
    </row>
    <row r="196" spans="1:57" x14ac:dyDescent="0.2">
      <c r="A196" s="35" t="s">
        <v>386</v>
      </c>
      <c r="B196" s="35" t="s">
        <v>1239</v>
      </c>
      <c r="C196" s="397" t="s">
        <v>1588</v>
      </c>
      <c r="D196" s="35" t="s">
        <v>920</v>
      </c>
      <c r="E196" s="261"/>
      <c r="F196" s="35" t="s">
        <v>729</v>
      </c>
      <c r="G196" s="36">
        <v>86</v>
      </c>
      <c r="H196" s="36">
        <v>2045</v>
      </c>
      <c r="I196" s="37">
        <v>2131</v>
      </c>
      <c r="J196" s="39">
        <v>65</v>
      </c>
      <c r="K196" s="36">
        <v>28</v>
      </c>
      <c r="L196" s="36">
        <v>7150</v>
      </c>
      <c r="M196" s="37">
        <v>7178</v>
      </c>
      <c r="N196" s="38">
        <v>16647</v>
      </c>
      <c r="O196" s="38">
        <v>0</v>
      </c>
      <c r="P196" s="38">
        <v>3228</v>
      </c>
      <c r="Q196" s="39">
        <v>19875</v>
      </c>
      <c r="R196" s="37">
        <v>5398</v>
      </c>
      <c r="S196" s="38">
        <v>2027</v>
      </c>
      <c r="T196" s="38">
        <v>82</v>
      </c>
      <c r="U196" s="38">
        <v>-111</v>
      </c>
      <c r="V196" s="39">
        <v>1998</v>
      </c>
      <c r="W196" s="36">
        <v>4974</v>
      </c>
      <c r="X196" s="36">
        <v>5696</v>
      </c>
      <c r="Y196" s="37">
        <v>10670</v>
      </c>
      <c r="Z196" s="39">
        <v>3653</v>
      </c>
      <c r="AA196" s="36">
        <v>79434</v>
      </c>
      <c r="AB196" s="36">
        <v>9834</v>
      </c>
      <c r="AC196" s="37">
        <v>89268</v>
      </c>
      <c r="AD196" s="38">
        <v>101632</v>
      </c>
      <c r="AE196" s="38">
        <v>2678</v>
      </c>
      <c r="AF196" s="39">
        <v>104310</v>
      </c>
      <c r="AG196" s="36">
        <v>1130</v>
      </c>
      <c r="AH196" s="36">
        <v>0</v>
      </c>
      <c r="AI196" s="36">
        <v>0</v>
      </c>
      <c r="AJ196" s="36">
        <v>1519</v>
      </c>
      <c r="AK196" s="40">
        <v>247195</v>
      </c>
      <c r="AL196" s="38">
        <v>0</v>
      </c>
      <c r="AM196" s="38">
        <v>0</v>
      </c>
      <c r="AN196" s="38">
        <v>0</v>
      </c>
      <c r="AO196" s="38">
        <v>0</v>
      </c>
      <c r="AP196" s="38">
        <v>0</v>
      </c>
      <c r="AQ196" s="36">
        <v>0</v>
      </c>
      <c r="AR196" s="36">
        <v>0</v>
      </c>
      <c r="AS196" s="36">
        <v>0</v>
      </c>
      <c r="AT196" s="36">
        <v>0</v>
      </c>
      <c r="AU196" s="36">
        <v>536</v>
      </c>
      <c r="AV196" s="36">
        <v>207</v>
      </c>
      <c r="AW196" s="36">
        <v>425</v>
      </c>
      <c r="AX196" s="36">
        <v>0</v>
      </c>
      <c r="AY196" s="36">
        <v>0</v>
      </c>
      <c r="AZ196" s="40"/>
      <c r="BA196" s="40">
        <v>248363</v>
      </c>
      <c r="BB196" s="36">
        <v>0</v>
      </c>
      <c r="BC196" s="36">
        <v>0</v>
      </c>
      <c r="BD196" s="36">
        <v>6328</v>
      </c>
      <c r="BE196" s="36">
        <v>0</v>
      </c>
    </row>
    <row r="197" spans="1:57" x14ac:dyDescent="0.2">
      <c r="A197" s="35" t="s">
        <v>61</v>
      </c>
      <c r="B197" s="35" t="s">
        <v>1240</v>
      </c>
      <c r="C197" s="397" t="s">
        <v>1588</v>
      </c>
      <c r="D197" s="35" t="s">
        <v>60</v>
      </c>
      <c r="E197" s="261"/>
      <c r="F197" s="35" t="s">
        <v>3</v>
      </c>
      <c r="G197" s="36">
        <v>0</v>
      </c>
      <c r="H197" s="36">
        <v>895</v>
      </c>
      <c r="I197" s="37">
        <v>895</v>
      </c>
      <c r="J197" s="39">
        <v>1</v>
      </c>
      <c r="K197" s="36">
        <v>117</v>
      </c>
      <c r="L197" s="36">
        <v>0</v>
      </c>
      <c r="M197" s="37">
        <v>117</v>
      </c>
      <c r="N197" s="38">
        <v>197</v>
      </c>
      <c r="O197" s="38">
        <v>0</v>
      </c>
      <c r="P197" s="38">
        <v>367</v>
      </c>
      <c r="Q197" s="39">
        <v>564</v>
      </c>
      <c r="R197" s="37">
        <v>220</v>
      </c>
      <c r="S197" s="38">
        <v>22</v>
      </c>
      <c r="T197" s="38">
        <v>143</v>
      </c>
      <c r="U197" s="38">
        <v>426</v>
      </c>
      <c r="V197" s="39">
        <v>591</v>
      </c>
      <c r="W197" s="36">
        <v>0</v>
      </c>
      <c r="X197" s="36">
        <v>0</v>
      </c>
      <c r="Y197" s="37">
        <v>0</v>
      </c>
      <c r="Z197" s="39">
        <v>777</v>
      </c>
      <c r="AA197" s="36">
        <v>0</v>
      </c>
      <c r="AB197" s="36">
        <v>0</v>
      </c>
      <c r="AC197" s="37">
        <v>0</v>
      </c>
      <c r="AD197" s="38">
        <v>0</v>
      </c>
      <c r="AE197" s="38">
        <v>308</v>
      </c>
      <c r="AF197" s="39">
        <v>308</v>
      </c>
      <c r="AG197" s="36">
        <v>229</v>
      </c>
      <c r="AH197" s="36">
        <v>0</v>
      </c>
      <c r="AI197" s="36">
        <v>0</v>
      </c>
      <c r="AJ197" s="36">
        <v>258</v>
      </c>
      <c r="AK197" s="40">
        <v>3960</v>
      </c>
      <c r="AL197" s="38">
        <v>7740</v>
      </c>
      <c r="AM197" s="38">
        <v>205</v>
      </c>
      <c r="AN197" s="38">
        <v>0</v>
      </c>
      <c r="AO197" s="38">
        <v>0</v>
      </c>
      <c r="AP197" s="38">
        <v>0</v>
      </c>
      <c r="AQ197" s="36">
        <v>881</v>
      </c>
      <c r="AR197" s="36">
        <v>0</v>
      </c>
      <c r="AS197" s="36">
        <v>0</v>
      </c>
      <c r="AT197" s="36">
        <v>0</v>
      </c>
      <c r="AU197" s="36">
        <v>0</v>
      </c>
      <c r="AV197" s="36">
        <v>-584</v>
      </c>
      <c r="AW197" s="36">
        <v>0</v>
      </c>
      <c r="AX197" s="36">
        <v>0</v>
      </c>
      <c r="AY197" s="36">
        <v>0</v>
      </c>
      <c r="AZ197" s="40"/>
      <c r="BA197" s="40">
        <v>12202</v>
      </c>
      <c r="BB197" s="36">
        <v>0</v>
      </c>
      <c r="BC197" s="36">
        <v>0</v>
      </c>
      <c r="BD197" s="36">
        <v>0</v>
      </c>
      <c r="BE197" s="36">
        <v>125</v>
      </c>
    </row>
    <row r="198" spans="1:57" x14ac:dyDescent="0.2">
      <c r="A198" s="35" t="s">
        <v>71</v>
      </c>
      <c r="B198" s="35" t="s">
        <v>1241</v>
      </c>
      <c r="C198" s="397" t="s">
        <v>1588</v>
      </c>
      <c r="D198" s="35" t="s">
        <v>70</v>
      </c>
      <c r="E198" s="261"/>
      <c r="F198" s="35" t="s">
        <v>3</v>
      </c>
      <c r="G198" s="36">
        <v>5</v>
      </c>
      <c r="H198" s="36">
        <v>812</v>
      </c>
      <c r="I198" s="37">
        <v>817</v>
      </c>
      <c r="J198" s="39">
        <v>13</v>
      </c>
      <c r="K198" s="36">
        <v>24</v>
      </c>
      <c r="L198" s="36">
        <v>0</v>
      </c>
      <c r="M198" s="37">
        <v>24</v>
      </c>
      <c r="N198" s="38">
        <v>16</v>
      </c>
      <c r="O198" s="38">
        <v>0</v>
      </c>
      <c r="P198" s="38">
        <v>395</v>
      </c>
      <c r="Q198" s="39">
        <v>411</v>
      </c>
      <c r="R198" s="37">
        <v>-517</v>
      </c>
      <c r="S198" s="38">
        <v>26</v>
      </c>
      <c r="T198" s="38">
        <v>234</v>
      </c>
      <c r="U198" s="38">
        <v>517</v>
      </c>
      <c r="V198" s="39">
        <v>777</v>
      </c>
      <c r="W198" s="36">
        <v>0</v>
      </c>
      <c r="X198" s="36">
        <v>0</v>
      </c>
      <c r="Y198" s="37">
        <v>0</v>
      </c>
      <c r="Z198" s="39">
        <v>128</v>
      </c>
      <c r="AA198" s="36">
        <v>0</v>
      </c>
      <c r="AB198" s="36">
        <v>0</v>
      </c>
      <c r="AC198" s="37">
        <v>0</v>
      </c>
      <c r="AD198" s="38">
        <v>0</v>
      </c>
      <c r="AE198" s="38">
        <v>477</v>
      </c>
      <c r="AF198" s="39">
        <v>477</v>
      </c>
      <c r="AG198" s="36">
        <v>0</v>
      </c>
      <c r="AH198" s="36">
        <v>13</v>
      </c>
      <c r="AI198" s="36">
        <v>0</v>
      </c>
      <c r="AJ198" s="36">
        <v>0</v>
      </c>
      <c r="AK198" s="40">
        <v>2143</v>
      </c>
      <c r="AL198" s="38">
        <v>5273</v>
      </c>
      <c r="AM198" s="38">
        <v>0</v>
      </c>
      <c r="AN198" s="38">
        <v>0</v>
      </c>
      <c r="AO198" s="38">
        <v>0</v>
      </c>
      <c r="AP198" s="38">
        <v>0</v>
      </c>
      <c r="AQ198" s="36">
        <v>827</v>
      </c>
      <c r="AR198" s="36">
        <v>0</v>
      </c>
      <c r="AS198" s="36">
        <v>0</v>
      </c>
      <c r="AT198" s="36">
        <v>0</v>
      </c>
      <c r="AU198" s="36">
        <v>0</v>
      </c>
      <c r="AV198" s="36">
        <v>15</v>
      </c>
      <c r="AW198" s="36">
        <v>0</v>
      </c>
      <c r="AX198" s="36">
        <v>0</v>
      </c>
      <c r="AY198" s="36">
        <v>0</v>
      </c>
      <c r="AZ198" s="40"/>
      <c r="BA198" s="40">
        <v>8258</v>
      </c>
      <c r="BB198" s="36">
        <v>0</v>
      </c>
      <c r="BC198" s="36">
        <v>0</v>
      </c>
      <c r="BD198" s="36">
        <v>1</v>
      </c>
      <c r="BE198" s="36">
        <v>-41</v>
      </c>
    </row>
    <row r="199" spans="1:57" x14ac:dyDescent="0.2">
      <c r="A199" s="35" t="s">
        <v>237</v>
      </c>
      <c r="B199" s="35" t="s">
        <v>1242</v>
      </c>
      <c r="C199" s="397" t="s">
        <v>1588</v>
      </c>
      <c r="D199" s="35" t="s">
        <v>236</v>
      </c>
      <c r="E199" s="261"/>
      <c r="F199" s="35" t="s">
        <v>3</v>
      </c>
      <c r="G199" s="36">
        <v>4</v>
      </c>
      <c r="H199" s="36">
        <v>-359</v>
      </c>
      <c r="I199" s="37">
        <v>-355</v>
      </c>
      <c r="J199" s="39">
        <v>0</v>
      </c>
      <c r="K199" s="36">
        <v>42</v>
      </c>
      <c r="L199" s="36">
        <v>0</v>
      </c>
      <c r="M199" s="37">
        <v>42</v>
      </c>
      <c r="N199" s="38">
        <v>-655</v>
      </c>
      <c r="O199" s="38">
        <v>0</v>
      </c>
      <c r="P199" s="38">
        <v>859</v>
      </c>
      <c r="Q199" s="39">
        <v>204</v>
      </c>
      <c r="R199" s="37">
        <v>344</v>
      </c>
      <c r="S199" s="38">
        <v>108</v>
      </c>
      <c r="T199" s="38">
        <v>107</v>
      </c>
      <c r="U199" s="38">
        <v>290</v>
      </c>
      <c r="V199" s="39">
        <v>505</v>
      </c>
      <c r="W199" s="36">
        <v>0</v>
      </c>
      <c r="X199" s="36">
        <v>0</v>
      </c>
      <c r="Y199" s="37">
        <v>0</v>
      </c>
      <c r="Z199" s="39">
        <v>506</v>
      </c>
      <c r="AA199" s="36">
        <v>0</v>
      </c>
      <c r="AB199" s="36">
        <v>0</v>
      </c>
      <c r="AC199" s="37">
        <v>0</v>
      </c>
      <c r="AD199" s="38">
        <v>0</v>
      </c>
      <c r="AE199" s="38">
        <v>373</v>
      </c>
      <c r="AF199" s="39">
        <v>373</v>
      </c>
      <c r="AG199" s="36">
        <v>393</v>
      </c>
      <c r="AH199" s="36">
        <v>0</v>
      </c>
      <c r="AI199" s="36">
        <v>0</v>
      </c>
      <c r="AJ199" s="36">
        <v>27</v>
      </c>
      <c r="AK199" s="40">
        <v>2039</v>
      </c>
      <c r="AL199" s="38">
        <v>4088</v>
      </c>
      <c r="AM199" s="38">
        <v>3</v>
      </c>
      <c r="AN199" s="38">
        <v>2950</v>
      </c>
      <c r="AO199" s="38">
        <v>0</v>
      </c>
      <c r="AP199" s="38">
        <v>0</v>
      </c>
      <c r="AQ199" s="36">
        <v>355</v>
      </c>
      <c r="AR199" s="36">
        <v>0</v>
      </c>
      <c r="AS199" s="36">
        <v>0</v>
      </c>
      <c r="AT199" s="36">
        <v>0</v>
      </c>
      <c r="AU199" s="36">
        <v>0</v>
      </c>
      <c r="AV199" s="36">
        <v>-937</v>
      </c>
      <c r="AW199" s="36">
        <v>0</v>
      </c>
      <c r="AX199" s="36">
        <v>0</v>
      </c>
      <c r="AY199" s="36">
        <v>0</v>
      </c>
      <c r="AZ199" s="40"/>
      <c r="BA199" s="40">
        <v>8498</v>
      </c>
      <c r="BB199" s="36">
        <v>0</v>
      </c>
      <c r="BC199" s="36">
        <v>0</v>
      </c>
      <c r="BD199" s="36">
        <v>149</v>
      </c>
      <c r="BE199" s="36">
        <v>-12</v>
      </c>
    </row>
    <row r="200" spans="1:57" x14ac:dyDescent="0.2">
      <c r="A200" s="35" t="s">
        <v>311</v>
      </c>
      <c r="B200" s="35" t="s">
        <v>1243</v>
      </c>
      <c r="C200" s="397" t="s">
        <v>1588</v>
      </c>
      <c r="D200" s="35" t="s">
        <v>310</v>
      </c>
      <c r="E200" s="261"/>
      <c r="F200" s="35" t="s">
        <v>3</v>
      </c>
      <c r="G200" s="36">
        <v>-160</v>
      </c>
      <c r="H200" s="36">
        <v>2798</v>
      </c>
      <c r="I200" s="37">
        <v>2638</v>
      </c>
      <c r="J200" s="39">
        <v>32</v>
      </c>
      <c r="K200" s="36">
        <v>69</v>
      </c>
      <c r="L200" s="36">
        <v>0</v>
      </c>
      <c r="M200" s="37">
        <v>69</v>
      </c>
      <c r="N200" s="38">
        <v>-590</v>
      </c>
      <c r="O200" s="38">
        <v>0</v>
      </c>
      <c r="P200" s="38">
        <v>1197</v>
      </c>
      <c r="Q200" s="39">
        <v>607</v>
      </c>
      <c r="R200" s="37">
        <v>837</v>
      </c>
      <c r="S200" s="38">
        <v>5</v>
      </c>
      <c r="T200" s="38">
        <v>358</v>
      </c>
      <c r="U200" s="38">
        <v>135</v>
      </c>
      <c r="V200" s="39">
        <v>498</v>
      </c>
      <c r="W200" s="36">
        <v>0</v>
      </c>
      <c r="X200" s="36">
        <v>0</v>
      </c>
      <c r="Y200" s="37">
        <v>0</v>
      </c>
      <c r="Z200" s="39">
        <v>756</v>
      </c>
      <c r="AA200" s="36">
        <v>0</v>
      </c>
      <c r="AB200" s="36">
        <v>0</v>
      </c>
      <c r="AC200" s="37">
        <v>0</v>
      </c>
      <c r="AD200" s="38">
        <v>0</v>
      </c>
      <c r="AE200" s="38">
        <v>256</v>
      </c>
      <c r="AF200" s="39">
        <v>256</v>
      </c>
      <c r="AG200" s="36">
        <v>0</v>
      </c>
      <c r="AH200" s="36">
        <v>0</v>
      </c>
      <c r="AI200" s="36">
        <v>0</v>
      </c>
      <c r="AJ200" s="36">
        <v>0</v>
      </c>
      <c r="AK200" s="40">
        <v>5693</v>
      </c>
      <c r="AL200" s="38">
        <v>9960</v>
      </c>
      <c r="AM200" s="38">
        <v>0</v>
      </c>
      <c r="AN200" s="38">
        <v>0</v>
      </c>
      <c r="AO200" s="38">
        <v>0</v>
      </c>
      <c r="AP200" s="38">
        <v>0</v>
      </c>
      <c r="AQ200" s="36">
        <v>550</v>
      </c>
      <c r="AR200" s="36">
        <v>0</v>
      </c>
      <c r="AS200" s="36">
        <v>0</v>
      </c>
      <c r="AT200" s="36">
        <v>0</v>
      </c>
      <c r="AU200" s="36">
        <v>0</v>
      </c>
      <c r="AV200" s="36">
        <v>-347</v>
      </c>
      <c r="AW200" s="36">
        <v>0</v>
      </c>
      <c r="AX200" s="36">
        <v>0</v>
      </c>
      <c r="AY200" s="36">
        <v>0</v>
      </c>
      <c r="AZ200" s="40"/>
      <c r="BA200" s="40">
        <v>15856</v>
      </c>
      <c r="BB200" s="36">
        <v>21</v>
      </c>
      <c r="BC200" s="36">
        <v>0</v>
      </c>
      <c r="BD200" s="36">
        <v>140</v>
      </c>
      <c r="BE200" s="36">
        <v>-79</v>
      </c>
    </row>
    <row r="201" spans="1:57" x14ac:dyDescent="0.2">
      <c r="A201" s="35" t="s">
        <v>404</v>
      </c>
      <c r="B201" s="35" t="s">
        <v>1244</v>
      </c>
      <c r="C201" s="397" t="s">
        <v>1588</v>
      </c>
      <c r="D201" s="35" t="s">
        <v>403</v>
      </c>
      <c r="E201" s="261"/>
      <c r="F201" s="35" t="s">
        <v>3</v>
      </c>
      <c r="G201" s="36">
        <v>7</v>
      </c>
      <c r="H201" s="36">
        <v>1195</v>
      </c>
      <c r="I201" s="37">
        <v>1202</v>
      </c>
      <c r="J201" s="39">
        <v>24</v>
      </c>
      <c r="K201" s="36">
        <v>8</v>
      </c>
      <c r="L201" s="36">
        <v>0</v>
      </c>
      <c r="M201" s="37">
        <v>8</v>
      </c>
      <c r="N201" s="38">
        <v>-289</v>
      </c>
      <c r="O201" s="38">
        <v>0</v>
      </c>
      <c r="P201" s="38">
        <v>613</v>
      </c>
      <c r="Q201" s="39">
        <v>324</v>
      </c>
      <c r="R201" s="37">
        <v>24</v>
      </c>
      <c r="S201" s="38">
        <v>0</v>
      </c>
      <c r="T201" s="38">
        <v>91</v>
      </c>
      <c r="U201" s="38">
        <v>450</v>
      </c>
      <c r="V201" s="39">
        <v>541</v>
      </c>
      <c r="W201" s="36">
        <v>0</v>
      </c>
      <c r="X201" s="36">
        <v>0</v>
      </c>
      <c r="Y201" s="37">
        <v>0</v>
      </c>
      <c r="Z201" s="39">
        <v>413</v>
      </c>
      <c r="AA201" s="36">
        <v>0</v>
      </c>
      <c r="AB201" s="36">
        <v>0</v>
      </c>
      <c r="AC201" s="37">
        <v>0</v>
      </c>
      <c r="AD201" s="38">
        <v>0</v>
      </c>
      <c r="AE201" s="38">
        <v>430</v>
      </c>
      <c r="AF201" s="39">
        <v>430</v>
      </c>
      <c r="AG201" s="36">
        <v>43</v>
      </c>
      <c r="AH201" s="36">
        <v>0</v>
      </c>
      <c r="AI201" s="36">
        <v>0</v>
      </c>
      <c r="AJ201" s="36">
        <v>0</v>
      </c>
      <c r="AK201" s="40">
        <v>3009</v>
      </c>
      <c r="AL201" s="38">
        <v>5971</v>
      </c>
      <c r="AM201" s="38">
        <v>0</v>
      </c>
      <c r="AN201" s="38">
        <v>0</v>
      </c>
      <c r="AO201" s="38">
        <v>0</v>
      </c>
      <c r="AP201" s="38">
        <v>0</v>
      </c>
      <c r="AQ201" s="36">
        <v>1040</v>
      </c>
      <c r="AR201" s="36">
        <v>0</v>
      </c>
      <c r="AS201" s="36">
        <v>0</v>
      </c>
      <c r="AT201" s="36">
        <v>0</v>
      </c>
      <c r="AU201" s="36">
        <v>0</v>
      </c>
      <c r="AV201" s="36">
        <v>-29</v>
      </c>
      <c r="AW201" s="36">
        <v>0</v>
      </c>
      <c r="AX201" s="36">
        <v>0</v>
      </c>
      <c r="AY201" s="36">
        <v>0</v>
      </c>
      <c r="AZ201" s="40"/>
      <c r="BA201" s="40">
        <v>9991</v>
      </c>
      <c r="BB201" s="36">
        <v>12</v>
      </c>
      <c r="BC201" s="36">
        <v>0</v>
      </c>
      <c r="BD201" s="36">
        <v>0</v>
      </c>
      <c r="BE201" s="36">
        <v>-209</v>
      </c>
    </row>
    <row r="202" spans="1:57" x14ac:dyDescent="0.2">
      <c r="A202" s="35" t="s">
        <v>422</v>
      </c>
      <c r="B202" s="35" t="s">
        <v>1245</v>
      </c>
      <c r="C202" s="397" t="s">
        <v>1588</v>
      </c>
      <c r="D202" s="35" t="s">
        <v>921</v>
      </c>
      <c r="E202" s="261"/>
      <c r="F202" s="35" t="s">
        <v>3</v>
      </c>
      <c r="G202" s="36">
        <v>18</v>
      </c>
      <c r="H202" s="36">
        <v>1356</v>
      </c>
      <c r="I202" s="37">
        <v>1374</v>
      </c>
      <c r="J202" s="39">
        <v>21</v>
      </c>
      <c r="K202" s="36">
        <v>56</v>
      </c>
      <c r="L202" s="36">
        <v>0</v>
      </c>
      <c r="M202" s="37">
        <v>56</v>
      </c>
      <c r="N202" s="38">
        <v>-596</v>
      </c>
      <c r="O202" s="38">
        <v>0</v>
      </c>
      <c r="P202" s="38">
        <v>232</v>
      </c>
      <c r="Q202" s="39">
        <v>-364</v>
      </c>
      <c r="R202" s="37">
        <v>1311</v>
      </c>
      <c r="S202" s="38">
        <v>53</v>
      </c>
      <c r="T202" s="38">
        <v>241</v>
      </c>
      <c r="U202" s="38">
        <v>721</v>
      </c>
      <c r="V202" s="39">
        <v>1015</v>
      </c>
      <c r="W202" s="36">
        <v>0</v>
      </c>
      <c r="X202" s="36">
        <v>0</v>
      </c>
      <c r="Y202" s="37">
        <v>0</v>
      </c>
      <c r="Z202" s="39">
        <v>1097</v>
      </c>
      <c r="AA202" s="36">
        <v>0</v>
      </c>
      <c r="AB202" s="36">
        <v>0</v>
      </c>
      <c r="AC202" s="37">
        <v>0</v>
      </c>
      <c r="AD202" s="38">
        <v>0</v>
      </c>
      <c r="AE202" s="38">
        <v>673</v>
      </c>
      <c r="AF202" s="39">
        <v>673</v>
      </c>
      <c r="AG202" s="36">
        <v>0</v>
      </c>
      <c r="AH202" s="36">
        <v>0</v>
      </c>
      <c r="AI202" s="36">
        <v>0</v>
      </c>
      <c r="AJ202" s="36">
        <v>0</v>
      </c>
      <c r="AK202" s="40">
        <v>5183</v>
      </c>
      <c r="AL202" s="38">
        <v>6847</v>
      </c>
      <c r="AM202" s="38">
        <v>367</v>
      </c>
      <c r="AN202" s="38">
        <v>8401</v>
      </c>
      <c r="AO202" s="38">
        <v>0</v>
      </c>
      <c r="AP202" s="38">
        <v>147</v>
      </c>
      <c r="AQ202" s="36">
        <v>0</v>
      </c>
      <c r="AR202" s="36">
        <v>0</v>
      </c>
      <c r="AS202" s="36">
        <v>0</v>
      </c>
      <c r="AT202" s="36">
        <v>0</v>
      </c>
      <c r="AU202" s="36">
        <v>23</v>
      </c>
      <c r="AV202" s="36">
        <v>-361</v>
      </c>
      <c r="AW202" s="36">
        <v>90</v>
      </c>
      <c r="AX202" s="36">
        <v>0</v>
      </c>
      <c r="AY202" s="36">
        <v>0</v>
      </c>
      <c r="AZ202" s="40"/>
      <c r="BA202" s="40">
        <v>20697</v>
      </c>
      <c r="BB202" s="36">
        <v>0</v>
      </c>
      <c r="BC202" s="36">
        <v>0</v>
      </c>
      <c r="BD202" s="36">
        <v>2133</v>
      </c>
      <c r="BE202" s="36">
        <v>-224</v>
      </c>
    </row>
    <row r="203" spans="1:57" x14ac:dyDescent="0.2">
      <c r="A203" s="35" t="s">
        <v>523</v>
      </c>
      <c r="B203" s="35" t="s">
        <v>1246</v>
      </c>
      <c r="C203" s="397" t="s">
        <v>1588</v>
      </c>
      <c r="D203" s="35" t="s">
        <v>522</v>
      </c>
      <c r="E203" s="261"/>
      <c r="F203" s="35" t="s">
        <v>3</v>
      </c>
      <c r="G203" s="36">
        <v>24</v>
      </c>
      <c r="H203" s="36">
        <v>602</v>
      </c>
      <c r="I203" s="37">
        <v>626</v>
      </c>
      <c r="J203" s="39">
        <v>16</v>
      </c>
      <c r="K203" s="36">
        <v>21</v>
      </c>
      <c r="L203" s="36">
        <v>0</v>
      </c>
      <c r="M203" s="37">
        <v>21</v>
      </c>
      <c r="N203" s="38">
        <v>41</v>
      </c>
      <c r="O203" s="38">
        <v>0</v>
      </c>
      <c r="P203" s="38">
        <v>234</v>
      </c>
      <c r="Q203" s="39">
        <v>275</v>
      </c>
      <c r="R203" s="37">
        <v>400</v>
      </c>
      <c r="S203" s="38">
        <v>14</v>
      </c>
      <c r="T203" s="38">
        <v>311</v>
      </c>
      <c r="U203" s="38">
        <v>490</v>
      </c>
      <c r="V203" s="39">
        <v>815</v>
      </c>
      <c r="W203" s="36">
        <v>0</v>
      </c>
      <c r="X203" s="36">
        <v>0</v>
      </c>
      <c r="Y203" s="37">
        <v>0</v>
      </c>
      <c r="Z203" s="39">
        <v>416</v>
      </c>
      <c r="AA203" s="36">
        <v>0</v>
      </c>
      <c r="AB203" s="36">
        <v>0</v>
      </c>
      <c r="AC203" s="37">
        <v>0</v>
      </c>
      <c r="AD203" s="38">
        <v>0</v>
      </c>
      <c r="AE203" s="38">
        <v>56</v>
      </c>
      <c r="AF203" s="39">
        <v>56</v>
      </c>
      <c r="AG203" s="36">
        <v>15</v>
      </c>
      <c r="AH203" s="36">
        <v>0</v>
      </c>
      <c r="AI203" s="36">
        <v>0</v>
      </c>
      <c r="AJ203" s="36">
        <v>15</v>
      </c>
      <c r="AK203" s="40">
        <v>2655</v>
      </c>
      <c r="AL203" s="38">
        <v>5684</v>
      </c>
      <c r="AM203" s="38">
        <v>0</v>
      </c>
      <c r="AN203" s="38">
        <v>0</v>
      </c>
      <c r="AO203" s="38">
        <v>0</v>
      </c>
      <c r="AP203" s="38">
        <v>0</v>
      </c>
      <c r="AQ203" s="36">
        <v>840</v>
      </c>
      <c r="AR203" s="36">
        <v>0</v>
      </c>
      <c r="AS203" s="36">
        <v>0</v>
      </c>
      <c r="AT203" s="36">
        <v>0</v>
      </c>
      <c r="AU203" s="36">
        <v>0</v>
      </c>
      <c r="AV203" s="36">
        <v>-51</v>
      </c>
      <c r="AW203" s="36">
        <v>0</v>
      </c>
      <c r="AX203" s="36">
        <v>0</v>
      </c>
      <c r="AY203" s="36">
        <v>0</v>
      </c>
      <c r="AZ203" s="40"/>
      <c r="BA203" s="40">
        <v>9128</v>
      </c>
      <c r="BB203" s="36">
        <v>0</v>
      </c>
      <c r="BC203" s="36">
        <v>0</v>
      </c>
      <c r="BD203" s="36">
        <v>2</v>
      </c>
      <c r="BE203" s="36">
        <v>8</v>
      </c>
    </row>
    <row r="204" spans="1:57" x14ac:dyDescent="0.2">
      <c r="A204" s="35" t="s">
        <v>692</v>
      </c>
      <c r="B204" s="35" t="s">
        <v>1247</v>
      </c>
      <c r="C204" s="397" t="s">
        <v>1594</v>
      </c>
      <c r="D204" s="35" t="s">
        <v>691</v>
      </c>
      <c r="E204" s="261"/>
      <c r="F204" s="35" t="s">
        <v>34</v>
      </c>
      <c r="G204" s="36">
        <v>-364</v>
      </c>
      <c r="H204" s="36">
        <v>1304</v>
      </c>
      <c r="I204" s="37">
        <v>940</v>
      </c>
      <c r="J204" s="39">
        <v>31</v>
      </c>
      <c r="K204" s="36">
        <v>171</v>
      </c>
      <c r="L204" s="36">
        <v>65</v>
      </c>
      <c r="M204" s="37">
        <v>236</v>
      </c>
      <c r="N204" s="38">
        <v>829</v>
      </c>
      <c r="O204" s="38">
        <v>0</v>
      </c>
      <c r="P204" s="38">
        <v>833</v>
      </c>
      <c r="Q204" s="39">
        <v>1662</v>
      </c>
      <c r="R204" s="37">
        <v>3167</v>
      </c>
      <c r="S204" s="38">
        <v>114</v>
      </c>
      <c r="T204" s="38">
        <v>44</v>
      </c>
      <c r="U204" s="38">
        <v>832</v>
      </c>
      <c r="V204" s="39">
        <v>990</v>
      </c>
      <c r="W204" s="36">
        <v>627</v>
      </c>
      <c r="X204" s="36">
        <v>1161</v>
      </c>
      <c r="Y204" s="37">
        <v>1788</v>
      </c>
      <c r="Z204" s="39">
        <v>1147</v>
      </c>
      <c r="AA204" s="36">
        <v>22838</v>
      </c>
      <c r="AB204" s="36">
        <v>7092</v>
      </c>
      <c r="AC204" s="37">
        <v>29930</v>
      </c>
      <c r="AD204" s="38">
        <v>17098</v>
      </c>
      <c r="AE204" s="38">
        <v>1149</v>
      </c>
      <c r="AF204" s="39">
        <v>18247</v>
      </c>
      <c r="AG204" s="36">
        <v>3</v>
      </c>
      <c r="AH204" s="36">
        <v>0</v>
      </c>
      <c r="AI204" s="36">
        <v>75</v>
      </c>
      <c r="AJ204" s="36">
        <v>0</v>
      </c>
      <c r="AK204" s="40">
        <v>58216</v>
      </c>
      <c r="AL204" s="38">
        <v>5496</v>
      </c>
      <c r="AM204" s="38">
        <v>70</v>
      </c>
      <c r="AN204" s="38">
        <v>4063</v>
      </c>
      <c r="AO204" s="38">
        <v>0</v>
      </c>
      <c r="AP204" s="38">
        <v>0</v>
      </c>
      <c r="AQ204" s="36">
        <v>176</v>
      </c>
      <c r="AR204" s="36">
        <v>0</v>
      </c>
      <c r="AS204" s="36">
        <v>0</v>
      </c>
      <c r="AT204" s="36">
        <v>0</v>
      </c>
      <c r="AU204" s="36">
        <v>0</v>
      </c>
      <c r="AV204" s="36">
        <v>-670</v>
      </c>
      <c r="AW204" s="36">
        <v>-214</v>
      </c>
      <c r="AX204" s="36">
        <v>0</v>
      </c>
      <c r="AY204" s="36">
        <v>0</v>
      </c>
      <c r="AZ204" s="40"/>
      <c r="BA204" s="40">
        <v>67137</v>
      </c>
      <c r="BB204" s="36">
        <v>0</v>
      </c>
      <c r="BC204" s="36">
        <v>0</v>
      </c>
      <c r="BD204" s="36">
        <v>2501</v>
      </c>
      <c r="BE204" s="36">
        <v>-122</v>
      </c>
    </row>
    <row r="205" spans="1:57" x14ac:dyDescent="0.2">
      <c r="A205" s="35" t="s">
        <v>416</v>
      </c>
      <c r="B205" s="35" t="s">
        <v>1550</v>
      </c>
      <c r="C205" s="397" t="s">
        <v>1594</v>
      </c>
      <c r="D205" s="35" t="s">
        <v>922</v>
      </c>
      <c r="E205" s="261"/>
      <c r="F205" s="35" t="s">
        <v>729</v>
      </c>
      <c r="G205" s="36">
        <v>113</v>
      </c>
      <c r="H205" s="36">
        <v>1366</v>
      </c>
      <c r="I205" s="37">
        <v>1479</v>
      </c>
      <c r="J205" s="39">
        <v>80</v>
      </c>
      <c r="K205" s="36">
        <v>0</v>
      </c>
      <c r="L205" s="36">
        <v>206</v>
      </c>
      <c r="M205" s="37">
        <v>206</v>
      </c>
      <c r="N205" s="38">
        <v>9418</v>
      </c>
      <c r="O205" s="38">
        <v>0</v>
      </c>
      <c r="P205" s="38">
        <v>1570</v>
      </c>
      <c r="Q205" s="39">
        <v>10988</v>
      </c>
      <c r="R205" s="37">
        <v>7201</v>
      </c>
      <c r="S205" s="38">
        <v>1143</v>
      </c>
      <c r="T205" s="38">
        <v>-13</v>
      </c>
      <c r="U205" s="38">
        <v>395</v>
      </c>
      <c r="V205" s="39">
        <v>1525</v>
      </c>
      <c r="W205" s="36">
        <v>2566</v>
      </c>
      <c r="X205" s="36">
        <v>3643</v>
      </c>
      <c r="Y205" s="37">
        <v>6209</v>
      </c>
      <c r="Z205" s="39">
        <v>1829</v>
      </c>
      <c r="AA205" s="36">
        <v>74467</v>
      </c>
      <c r="AB205" s="36">
        <v>28108.574926430712</v>
      </c>
      <c r="AC205" s="37">
        <v>102575.57492643071</v>
      </c>
      <c r="AD205" s="38">
        <v>56773</v>
      </c>
      <c r="AE205" s="38">
        <v>1906</v>
      </c>
      <c r="AF205" s="39">
        <v>58679</v>
      </c>
      <c r="AG205" s="36">
        <v>4</v>
      </c>
      <c r="AH205" s="36">
        <v>-306</v>
      </c>
      <c r="AI205" s="36">
        <v>0</v>
      </c>
      <c r="AJ205" s="36">
        <v>0</v>
      </c>
      <c r="AK205" s="40">
        <v>190469.57492643071</v>
      </c>
      <c r="AL205" s="38">
        <v>0</v>
      </c>
      <c r="AM205" s="38">
        <v>0</v>
      </c>
      <c r="AN205" s="38">
        <v>0</v>
      </c>
      <c r="AO205" s="38">
        <v>0</v>
      </c>
      <c r="AP205" s="38">
        <v>0</v>
      </c>
      <c r="AQ205" s="36">
        <v>0</v>
      </c>
      <c r="AR205" s="36">
        <v>0</v>
      </c>
      <c r="AS205" s="36">
        <v>0</v>
      </c>
      <c r="AT205" s="36">
        <v>0</v>
      </c>
      <c r="AU205" s="36">
        <v>149</v>
      </c>
      <c r="AV205" s="36">
        <v>0</v>
      </c>
      <c r="AW205" s="36">
        <v>0</v>
      </c>
      <c r="AX205" s="36">
        <v>0</v>
      </c>
      <c r="AY205" s="36">
        <v>0</v>
      </c>
      <c r="AZ205" s="40"/>
      <c r="BA205" s="40">
        <v>190618.57492643071</v>
      </c>
      <c r="BB205" s="36">
        <v>0</v>
      </c>
      <c r="BC205" s="36">
        <v>0</v>
      </c>
      <c r="BD205" s="36">
        <v>3309</v>
      </c>
      <c r="BE205" s="36">
        <v>-395</v>
      </c>
    </row>
    <row r="206" spans="1:57" x14ac:dyDescent="0.2">
      <c r="A206" s="35" t="s">
        <v>138</v>
      </c>
      <c r="B206" s="35" t="s">
        <v>1248</v>
      </c>
      <c r="C206" s="397" t="s">
        <v>1594</v>
      </c>
      <c r="D206" s="35" t="s">
        <v>137</v>
      </c>
      <c r="E206" s="261"/>
      <c r="F206" s="35" t="s">
        <v>3</v>
      </c>
      <c r="G206" s="36">
        <v>-115</v>
      </c>
      <c r="H206" s="36">
        <v>647</v>
      </c>
      <c r="I206" s="37">
        <v>532</v>
      </c>
      <c r="J206" s="39">
        <v>0</v>
      </c>
      <c r="K206" s="36">
        <v>0</v>
      </c>
      <c r="L206" s="36">
        <v>0</v>
      </c>
      <c r="M206" s="37">
        <v>0</v>
      </c>
      <c r="N206" s="38">
        <v>-85</v>
      </c>
      <c r="O206" s="38">
        <v>0</v>
      </c>
      <c r="P206" s="38">
        <v>88</v>
      </c>
      <c r="Q206" s="39">
        <v>3</v>
      </c>
      <c r="R206" s="37">
        <v>-510</v>
      </c>
      <c r="S206" s="38">
        <v>0</v>
      </c>
      <c r="T206" s="38">
        <v>-699</v>
      </c>
      <c r="U206" s="38">
        <v>128</v>
      </c>
      <c r="V206" s="39">
        <v>-571</v>
      </c>
      <c r="W206" s="36">
        <v>0</v>
      </c>
      <c r="X206" s="36">
        <v>0</v>
      </c>
      <c r="Y206" s="37">
        <v>0</v>
      </c>
      <c r="Z206" s="39">
        <v>77</v>
      </c>
      <c r="AA206" s="36">
        <v>0</v>
      </c>
      <c r="AB206" s="36">
        <v>0</v>
      </c>
      <c r="AC206" s="37">
        <v>0</v>
      </c>
      <c r="AD206" s="38">
        <v>0</v>
      </c>
      <c r="AE206" s="38">
        <v>-44</v>
      </c>
      <c r="AF206" s="39">
        <v>-44</v>
      </c>
      <c r="AG206" s="36">
        <v>1939</v>
      </c>
      <c r="AH206" s="36">
        <v>0</v>
      </c>
      <c r="AI206" s="36">
        <v>0</v>
      </c>
      <c r="AJ206" s="36">
        <v>0</v>
      </c>
      <c r="AK206" s="40">
        <v>1426</v>
      </c>
      <c r="AL206" s="38">
        <v>2315</v>
      </c>
      <c r="AM206" s="38">
        <v>0</v>
      </c>
      <c r="AN206" s="38">
        <v>0</v>
      </c>
      <c r="AO206" s="38">
        <v>0</v>
      </c>
      <c r="AP206" s="38">
        <v>0</v>
      </c>
      <c r="AQ206" s="36">
        <v>326</v>
      </c>
      <c r="AR206" s="36">
        <v>0</v>
      </c>
      <c r="AS206" s="36">
        <v>0</v>
      </c>
      <c r="AT206" s="36">
        <v>0</v>
      </c>
      <c r="AU206" s="36">
        <v>0</v>
      </c>
      <c r="AV206" s="36">
        <v>0</v>
      </c>
      <c r="AW206" s="36">
        <v>0</v>
      </c>
      <c r="AX206" s="36">
        <v>0</v>
      </c>
      <c r="AY206" s="36">
        <v>0</v>
      </c>
      <c r="AZ206" s="40"/>
      <c r="BA206" s="40">
        <v>4067</v>
      </c>
      <c r="BB206" s="36">
        <v>0</v>
      </c>
      <c r="BC206" s="36">
        <v>0</v>
      </c>
      <c r="BD206" s="36">
        <v>15</v>
      </c>
      <c r="BE206" s="36">
        <v>-15</v>
      </c>
    </row>
    <row r="207" spans="1:57" x14ac:dyDescent="0.2">
      <c r="A207" s="35" t="s">
        <v>252</v>
      </c>
      <c r="B207" s="35" t="s">
        <v>1249</v>
      </c>
      <c r="C207" s="397" t="s">
        <v>1594</v>
      </c>
      <c r="D207" s="35" t="s">
        <v>251</v>
      </c>
      <c r="E207" s="261"/>
      <c r="F207" s="35" t="s">
        <v>3</v>
      </c>
      <c r="G207" s="36">
        <v>13</v>
      </c>
      <c r="H207" s="36">
        <v>662</v>
      </c>
      <c r="I207" s="37">
        <v>675</v>
      </c>
      <c r="J207" s="39">
        <v>20</v>
      </c>
      <c r="K207" s="36">
        <v>59</v>
      </c>
      <c r="L207" s="36">
        <v>0</v>
      </c>
      <c r="M207" s="37">
        <v>59</v>
      </c>
      <c r="N207" s="38">
        <v>-21</v>
      </c>
      <c r="O207" s="38">
        <v>0</v>
      </c>
      <c r="P207" s="38">
        <v>118</v>
      </c>
      <c r="Q207" s="39">
        <v>97</v>
      </c>
      <c r="R207" s="37">
        <v>746</v>
      </c>
      <c r="S207" s="38">
        <v>0</v>
      </c>
      <c r="T207" s="38">
        <v>4</v>
      </c>
      <c r="U207" s="38">
        <v>69</v>
      </c>
      <c r="V207" s="39">
        <v>73</v>
      </c>
      <c r="W207" s="36">
        <v>0</v>
      </c>
      <c r="X207" s="36">
        <v>0</v>
      </c>
      <c r="Y207" s="37">
        <v>0</v>
      </c>
      <c r="Z207" s="39">
        <v>471</v>
      </c>
      <c r="AA207" s="36">
        <v>0</v>
      </c>
      <c r="AB207" s="36">
        <v>0</v>
      </c>
      <c r="AC207" s="37">
        <v>0</v>
      </c>
      <c r="AD207" s="38">
        <v>0</v>
      </c>
      <c r="AE207" s="38">
        <v>221</v>
      </c>
      <c r="AF207" s="39">
        <v>221</v>
      </c>
      <c r="AG207" s="36">
        <v>0</v>
      </c>
      <c r="AH207" s="36">
        <v>0</v>
      </c>
      <c r="AI207" s="36">
        <v>0</v>
      </c>
      <c r="AJ207" s="36">
        <v>0</v>
      </c>
      <c r="AK207" s="40">
        <v>2362</v>
      </c>
      <c r="AL207" s="38">
        <v>4464</v>
      </c>
      <c r="AM207" s="38">
        <v>0</v>
      </c>
      <c r="AN207" s="38">
        <v>0</v>
      </c>
      <c r="AO207" s="38">
        <v>0</v>
      </c>
      <c r="AP207" s="38">
        <v>0</v>
      </c>
      <c r="AQ207" s="36">
        <v>700</v>
      </c>
      <c r="AR207" s="36">
        <v>0</v>
      </c>
      <c r="AS207" s="36">
        <v>0</v>
      </c>
      <c r="AT207" s="36">
        <v>0</v>
      </c>
      <c r="AU207" s="36">
        <v>36</v>
      </c>
      <c r="AV207" s="36">
        <v>-60</v>
      </c>
      <c r="AW207" s="36">
        <v>0</v>
      </c>
      <c r="AX207" s="36">
        <v>0</v>
      </c>
      <c r="AY207" s="36">
        <v>0</v>
      </c>
      <c r="AZ207" s="40"/>
      <c r="BA207" s="40">
        <v>7502</v>
      </c>
      <c r="BB207" s="36">
        <v>0</v>
      </c>
      <c r="BC207" s="36">
        <v>0</v>
      </c>
      <c r="BD207" s="36">
        <v>15</v>
      </c>
      <c r="BE207" s="36">
        <v>-372</v>
      </c>
    </row>
    <row r="208" spans="1:57" x14ac:dyDescent="0.2">
      <c r="A208" s="35" t="s">
        <v>461</v>
      </c>
      <c r="B208" s="35" t="s">
        <v>1250</v>
      </c>
      <c r="C208" s="397" t="s">
        <v>1594</v>
      </c>
      <c r="D208" s="35" t="s">
        <v>923</v>
      </c>
      <c r="E208" s="261"/>
      <c r="F208" s="35" t="s">
        <v>3</v>
      </c>
      <c r="G208" s="36">
        <v>15</v>
      </c>
      <c r="H208" s="36">
        <v>451</v>
      </c>
      <c r="I208" s="37">
        <v>466</v>
      </c>
      <c r="J208" s="39">
        <v>5</v>
      </c>
      <c r="K208" s="36">
        <v>7</v>
      </c>
      <c r="L208" s="36">
        <v>0</v>
      </c>
      <c r="M208" s="37">
        <v>7</v>
      </c>
      <c r="N208" s="38">
        <v>-62</v>
      </c>
      <c r="O208" s="38">
        <v>0</v>
      </c>
      <c r="P208" s="38">
        <v>103</v>
      </c>
      <c r="Q208" s="39">
        <v>41</v>
      </c>
      <c r="R208" s="37">
        <v>450</v>
      </c>
      <c r="S208" s="38">
        <v>39</v>
      </c>
      <c r="T208" s="38">
        <v>31</v>
      </c>
      <c r="U208" s="38">
        <v>84</v>
      </c>
      <c r="V208" s="39">
        <v>154</v>
      </c>
      <c r="W208" s="36">
        <v>0</v>
      </c>
      <c r="X208" s="36">
        <v>0</v>
      </c>
      <c r="Y208" s="37">
        <v>0</v>
      </c>
      <c r="Z208" s="39">
        <v>140</v>
      </c>
      <c r="AA208" s="36">
        <v>0</v>
      </c>
      <c r="AB208" s="36">
        <v>0</v>
      </c>
      <c r="AC208" s="37">
        <v>0</v>
      </c>
      <c r="AD208" s="38">
        <v>-5</v>
      </c>
      <c r="AE208" s="38">
        <v>133</v>
      </c>
      <c r="AF208" s="39">
        <v>128</v>
      </c>
      <c r="AG208" s="36">
        <v>0</v>
      </c>
      <c r="AH208" s="36">
        <v>0</v>
      </c>
      <c r="AI208" s="36">
        <v>0</v>
      </c>
      <c r="AJ208" s="36">
        <v>0</v>
      </c>
      <c r="AK208" s="40">
        <v>1391</v>
      </c>
      <c r="AL208" s="38">
        <v>1403</v>
      </c>
      <c r="AM208" s="38">
        <v>14</v>
      </c>
      <c r="AN208" s="38">
        <v>776</v>
      </c>
      <c r="AO208" s="38">
        <v>0</v>
      </c>
      <c r="AP208" s="38">
        <v>0</v>
      </c>
      <c r="AQ208" s="36">
        <v>554</v>
      </c>
      <c r="AR208" s="36">
        <v>0</v>
      </c>
      <c r="AS208" s="36">
        <v>0</v>
      </c>
      <c r="AT208" s="36">
        <v>0</v>
      </c>
      <c r="AU208" s="36">
        <v>0</v>
      </c>
      <c r="AV208" s="36">
        <v>0</v>
      </c>
      <c r="AW208" s="36">
        <v>0</v>
      </c>
      <c r="AX208" s="36">
        <v>0</v>
      </c>
      <c r="AY208" s="36">
        <v>0</v>
      </c>
      <c r="AZ208" s="40"/>
      <c r="BA208" s="40">
        <v>4138</v>
      </c>
      <c r="BB208" s="36">
        <v>0</v>
      </c>
      <c r="BC208" s="36">
        <v>0</v>
      </c>
      <c r="BD208" s="36">
        <v>19</v>
      </c>
      <c r="BE208" s="36">
        <v>-18</v>
      </c>
    </row>
    <row r="209" spans="1:57" x14ac:dyDescent="0.2">
      <c r="A209" s="35" t="s">
        <v>488</v>
      </c>
      <c r="B209" s="35" t="s">
        <v>1251</v>
      </c>
      <c r="C209" s="397" t="s">
        <v>1594</v>
      </c>
      <c r="D209" s="35" t="s">
        <v>487</v>
      </c>
      <c r="E209" s="261"/>
      <c r="F209" s="35" t="s">
        <v>3</v>
      </c>
      <c r="G209" s="36">
        <v>-142</v>
      </c>
      <c r="H209" s="36">
        <v>1130</v>
      </c>
      <c r="I209" s="37">
        <v>988</v>
      </c>
      <c r="J209" s="39">
        <v>35</v>
      </c>
      <c r="K209" s="36">
        <v>44</v>
      </c>
      <c r="L209" s="36">
        <v>0</v>
      </c>
      <c r="M209" s="37">
        <v>44</v>
      </c>
      <c r="N209" s="38">
        <v>-1578</v>
      </c>
      <c r="O209" s="38">
        <v>0</v>
      </c>
      <c r="P209" s="38">
        <v>484</v>
      </c>
      <c r="Q209" s="39">
        <v>-1094</v>
      </c>
      <c r="R209" s="37">
        <v>434</v>
      </c>
      <c r="S209" s="38">
        <v>-1</v>
      </c>
      <c r="T209" s="38">
        <v>78</v>
      </c>
      <c r="U209" s="38">
        <v>250</v>
      </c>
      <c r="V209" s="39">
        <v>327</v>
      </c>
      <c r="W209" s="36">
        <v>0</v>
      </c>
      <c r="X209" s="36">
        <v>0</v>
      </c>
      <c r="Y209" s="37">
        <v>0</v>
      </c>
      <c r="Z209" s="39">
        <v>1122</v>
      </c>
      <c r="AA209" s="36">
        <v>0</v>
      </c>
      <c r="AB209" s="36">
        <v>0</v>
      </c>
      <c r="AC209" s="37">
        <v>0</v>
      </c>
      <c r="AD209" s="38">
        <v>0</v>
      </c>
      <c r="AE209" s="38">
        <v>297</v>
      </c>
      <c r="AF209" s="39">
        <v>297</v>
      </c>
      <c r="AG209" s="36">
        <v>1667</v>
      </c>
      <c r="AH209" s="36">
        <v>0</v>
      </c>
      <c r="AI209" s="36">
        <v>0</v>
      </c>
      <c r="AJ209" s="36">
        <v>2</v>
      </c>
      <c r="AK209" s="40">
        <v>3822</v>
      </c>
      <c r="AL209" s="38">
        <v>10709</v>
      </c>
      <c r="AM209" s="38">
        <v>3</v>
      </c>
      <c r="AN209" s="38">
        <v>0</v>
      </c>
      <c r="AO209" s="38">
        <v>0</v>
      </c>
      <c r="AP209" s="38">
        <v>0</v>
      </c>
      <c r="AQ209" s="36">
        <v>415</v>
      </c>
      <c r="AR209" s="36">
        <v>0</v>
      </c>
      <c r="AS209" s="36">
        <v>0</v>
      </c>
      <c r="AT209" s="36">
        <v>0</v>
      </c>
      <c r="AU209" s="36">
        <v>0</v>
      </c>
      <c r="AV209" s="36">
        <v>-255</v>
      </c>
      <c r="AW209" s="36">
        <v>0</v>
      </c>
      <c r="AX209" s="36">
        <v>0</v>
      </c>
      <c r="AY209" s="36">
        <v>0</v>
      </c>
      <c r="AZ209" s="40"/>
      <c r="BA209" s="40">
        <v>14694</v>
      </c>
      <c r="BB209" s="36">
        <v>0</v>
      </c>
      <c r="BC209" s="36">
        <v>0</v>
      </c>
      <c r="BD209" s="36">
        <v>101</v>
      </c>
      <c r="BE209" s="36">
        <v>-143</v>
      </c>
    </row>
    <row r="210" spans="1:57" x14ac:dyDescent="0.2">
      <c r="A210" s="35" t="s">
        <v>264</v>
      </c>
      <c r="B210" s="35" t="s">
        <v>1252</v>
      </c>
      <c r="C210" s="397" t="s">
        <v>1594</v>
      </c>
      <c r="D210" s="35" t="s">
        <v>263</v>
      </c>
      <c r="E210" s="261"/>
      <c r="F210" s="35" t="s">
        <v>3</v>
      </c>
      <c r="G210" s="36">
        <v>-147</v>
      </c>
      <c r="H210" s="36">
        <v>908</v>
      </c>
      <c r="I210" s="37">
        <v>761</v>
      </c>
      <c r="J210" s="39">
        <v>41</v>
      </c>
      <c r="K210" s="36">
        <v>101</v>
      </c>
      <c r="L210" s="36">
        <v>0</v>
      </c>
      <c r="M210" s="37">
        <v>101</v>
      </c>
      <c r="N210" s="38">
        <v>-475</v>
      </c>
      <c r="O210" s="38">
        <v>0</v>
      </c>
      <c r="P210" s="38">
        <v>840</v>
      </c>
      <c r="Q210" s="39">
        <v>365</v>
      </c>
      <c r="R210" s="37">
        <v>1844</v>
      </c>
      <c r="S210" s="38">
        <v>45</v>
      </c>
      <c r="T210" s="38">
        <v>164</v>
      </c>
      <c r="U210" s="38">
        <v>441</v>
      </c>
      <c r="V210" s="39">
        <v>650</v>
      </c>
      <c r="W210" s="36">
        <v>0</v>
      </c>
      <c r="X210" s="36">
        <v>0</v>
      </c>
      <c r="Y210" s="37">
        <v>0</v>
      </c>
      <c r="Z210" s="39">
        <v>1479</v>
      </c>
      <c r="AA210" s="36">
        <v>0</v>
      </c>
      <c r="AB210" s="36">
        <v>0</v>
      </c>
      <c r="AC210" s="37">
        <v>0</v>
      </c>
      <c r="AD210" s="38">
        <v>0</v>
      </c>
      <c r="AE210" s="38">
        <v>380</v>
      </c>
      <c r="AF210" s="39">
        <v>380</v>
      </c>
      <c r="AG210" s="36">
        <v>10</v>
      </c>
      <c r="AH210" s="36">
        <v>30</v>
      </c>
      <c r="AI210" s="36">
        <v>0</v>
      </c>
      <c r="AJ210" s="36">
        <v>12</v>
      </c>
      <c r="AK210" s="40">
        <v>5673</v>
      </c>
      <c r="AL210" s="38">
        <v>5290</v>
      </c>
      <c r="AM210" s="38">
        <v>4</v>
      </c>
      <c r="AN210" s="38">
        <v>1963</v>
      </c>
      <c r="AO210" s="38">
        <v>0</v>
      </c>
      <c r="AP210" s="38">
        <v>32</v>
      </c>
      <c r="AQ210" s="36">
        <v>222</v>
      </c>
      <c r="AR210" s="36">
        <v>0</v>
      </c>
      <c r="AS210" s="36">
        <v>0</v>
      </c>
      <c r="AT210" s="36">
        <v>0</v>
      </c>
      <c r="AU210" s="36">
        <v>0</v>
      </c>
      <c r="AV210" s="36">
        <v>0</v>
      </c>
      <c r="AW210" s="36">
        <v>0</v>
      </c>
      <c r="AX210" s="36">
        <v>0</v>
      </c>
      <c r="AY210" s="36">
        <v>0</v>
      </c>
      <c r="AZ210" s="40"/>
      <c r="BA210" s="40">
        <v>13184</v>
      </c>
      <c r="BB210" s="36">
        <v>0</v>
      </c>
      <c r="BC210" s="36">
        <v>0</v>
      </c>
      <c r="BD210" s="36">
        <v>397</v>
      </c>
      <c r="BE210" s="36">
        <v>-95</v>
      </c>
    </row>
    <row r="211" spans="1:57" x14ac:dyDescent="0.2">
      <c r="A211" s="35" t="s">
        <v>482</v>
      </c>
      <c r="B211" s="35" t="s">
        <v>1253</v>
      </c>
      <c r="C211" s="397" t="s">
        <v>1594</v>
      </c>
      <c r="D211" s="35" t="s">
        <v>924</v>
      </c>
      <c r="E211" s="261"/>
      <c r="F211" s="35" t="s">
        <v>3</v>
      </c>
      <c r="G211" s="36">
        <v>4</v>
      </c>
      <c r="H211" s="36">
        <v>408</v>
      </c>
      <c r="I211" s="37">
        <v>412</v>
      </c>
      <c r="J211" s="39">
        <v>25</v>
      </c>
      <c r="K211" s="36">
        <v>22</v>
      </c>
      <c r="L211" s="36">
        <v>0</v>
      </c>
      <c r="M211" s="37">
        <v>22</v>
      </c>
      <c r="N211" s="38">
        <v>-71</v>
      </c>
      <c r="O211" s="38">
        <v>0</v>
      </c>
      <c r="P211" s="38">
        <v>172</v>
      </c>
      <c r="Q211" s="39">
        <v>101</v>
      </c>
      <c r="R211" s="37">
        <v>-423</v>
      </c>
      <c r="S211" s="38">
        <v>1</v>
      </c>
      <c r="T211" s="38">
        <v>166</v>
      </c>
      <c r="U211" s="38">
        <v>100</v>
      </c>
      <c r="V211" s="39">
        <v>267</v>
      </c>
      <c r="W211" s="36">
        <v>0</v>
      </c>
      <c r="X211" s="36">
        <v>0</v>
      </c>
      <c r="Y211" s="37">
        <v>0</v>
      </c>
      <c r="Z211" s="39">
        <v>25</v>
      </c>
      <c r="AA211" s="36">
        <v>0</v>
      </c>
      <c r="AB211" s="36">
        <v>0</v>
      </c>
      <c r="AC211" s="37">
        <v>0</v>
      </c>
      <c r="AD211" s="38">
        <v>0</v>
      </c>
      <c r="AE211" s="38">
        <v>77</v>
      </c>
      <c r="AF211" s="39">
        <v>77</v>
      </c>
      <c r="AG211" s="36">
        <v>-146</v>
      </c>
      <c r="AH211" s="36">
        <v>0</v>
      </c>
      <c r="AI211" s="36">
        <v>0</v>
      </c>
      <c r="AJ211" s="36">
        <v>2</v>
      </c>
      <c r="AK211" s="40">
        <v>362</v>
      </c>
      <c r="AL211" s="38">
        <v>2260</v>
      </c>
      <c r="AM211" s="38">
        <v>23</v>
      </c>
      <c r="AN211" s="38">
        <v>0</v>
      </c>
      <c r="AO211" s="38">
        <v>0</v>
      </c>
      <c r="AP211" s="38">
        <v>0</v>
      </c>
      <c r="AQ211" s="36">
        <v>222</v>
      </c>
      <c r="AR211" s="36">
        <v>0</v>
      </c>
      <c r="AS211" s="36">
        <v>0</v>
      </c>
      <c r="AT211" s="36">
        <v>0</v>
      </c>
      <c r="AU211" s="36">
        <v>0</v>
      </c>
      <c r="AV211" s="36">
        <v>0</v>
      </c>
      <c r="AW211" s="36">
        <v>0</v>
      </c>
      <c r="AX211" s="36">
        <v>0</v>
      </c>
      <c r="AY211" s="36">
        <v>0</v>
      </c>
      <c r="AZ211" s="40"/>
      <c r="BA211" s="40">
        <v>2867</v>
      </c>
      <c r="BB211" s="36">
        <v>0</v>
      </c>
      <c r="BC211" s="36">
        <v>0</v>
      </c>
      <c r="BD211" s="36">
        <v>9</v>
      </c>
      <c r="BE211" s="36">
        <v>-2</v>
      </c>
    </row>
    <row r="212" spans="1:57" x14ac:dyDescent="0.2">
      <c r="A212" s="35" t="s">
        <v>493</v>
      </c>
      <c r="B212" s="35" t="s">
        <v>1254</v>
      </c>
      <c r="C212" s="397" t="s">
        <v>1594</v>
      </c>
      <c r="D212" s="35" t="s">
        <v>925</v>
      </c>
      <c r="E212" s="261"/>
      <c r="F212" s="35" t="s">
        <v>3</v>
      </c>
      <c r="G212" s="36">
        <v>11</v>
      </c>
      <c r="H212" s="36">
        <v>696</v>
      </c>
      <c r="I212" s="37">
        <v>707</v>
      </c>
      <c r="J212" s="39">
        <v>15</v>
      </c>
      <c r="K212" s="36">
        <v>20</v>
      </c>
      <c r="L212" s="36">
        <v>0</v>
      </c>
      <c r="M212" s="37">
        <v>20</v>
      </c>
      <c r="N212" s="38">
        <v>-52</v>
      </c>
      <c r="O212" s="38">
        <v>0</v>
      </c>
      <c r="P212" s="38">
        <v>488</v>
      </c>
      <c r="Q212" s="39">
        <v>436</v>
      </c>
      <c r="R212" s="37">
        <v>808</v>
      </c>
      <c r="S212" s="38">
        <v>0</v>
      </c>
      <c r="T212" s="38">
        <v>202</v>
      </c>
      <c r="U212" s="38">
        <v>700</v>
      </c>
      <c r="V212" s="39">
        <v>902</v>
      </c>
      <c r="W212" s="36">
        <v>0</v>
      </c>
      <c r="X212" s="36">
        <v>0</v>
      </c>
      <c r="Y212" s="37">
        <v>0</v>
      </c>
      <c r="Z212" s="39">
        <v>138</v>
      </c>
      <c r="AA212" s="36">
        <v>0</v>
      </c>
      <c r="AB212" s="36">
        <v>0</v>
      </c>
      <c r="AC212" s="37">
        <v>0</v>
      </c>
      <c r="AD212" s="38">
        <v>0</v>
      </c>
      <c r="AE212" s="38">
        <v>40</v>
      </c>
      <c r="AF212" s="39">
        <v>40</v>
      </c>
      <c r="AG212" s="36">
        <v>4</v>
      </c>
      <c r="AH212" s="36">
        <v>9</v>
      </c>
      <c r="AI212" s="36">
        <v>0</v>
      </c>
      <c r="AJ212" s="36">
        <v>0</v>
      </c>
      <c r="AK212" s="40">
        <v>3079</v>
      </c>
      <c r="AL212" s="38">
        <v>2498</v>
      </c>
      <c r="AM212" s="38">
        <v>0</v>
      </c>
      <c r="AN212" s="38">
        <v>1690</v>
      </c>
      <c r="AO212" s="38">
        <v>0</v>
      </c>
      <c r="AP212" s="38">
        <v>0</v>
      </c>
      <c r="AQ212" s="36">
        <v>444</v>
      </c>
      <c r="AR212" s="36">
        <v>0</v>
      </c>
      <c r="AS212" s="36">
        <v>0</v>
      </c>
      <c r="AT212" s="36">
        <v>0</v>
      </c>
      <c r="AU212" s="36">
        <v>0</v>
      </c>
      <c r="AV212" s="36">
        <v>0</v>
      </c>
      <c r="AW212" s="36">
        <v>0</v>
      </c>
      <c r="AX212" s="36">
        <v>0</v>
      </c>
      <c r="AY212" s="36">
        <v>0</v>
      </c>
      <c r="AZ212" s="40"/>
      <c r="BA212" s="40">
        <v>7711</v>
      </c>
      <c r="BB212" s="36">
        <v>0</v>
      </c>
      <c r="BC212" s="36">
        <v>0</v>
      </c>
      <c r="BD212" s="36">
        <v>23</v>
      </c>
      <c r="BE212" s="36">
        <v>-25</v>
      </c>
    </row>
    <row r="213" spans="1:57" x14ac:dyDescent="0.2">
      <c r="A213" s="35" t="s">
        <v>419</v>
      </c>
      <c r="B213" s="35" t="s">
        <v>1255</v>
      </c>
      <c r="C213" s="397" t="s">
        <v>1592</v>
      </c>
      <c r="D213" s="35" t="s">
        <v>926</v>
      </c>
      <c r="E213" s="261"/>
      <c r="F213" s="35" t="s">
        <v>729</v>
      </c>
      <c r="G213" s="36">
        <v>171</v>
      </c>
      <c r="H213" s="36">
        <v>961</v>
      </c>
      <c r="I213" s="37">
        <v>1132</v>
      </c>
      <c r="J213" s="39">
        <v>43</v>
      </c>
      <c r="K213" s="36">
        <v>0</v>
      </c>
      <c r="L213" s="36">
        <v>6219</v>
      </c>
      <c r="M213" s="37">
        <v>6219</v>
      </c>
      <c r="N213" s="38">
        <v>4545</v>
      </c>
      <c r="O213" s="38">
        <v>0</v>
      </c>
      <c r="P213" s="38">
        <v>382</v>
      </c>
      <c r="Q213" s="39">
        <v>4927</v>
      </c>
      <c r="R213" s="37">
        <v>7393</v>
      </c>
      <c r="S213" s="38">
        <v>2198</v>
      </c>
      <c r="T213" s="38">
        <v>0</v>
      </c>
      <c r="U213" s="38">
        <v>183</v>
      </c>
      <c r="V213" s="39">
        <v>2381</v>
      </c>
      <c r="W213" s="36">
        <v>3991</v>
      </c>
      <c r="X213" s="36">
        <v>5357</v>
      </c>
      <c r="Y213" s="37">
        <v>9348</v>
      </c>
      <c r="Z213" s="39">
        <v>2226</v>
      </c>
      <c r="AA213" s="36">
        <v>57007</v>
      </c>
      <c r="AB213" s="36">
        <v>18002</v>
      </c>
      <c r="AC213" s="37">
        <v>75009</v>
      </c>
      <c r="AD213" s="38">
        <v>74933</v>
      </c>
      <c r="AE213" s="38">
        <v>0</v>
      </c>
      <c r="AF213" s="39">
        <v>74933</v>
      </c>
      <c r="AG213" s="36">
        <v>0</v>
      </c>
      <c r="AH213" s="36">
        <v>0</v>
      </c>
      <c r="AI213" s="36">
        <v>0</v>
      </c>
      <c r="AJ213" s="36">
        <v>0</v>
      </c>
      <c r="AK213" s="40">
        <v>183611</v>
      </c>
      <c r="AL213" s="38">
        <v>0</v>
      </c>
      <c r="AM213" s="38">
        <v>0</v>
      </c>
      <c r="AN213" s="38">
        <v>0</v>
      </c>
      <c r="AO213" s="38">
        <v>0</v>
      </c>
      <c r="AP213" s="38">
        <v>0</v>
      </c>
      <c r="AQ213" s="36">
        <v>0</v>
      </c>
      <c r="AR213" s="36">
        <v>0</v>
      </c>
      <c r="AS213" s="36">
        <v>0</v>
      </c>
      <c r="AT213" s="36">
        <v>0</v>
      </c>
      <c r="AU213" s="36">
        <v>0</v>
      </c>
      <c r="AV213" s="36">
        <v>0</v>
      </c>
      <c r="AW213" s="36">
        <v>0</v>
      </c>
      <c r="AX213" s="36">
        <v>0</v>
      </c>
      <c r="AY213" s="36">
        <v>0</v>
      </c>
      <c r="AZ213" s="40"/>
      <c r="BA213" s="40">
        <v>183611</v>
      </c>
      <c r="BB213" s="36">
        <v>0</v>
      </c>
      <c r="BC213" s="36">
        <v>0</v>
      </c>
      <c r="BD213" s="36">
        <v>4781</v>
      </c>
      <c r="BE213" s="36">
        <v>-329</v>
      </c>
    </row>
    <row r="214" spans="1:57" x14ac:dyDescent="0.2">
      <c r="A214" s="35" t="s">
        <v>131</v>
      </c>
      <c r="B214" s="35" t="s">
        <v>1256</v>
      </c>
      <c r="C214" s="397" t="s">
        <v>1592</v>
      </c>
      <c r="D214" s="35" t="s">
        <v>130</v>
      </c>
      <c r="E214" s="261"/>
      <c r="F214" s="35" t="s">
        <v>3</v>
      </c>
      <c r="G214" s="36">
        <v>23</v>
      </c>
      <c r="H214" s="36">
        <v>103</v>
      </c>
      <c r="I214" s="37">
        <v>126</v>
      </c>
      <c r="J214" s="39">
        <v>5</v>
      </c>
      <c r="K214" s="36">
        <v>179</v>
      </c>
      <c r="L214" s="36">
        <v>0</v>
      </c>
      <c r="M214" s="37">
        <v>179</v>
      </c>
      <c r="N214" s="38">
        <v>37</v>
      </c>
      <c r="O214" s="38">
        <v>0</v>
      </c>
      <c r="P214" s="38">
        <v>-111</v>
      </c>
      <c r="Q214" s="39">
        <v>-74</v>
      </c>
      <c r="R214" s="37">
        <v>324</v>
      </c>
      <c r="S214" s="38">
        <v>0</v>
      </c>
      <c r="T214" s="38">
        <v>71</v>
      </c>
      <c r="U214" s="38">
        <v>-31</v>
      </c>
      <c r="V214" s="39">
        <v>40</v>
      </c>
      <c r="W214" s="36">
        <v>0</v>
      </c>
      <c r="X214" s="36">
        <v>0</v>
      </c>
      <c r="Y214" s="37">
        <v>0</v>
      </c>
      <c r="Z214" s="39">
        <v>1029</v>
      </c>
      <c r="AA214" s="36">
        <v>0</v>
      </c>
      <c r="AB214" s="36">
        <v>0</v>
      </c>
      <c r="AC214" s="37">
        <v>0</v>
      </c>
      <c r="AD214" s="38">
        <v>0</v>
      </c>
      <c r="AE214" s="38">
        <v>0</v>
      </c>
      <c r="AF214" s="39">
        <v>0</v>
      </c>
      <c r="AG214" s="36">
        <v>0</v>
      </c>
      <c r="AH214" s="36">
        <v>0</v>
      </c>
      <c r="AI214" s="36">
        <v>0</v>
      </c>
      <c r="AJ214" s="36">
        <v>0</v>
      </c>
      <c r="AK214" s="40">
        <v>1629</v>
      </c>
      <c r="AL214" s="38">
        <v>2408</v>
      </c>
      <c r="AM214" s="38">
        <v>0</v>
      </c>
      <c r="AN214" s="38">
        <v>2635</v>
      </c>
      <c r="AO214" s="38">
        <v>0</v>
      </c>
      <c r="AP214" s="38">
        <v>0</v>
      </c>
      <c r="AQ214" s="36">
        <v>49</v>
      </c>
      <c r="AR214" s="36">
        <v>0</v>
      </c>
      <c r="AS214" s="36">
        <v>0</v>
      </c>
      <c r="AT214" s="36">
        <v>0</v>
      </c>
      <c r="AU214" s="36">
        <v>0</v>
      </c>
      <c r="AV214" s="36">
        <v>-344</v>
      </c>
      <c r="AW214" s="36">
        <v>0</v>
      </c>
      <c r="AX214" s="36">
        <v>0</v>
      </c>
      <c r="AY214" s="36">
        <v>0</v>
      </c>
      <c r="AZ214" s="40"/>
      <c r="BA214" s="40">
        <v>6377</v>
      </c>
      <c r="BB214" s="36">
        <v>0</v>
      </c>
      <c r="BC214" s="36">
        <v>0</v>
      </c>
      <c r="BD214" s="36">
        <v>19</v>
      </c>
      <c r="BE214" s="36">
        <v>-8</v>
      </c>
    </row>
    <row r="215" spans="1:57" x14ac:dyDescent="0.2">
      <c r="A215" s="35" t="s">
        <v>151</v>
      </c>
      <c r="B215" s="35" t="s">
        <v>1257</v>
      </c>
      <c r="C215" s="397" t="s">
        <v>1592</v>
      </c>
      <c r="D215" s="35" t="s">
        <v>927</v>
      </c>
      <c r="E215" s="261"/>
      <c r="F215" s="35" t="s">
        <v>3</v>
      </c>
      <c r="G215" s="36">
        <v>0</v>
      </c>
      <c r="H215" s="36">
        <v>2227</v>
      </c>
      <c r="I215" s="37">
        <v>2227</v>
      </c>
      <c r="J215" s="39">
        <v>0</v>
      </c>
      <c r="K215" s="36">
        <v>0</v>
      </c>
      <c r="L215" s="36">
        <v>0</v>
      </c>
      <c r="M215" s="37">
        <v>0</v>
      </c>
      <c r="N215" s="38">
        <v>64</v>
      </c>
      <c r="O215" s="38">
        <v>0</v>
      </c>
      <c r="P215" s="38">
        <v>62</v>
      </c>
      <c r="Q215" s="39">
        <v>126</v>
      </c>
      <c r="R215" s="37">
        <v>635</v>
      </c>
      <c r="S215" s="38">
        <v>0</v>
      </c>
      <c r="T215" s="38">
        <v>35</v>
      </c>
      <c r="U215" s="38">
        <v>403</v>
      </c>
      <c r="V215" s="39">
        <v>438</v>
      </c>
      <c r="W215" s="36">
        <v>0</v>
      </c>
      <c r="X215" s="36">
        <v>0</v>
      </c>
      <c r="Y215" s="37">
        <v>0</v>
      </c>
      <c r="Z215" s="39">
        <v>48</v>
      </c>
      <c r="AA215" s="36">
        <v>0</v>
      </c>
      <c r="AB215" s="36">
        <v>0</v>
      </c>
      <c r="AC215" s="37">
        <v>0</v>
      </c>
      <c r="AD215" s="38">
        <v>0</v>
      </c>
      <c r="AE215" s="38">
        <v>208</v>
      </c>
      <c r="AF215" s="39">
        <v>208</v>
      </c>
      <c r="AG215" s="36">
        <v>0</v>
      </c>
      <c r="AH215" s="36">
        <v>0</v>
      </c>
      <c r="AI215" s="36">
        <v>0</v>
      </c>
      <c r="AJ215" s="36">
        <v>210</v>
      </c>
      <c r="AK215" s="40">
        <v>3892</v>
      </c>
      <c r="AL215" s="38">
        <v>3084</v>
      </c>
      <c r="AM215" s="38">
        <v>0</v>
      </c>
      <c r="AN215" s="38">
        <v>0</v>
      </c>
      <c r="AO215" s="38">
        <v>0</v>
      </c>
      <c r="AP215" s="38">
        <v>0</v>
      </c>
      <c r="AQ215" s="36">
        <v>1120</v>
      </c>
      <c r="AR215" s="36">
        <v>0</v>
      </c>
      <c r="AS215" s="36">
        <v>0</v>
      </c>
      <c r="AT215" s="36">
        <v>0</v>
      </c>
      <c r="AU215" s="36">
        <v>0</v>
      </c>
      <c r="AV215" s="36">
        <v>-666</v>
      </c>
      <c r="AW215" s="36">
        <v>0</v>
      </c>
      <c r="AX215" s="36">
        <v>0</v>
      </c>
      <c r="AY215" s="36">
        <v>0</v>
      </c>
      <c r="AZ215" s="40"/>
      <c r="BA215" s="40">
        <v>7430</v>
      </c>
      <c r="BB215" s="36">
        <v>0</v>
      </c>
      <c r="BC215" s="36">
        <v>0</v>
      </c>
      <c r="BD215" s="36">
        <v>0</v>
      </c>
      <c r="BE215" s="36">
        <v>0</v>
      </c>
    </row>
    <row r="216" spans="1:57" x14ac:dyDescent="0.2">
      <c r="A216" s="35" t="s">
        <v>186</v>
      </c>
      <c r="B216" s="35" t="s">
        <v>1258</v>
      </c>
      <c r="C216" s="397" t="s">
        <v>1592</v>
      </c>
      <c r="D216" s="35" t="s">
        <v>185</v>
      </c>
      <c r="E216" s="261"/>
      <c r="F216" s="35" t="s">
        <v>3</v>
      </c>
      <c r="G216" s="36">
        <v>7</v>
      </c>
      <c r="H216" s="36">
        <v>861</v>
      </c>
      <c r="I216" s="37">
        <v>868</v>
      </c>
      <c r="J216" s="39">
        <v>6</v>
      </c>
      <c r="K216" s="36">
        <v>24</v>
      </c>
      <c r="L216" s="36">
        <v>0</v>
      </c>
      <c r="M216" s="37">
        <v>24</v>
      </c>
      <c r="N216" s="38">
        <v>36</v>
      </c>
      <c r="O216" s="38">
        <v>0</v>
      </c>
      <c r="P216" s="38">
        <v>63</v>
      </c>
      <c r="Q216" s="39">
        <v>99</v>
      </c>
      <c r="R216" s="37">
        <v>408</v>
      </c>
      <c r="S216" s="38">
        <v>0</v>
      </c>
      <c r="T216" s="38">
        <v>88</v>
      </c>
      <c r="U216" s="38">
        <v>438</v>
      </c>
      <c r="V216" s="39">
        <v>526</v>
      </c>
      <c r="W216" s="36">
        <v>0</v>
      </c>
      <c r="X216" s="36">
        <v>0</v>
      </c>
      <c r="Y216" s="37">
        <v>0</v>
      </c>
      <c r="Z216" s="39">
        <v>26</v>
      </c>
      <c r="AA216" s="36">
        <v>0</v>
      </c>
      <c r="AB216" s="36">
        <v>0</v>
      </c>
      <c r="AC216" s="37">
        <v>0</v>
      </c>
      <c r="AD216" s="38">
        <v>0</v>
      </c>
      <c r="AE216" s="38">
        <v>331</v>
      </c>
      <c r="AF216" s="39">
        <v>331</v>
      </c>
      <c r="AG216" s="36">
        <v>0</v>
      </c>
      <c r="AH216" s="36">
        <v>0</v>
      </c>
      <c r="AI216" s="36">
        <v>0</v>
      </c>
      <c r="AJ216" s="36">
        <v>0</v>
      </c>
      <c r="AK216" s="40">
        <v>2288</v>
      </c>
      <c r="AL216" s="38">
        <v>4634</v>
      </c>
      <c r="AM216" s="38">
        <v>0</v>
      </c>
      <c r="AN216" s="38">
        <v>0</v>
      </c>
      <c r="AO216" s="38">
        <v>0</v>
      </c>
      <c r="AP216" s="38">
        <v>0</v>
      </c>
      <c r="AQ216" s="36">
        <v>747</v>
      </c>
      <c r="AR216" s="36">
        <v>0</v>
      </c>
      <c r="AS216" s="36">
        <v>0</v>
      </c>
      <c r="AT216" s="36">
        <v>0</v>
      </c>
      <c r="AU216" s="36">
        <v>0</v>
      </c>
      <c r="AV216" s="36">
        <v>0</v>
      </c>
      <c r="AW216" s="36">
        <v>0</v>
      </c>
      <c r="AX216" s="36">
        <v>0</v>
      </c>
      <c r="AY216" s="36">
        <v>0</v>
      </c>
      <c r="AZ216" s="40"/>
      <c r="BA216" s="40">
        <v>7669</v>
      </c>
      <c r="BB216" s="36">
        <v>0</v>
      </c>
      <c r="BC216" s="36">
        <v>0</v>
      </c>
      <c r="BD216" s="36">
        <v>0</v>
      </c>
      <c r="BE216" s="36">
        <v>-22</v>
      </c>
    </row>
    <row r="217" spans="1:57" x14ac:dyDescent="0.2">
      <c r="A217" s="35" t="s">
        <v>309</v>
      </c>
      <c r="B217" s="35" t="s">
        <v>1259</v>
      </c>
      <c r="C217" s="397" t="s">
        <v>1592</v>
      </c>
      <c r="D217" s="35" t="s">
        <v>308</v>
      </c>
      <c r="E217" s="261"/>
      <c r="F217" s="35" t="s">
        <v>3</v>
      </c>
      <c r="G217" s="36">
        <v>-42</v>
      </c>
      <c r="H217" s="36">
        <v>1999</v>
      </c>
      <c r="I217" s="37">
        <v>1957</v>
      </c>
      <c r="J217" s="39">
        <v>16</v>
      </c>
      <c r="K217" s="36">
        <v>118</v>
      </c>
      <c r="L217" s="36">
        <v>0</v>
      </c>
      <c r="M217" s="37">
        <v>118</v>
      </c>
      <c r="N217" s="38">
        <v>-40</v>
      </c>
      <c r="O217" s="38">
        <v>0</v>
      </c>
      <c r="P217" s="38">
        <v>193</v>
      </c>
      <c r="Q217" s="39">
        <v>153</v>
      </c>
      <c r="R217" s="37">
        <v>1220</v>
      </c>
      <c r="S217" s="38">
        <v>0</v>
      </c>
      <c r="T217" s="38">
        <v>116</v>
      </c>
      <c r="U217" s="38">
        <v>402</v>
      </c>
      <c r="V217" s="39">
        <v>518</v>
      </c>
      <c r="W217" s="36">
        <v>0</v>
      </c>
      <c r="X217" s="36">
        <v>0</v>
      </c>
      <c r="Y217" s="37">
        <v>0</v>
      </c>
      <c r="Z217" s="39">
        <v>210</v>
      </c>
      <c r="AA217" s="36">
        <v>0</v>
      </c>
      <c r="AB217" s="36">
        <v>0</v>
      </c>
      <c r="AC217" s="37">
        <v>0</v>
      </c>
      <c r="AD217" s="38">
        <v>0</v>
      </c>
      <c r="AE217" s="38">
        <v>314</v>
      </c>
      <c r="AF217" s="39">
        <v>314</v>
      </c>
      <c r="AG217" s="36">
        <v>1</v>
      </c>
      <c r="AH217" s="36">
        <v>0</v>
      </c>
      <c r="AI217" s="36">
        <v>0</v>
      </c>
      <c r="AJ217" s="36">
        <v>1</v>
      </c>
      <c r="AK217" s="40">
        <v>4508</v>
      </c>
      <c r="AL217" s="38">
        <v>3300</v>
      </c>
      <c r="AM217" s="38">
        <v>20</v>
      </c>
      <c r="AN217" s="38">
        <v>2032</v>
      </c>
      <c r="AO217" s="38">
        <v>0</v>
      </c>
      <c r="AP217" s="38">
        <v>0</v>
      </c>
      <c r="AQ217" s="36">
        <v>0</v>
      </c>
      <c r="AR217" s="36">
        <v>0</v>
      </c>
      <c r="AS217" s="36">
        <v>0</v>
      </c>
      <c r="AT217" s="36">
        <v>0</v>
      </c>
      <c r="AU217" s="36">
        <v>0</v>
      </c>
      <c r="AV217" s="36">
        <v>-170</v>
      </c>
      <c r="AW217" s="36">
        <v>1768</v>
      </c>
      <c r="AX217" s="36">
        <v>0</v>
      </c>
      <c r="AY217" s="36">
        <v>0</v>
      </c>
      <c r="AZ217" s="40"/>
      <c r="BA217" s="40">
        <v>11458</v>
      </c>
      <c r="BB217" s="36">
        <v>0</v>
      </c>
      <c r="BC217" s="36">
        <v>0</v>
      </c>
      <c r="BD217" s="36">
        <v>0</v>
      </c>
      <c r="BE217" s="36">
        <v>-23</v>
      </c>
    </row>
    <row r="218" spans="1:57" x14ac:dyDescent="0.2">
      <c r="A218" s="35" t="s">
        <v>418</v>
      </c>
      <c r="B218" s="35" t="s">
        <v>1260</v>
      </c>
      <c r="C218" s="397" t="s">
        <v>1592</v>
      </c>
      <c r="D218" s="35" t="s">
        <v>417</v>
      </c>
      <c r="E218" s="261"/>
      <c r="F218" s="35" t="s">
        <v>3</v>
      </c>
      <c r="G218" s="36">
        <v>-7</v>
      </c>
      <c r="H218" s="36">
        <v>889</v>
      </c>
      <c r="I218" s="37">
        <v>882</v>
      </c>
      <c r="J218" s="39">
        <v>13</v>
      </c>
      <c r="K218" s="36">
        <v>376</v>
      </c>
      <c r="L218" s="36">
        <v>0</v>
      </c>
      <c r="M218" s="37">
        <v>376</v>
      </c>
      <c r="N218" s="38">
        <v>-109</v>
      </c>
      <c r="O218" s="38">
        <v>0</v>
      </c>
      <c r="P218" s="38">
        <v>649</v>
      </c>
      <c r="Q218" s="39">
        <v>540</v>
      </c>
      <c r="R218" s="37">
        <v>1361</v>
      </c>
      <c r="S218" s="38">
        <v>0</v>
      </c>
      <c r="T218" s="38">
        <v>457</v>
      </c>
      <c r="U218" s="38">
        <v>554</v>
      </c>
      <c r="V218" s="39">
        <v>1011</v>
      </c>
      <c r="W218" s="36">
        <v>0</v>
      </c>
      <c r="X218" s="36">
        <v>0</v>
      </c>
      <c r="Y218" s="37">
        <v>0</v>
      </c>
      <c r="Z218" s="39">
        <v>1243</v>
      </c>
      <c r="AA218" s="36">
        <v>0</v>
      </c>
      <c r="AB218" s="36">
        <v>0</v>
      </c>
      <c r="AC218" s="37">
        <v>0</v>
      </c>
      <c r="AD218" s="38">
        <v>0</v>
      </c>
      <c r="AE218" s="38">
        <v>965</v>
      </c>
      <c r="AF218" s="39">
        <v>965</v>
      </c>
      <c r="AG218" s="36">
        <v>1248</v>
      </c>
      <c r="AH218" s="36">
        <v>0</v>
      </c>
      <c r="AI218" s="36">
        <v>0</v>
      </c>
      <c r="AJ218" s="36">
        <v>0</v>
      </c>
      <c r="AK218" s="40">
        <v>7639</v>
      </c>
      <c r="AL218" s="38">
        <v>10081</v>
      </c>
      <c r="AM218" s="38">
        <v>242</v>
      </c>
      <c r="AN218" s="38">
        <v>7251</v>
      </c>
      <c r="AO218" s="38">
        <v>0</v>
      </c>
      <c r="AP218" s="38">
        <v>0</v>
      </c>
      <c r="AQ218" s="36">
        <v>264</v>
      </c>
      <c r="AR218" s="36">
        <v>0</v>
      </c>
      <c r="AS218" s="36">
        <v>0</v>
      </c>
      <c r="AT218" s="36">
        <v>0</v>
      </c>
      <c r="AU218" s="36">
        <v>0</v>
      </c>
      <c r="AV218" s="36">
        <v>-313</v>
      </c>
      <c r="AW218" s="36">
        <v>0</v>
      </c>
      <c r="AX218" s="36">
        <v>0</v>
      </c>
      <c r="AY218" s="36">
        <v>0</v>
      </c>
      <c r="AZ218" s="40"/>
      <c r="BA218" s="40">
        <v>25164</v>
      </c>
      <c r="BB218" s="36">
        <v>0</v>
      </c>
      <c r="BC218" s="36">
        <v>0</v>
      </c>
      <c r="BD218" s="36">
        <v>405</v>
      </c>
      <c r="BE218" s="36">
        <v>-375</v>
      </c>
    </row>
    <row r="219" spans="1:57" x14ac:dyDescent="0.2">
      <c r="A219" s="35" t="s">
        <v>525</v>
      </c>
      <c r="B219" s="35" t="s">
        <v>1261</v>
      </c>
      <c r="C219" s="397" t="s">
        <v>1592</v>
      </c>
      <c r="D219" s="35" t="s">
        <v>524</v>
      </c>
      <c r="E219" s="261"/>
      <c r="F219" s="35" t="s">
        <v>3</v>
      </c>
      <c r="G219" s="36">
        <v>14</v>
      </c>
      <c r="H219" s="36">
        <v>1529</v>
      </c>
      <c r="I219" s="37">
        <v>1543</v>
      </c>
      <c r="J219" s="39">
        <v>10</v>
      </c>
      <c r="K219" s="36">
        <v>44</v>
      </c>
      <c r="L219" s="36">
        <v>0</v>
      </c>
      <c r="M219" s="37">
        <v>44</v>
      </c>
      <c r="N219" s="38">
        <v>12</v>
      </c>
      <c r="O219" s="38">
        <v>0</v>
      </c>
      <c r="P219" s="38">
        <v>145</v>
      </c>
      <c r="Q219" s="39">
        <v>157</v>
      </c>
      <c r="R219" s="37">
        <v>473</v>
      </c>
      <c r="S219" s="38">
        <v>0</v>
      </c>
      <c r="T219" s="38">
        <v>59</v>
      </c>
      <c r="U219" s="38">
        <v>240</v>
      </c>
      <c r="V219" s="39">
        <v>299</v>
      </c>
      <c r="W219" s="36">
        <v>0</v>
      </c>
      <c r="X219" s="36">
        <v>7</v>
      </c>
      <c r="Y219" s="37">
        <v>7</v>
      </c>
      <c r="Z219" s="39">
        <v>-31</v>
      </c>
      <c r="AA219" s="36">
        <v>0</v>
      </c>
      <c r="AB219" s="36">
        <v>0</v>
      </c>
      <c r="AC219" s="37">
        <v>0</v>
      </c>
      <c r="AD219" s="38">
        <v>0</v>
      </c>
      <c r="AE219" s="38">
        <v>179</v>
      </c>
      <c r="AF219" s="39">
        <v>179</v>
      </c>
      <c r="AG219" s="36">
        <v>786</v>
      </c>
      <c r="AH219" s="36">
        <v>0</v>
      </c>
      <c r="AI219" s="36">
        <v>0</v>
      </c>
      <c r="AJ219" s="36">
        <v>0</v>
      </c>
      <c r="AK219" s="40">
        <v>3467</v>
      </c>
      <c r="AL219" s="38">
        <v>3600</v>
      </c>
      <c r="AM219" s="38">
        <v>0</v>
      </c>
      <c r="AN219" s="38">
        <v>0</v>
      </c>
      <c r="AO219" s="38">
        <v>0</v>
      </c>
      <c r="AP219" s="38">
        <v>0</v>
      </c>
      <c r="AQ219" s="36">
        <v>0</v>
      </c>
      <c r="AR219" s="36">
        <v>0</v>
      </c>
      <c r="AS219" s="36">
        <v>0</v>
      </c>
      <c r="AT219" s="36">
        <v>0</v>
      </c>
      <c r="AU219" s="36">
        <v>0</v>
      </c>
      <c r="AV219" s="36">
        <v>0</v>
      </c>
      <c r="AW219" s="36">
        <v>0</v>
      </c>
      <c r="AX219" s="36">
        <v>0</v>
      </c>
      <c r="AY219" s="36">
        <v>0</v>
      </c>
      <c r="AZ219" s="40"/>
      <c r="BA219" s="40">
        <v>7067</v>
      </c>
      <c r="BB219" s="36">
        <v>0</v>
      </c>
      <c r="BC219" s="36">
        <v>0</v>
      </c>
      <c r="BD219" s="36">
        <v>0</v>
      </c>
      <c r="BE219" s="36">
        <v>-35</v>
      </c>
    </row>
    <row r="220" spans="1:57" x14ac:dyDescent="0.2">
      <c r="A220" s="35" t="s">
        <v>639</v>
      </c>
      <c r="B220" s="35" t="s">
        <v>1262</v>
      </c>
      <c r="C220" s="397" t="s">
        <v>1592</v>
      </c>
      <c r="D220" s="35" t="s">
        <v>638</v>
      </c>
      <c r="E220" s="261"/>
      <c r="F220" s="35" t="s">
        <v>3</v>
      </c>
      <c r="G220" s="36">
        <v>435</v>
      </c>
      <c r="H220" s="36">
        <v>1853</v>
      </c>
      <c r="I220" s="37">
        <v>2288</v>
      </c>
      <c r="J220" s="39">
        <v>0</v>
      </c>
      <c r="K220" s="36">
        <v>11</v>
      </c>
      <c r="L220" s="36">
        <v>7</v>
      </c>
      <c r="M220" s="37">
        <v>18</v>
      </c>
      <c r="N220" s="38">
        <v>89</v>
      </c>
      <c r="O220" s="38">
        <v>0</v>
      </c>
      <c r="P220" s="38">
        <v>32</v>
      </c>
      <c r="Q220" s="39">
        <v>121</v>
      </c>
      <c r="R220" s="37">
        <v>669</v>
      </c>
      <c r="S220" s="38">
        <v>0</v>
      </c>
      <c r="T220" s="38">
        <v>25</v>
      </c>
      <c r="U220" s="38">
        <v>115</v>
      </c>
      <c r="V220" s="39">
        <v>140</v>
      </c>
      <c r="W220" s="36">
        <v>0</v>
      </c>
      <c r="X220" s="36">
        <v>0</v>
      </c>
      <c r="Y220" s="37">
        <v>0</v>
      </c>
      <c r="Z220" s="39">
        <v>250</v>
      </c>
      <c r="AA220" s="36">
        <v>0</v>
      </c>
      <c r="AB220" s="36">
        <v>0</v>
      </c>
      <c r="AC220" s="37">
        <v>0</v>
      </c>
      <c r="AD220" s="38">
        <v>0</v>
      </c>
      <c r="AE220" s="38">
        <v>-130</v>
      </c>
      <c r="AF220" s="39">
        <v>-130</v>
      </c>
      <c r="AG220" s="36">
        <v>183</v>
      </c>
      <c r="AH220" s="36">
        <v>0</v>
      </c>
      <c r="AI220" s="36">
        <v>0</v>
      </c>
      <c r="AJ220" s="36">
        <v>0</v>
      </c>
      <c r="AK220" s="40">
        <v>3539</v>
      </c>
      <c r="AL220" s="38">
        <v>5277</v>
      </c>
      <c r="AM220" s="38">
        <v>0</v>
      </c>
      <c r="AN220" s="38">
        <v>0</v>
      </c>
      <c r="AO220" s="38">
        <v>0</v>
      </c>
      <c r="AP220" s="38">
        <v>0</v>
      </c>
      <c r="AQ220" s="36">
        <v>301</v>
      </c>
      <c r="AR220" s="36">
        <v>0</v>
      </c>
      <c r="AS220" s="36">
        <v>0</v>
      </c>
      <c r="AT220" s="36">
        <v>0</v>
      </c>
      <c r="AU220" s="36">
        <v>0</v>
      </c>
      <c r="AV220" s="36">
        <v>-402</v>
      </c>
      <c r="AW220" s="36">
        <v>0</v>
      </c>
      <c r="AX220" s="36">
        <v>0</v>
      </c>
      <c r="AY220" s="36">
        <v>0</v>
      </c>
      <c r="AZ220" s="40"/>
      <c r="BA220" s="40">
        <v>8715</v>
      </c>
      <c r="BB220" s="36">
        <v>0</v>
      </c>
      <c r="BC220" s="36">
        <v>0</v>
      </c>
      <c r="BD220" s="36">
        <v>0</v>
      </c>
      <c r="BE220" s="36">
        <v>-3</v>
      </c>
    </row>
    <row r="221" spans="1:57" x14ac:dyDescent="0.2">
      <c r="A221" s="35" t="s">
        <v>420</v>
      </c>
      <c r="B221" s="35" t="s">
        <v>1263</v>
      </c>
      <c r="C221" s="397" t="s">
        <v>1591</v>
      </c>
      <c r="D221" s="35" t="s">
        <v>737</v>
      </c>
      <c r="E221" s="261"/>
      <c r="F221" s="35" t="s">
        <v>34</v>
      </c>
      <c r="G221" s="36">
        <v>-198</v>
      </c>
      <c r="H221" s="36">
        <v>4656</v>
      </c>
      <c r="I221" s="37">
        <v>4458</v>
      </c>
      <c r="J221" s="39">
        <v>54</v>
      </c>
      <c r="K221" s="36">
        <v>1</v>
      </c>
      <c r="L221" s="36">
        <v>3444</v>
      </c>
      <c r="M221" s="37">
        <v>3445</v>
      </c>
      <c r="N221" s="38">
        <v>1566</v>
      </c>
      <c r="O221" s="38">
        <v>1</v>
      </c>
      <c r="P221" s="38">
        <v>1000</v>
      </c>
      <c r="Q221" s="39">
        <v>2567</v>
      </c>
      <c r="R221" s="37">
        <v>7441</v>
      </c>
      <c r="S221" s="38">
        <v>1225</v>
      </c>
      <c r="T221" s="38">
        <v>170</v>
      </c>
      <c r="U221" s="38">
        <v>75</v>
      </c>
      <c r="V221" s="39">
        <v>1470</v>
      </c>
      <c r="W221" s="36">
        <v>919</v>
      </c>
      <c r="X221" s="36">
        <v>2588</v>
      </c>
      <c r="Y221" s="37">
        <v>3507</v>
      </c>
      <c r="Z221" s="39">
        <v>2354</v>
      </c>
      <c r="AA221" s="36">
        <v>49426</v>
      </c>
      <c r="AB221" s="36">
        <v>18656.511264234687</v>
      </c>
      <c r="AC221" s="37">
        <v>68082.511264234694</v>
      </c>
      <c r="AD221" s="38">
        <v>19997</v>
      </c>
      <c r="AE221" s="38">
        <v>490</v>
      </c>
      <c r="AF221" s="39">
        <v>20487</v>
      </c>
      <c r="AG221" s="36">
        <v>1291</v>
      </c>
      <c r="AH221" s="36">
        <v>0</v>
      </c>
      <c r="AI221" s="36">
        <v>70</v>
      </c>
      <c r="AJ221" s="36">
        <v>0</v>
      </c>
      <c r="AK221" s="40">
        <v>115226.51126423469</v>
      </c>
      <c r="AL221" s="38">
        <v>16617</v>
      </c>
      <c r="AM221" s="38">
        <v>0</v>
      </c>
      <c r="AN221" s="38">
        <v>4171</v>
      </c>
      <c r="AO221" s="38">
        <v>0</v>
      </c>
      <c r="AP221" s="38">
        <v>0</v>
      </c>
      <c r="AQ221" s="36">
        <v>2042</v>
      </c>
      <c r="AR221" s="36">
        <v>1555</v>
      </c>
      <c r="AS221" s="36">
        <v>0</v>
      </c>
      <c r="AT221" s="36">
        <v>0</v>
      </c>
      <c r="AU221" s="36">
        <v>168</v>
      </c>
      <c r="AV221" s="36">
        <v>253</v>
      </c>
      <c r="AW221" s="36">
        <v>8297</v>
      </c>
      <c r="AX221" s="36">
        <v>0</v>
      </c>
      <c r="AY221" s="36">
        <v>0</v>
      </c>
      <c r="AZ221" s="40"/>
      <c r="BA221" s="40">
        <v>148329.51126423469</v>
      </c>
      <c r="BB221" s="36">
        <v>0</v>
      </c>
      <c r="BC221" s="36">
        <v>0</v>
      </c>
      <c r="BD221" s="36">
        <v>6380</v>
      </c>
      <c r="BE221" s="36">
        <v>-4998</v>
      </c>
    </row>
    <row r="222" spans="1:57" x14ac:dyDescent="0.2">
      <c r="A222" s="35" t="s">
        <v>423</v>
      </c>
      <c r="B222" s="35" t="s">
        <v>1264</v>
      </c>
      <c r="C222" s="397" t="s">
        <v>1592</v>
      </c>
      <c r="D222" s="35" t="s">
        <v>928</v>
      </c>
      <c r="E222" s="261"/>
      <c r="F222" s="35" t="s">
        <v>34</v>
      </c>
      <c r="G222" s="36">
        <v>-214</v>
      </c>
      <c r="H222" s="36">
        <v>1700</v>
      </c>
      <c r="I222" s="37">
        <v>1486</v>
      </c>
      <c r="J222" s="39">
        <v>62</v>
      </c>
      <c r="K222" s="36">
        <v>887</v>
      </c>
      <c r="L222" s="36">
        <v>35</v>
      </c>
      <c r="M222" s="37">
        <v>922</v>
      </c>
      <c r="N222" s="38">
        <v>-2187</v>
      </c>
      <c r="O222" s="38">
        <v>0</v>
      </c>
      <c r="P222" s="38">
        <v>-3598</v>
      </c>
      <c r="Q222" s="39">
        <v>-5785</v>
      </c>
      <c r="R222" s="37">
        <v>4948</v>
      </c>
      <c r="S222" s="38">
        <v>859</v>
      </c>
      <c r="T222" s="38">
        <v>199</v>
      </c>
      <c r="U222" s="38">
        <v>1876</v>
      </c>
      <c r="V222" s="39">
        <v>2934</v>
      </c>
      <c r="W222" s="36">
        <v>2522</v>
      </c>
      <c r="X222" s="36">
        <v>2068</v>
      </c>
      <c r="Y222" s="37">
        <v>4590</v>
      </c>
      <c r="Z222" s="39">
        <v>971</v>
      </c>
      <c r="AA222" s="36">
        <v>19152</v>
      </c>
      <c r="AB222" s="36">
        <v>5947</v>
      </c>
      <c r="AC222" s="37">
        <v>25099</v>
      </c>
      <c r="AD222" s="38">
        <v>47127</v>
      </c>
      <c r="AE222" s="38">
        <v>4703</v>
      </c>
      <c r="AF222" s="39">
        <v>51830</v>
      </c>
      <c r="AG222" s="36">
        <v>504</v>
      </c>
      <c r="AH222" s="36">
        <v>0</v>
      </c>
      <c r="AI222" s="36">
        <v>0</v>
      </c>
      <c r="AJ222" s="36">
        <v>9769</v>
      </c>
      <c r="AK222" s="40">
        <v>97330</v>
      </c>
      <c r="AL222" s="38">
        <v>21282</v>
      </c>
      <c r="AM222" s="38">
        <v>0</v>
      </c>
      <c r="AN222" s="38">
        <v>16265</v>
      </c>
      <c r="AO222" s="38">
        <v>0</v>
      </c>
      <c r="AP222" s="38">
        <v>0</v>
      </c>
      <c r="AQ222" s="36">
        <v>0</v>
      </c>
      <c r="AR222" s="36">
        <v>0</v>
      </c>
      <c r="AS222" s="36">
        <v>0</v>
      </c>
      <c r="AT222" s="36">
        <v>0</v>
      </c>
      <c r="AU222" s="36">
        <v>0</v>
      </c>
      <c r="AV222" s="36">
        <v>116</v>
      </c>
      <c r="AW222" s="36">
        <v>193</v>
      </c>
      <c r="AX222" s="36">
        <v>0</v>
      </c>
      <c r="AY222" s="36">
        <v>0</v>
      </c>
      <c r="AZ222" s="40"/>
      <c r="BA222" s="40">
        <v>135186</v>
      </c>
      <c r="BB222" s="36">
        <v>0</v>
      </c>
      <c r="BC222" s="36">
        <v>-3</v>
      </c>
      <c r="BD222" s="36">
        <v>3773</v>
      </c>
      <c r="BE222" s="36">
        <v>-298</v>
      </c>
    </row>
    <row r="223" spans="1:57" x14ac:dyDescent="0.2">
      <c r="A223" s="35" t="s">
        <v>424</v>
      </c>
      <c r="B223" s="35" t="s">
        <v>1265</v>
      </c>
      <c r="C223" s="397" t="s">
        <v>1592</v>
      </c>
      <c r="D223" s="35" t="s">
        <v>929</v>
      </c>
      <c r="E223" s="261"/>
      <c r="F223" s="35" t="s">
        <v>729</v>
      </c>
      <c r="G223" s="36">
        <v>125</v>
      </c>
      <c r="H223" s="36">
        <v>12650</v>
      </c>
      <c r="I223" s="37">
        <v>12775</v>
      </c>
      <c r="J223" s="39">
        <v>63</v>
      </c>
      <c r="K223" s="36">
        <v>0</v>
      </c>
      <c r="L223" s="36">
        <v>234</v>
      </c>
      <c r="M223" s="37">
        <v>234</v>
      </c>
      <c r="N223" s="38">
        <v>15177</v>
      </c>
      <c r="O223" s="38">
        <v>0</v>
      </c>
      <c r="P223" s="38">
        <v>659</v>
      </c>
      <c r="Q223" s="39">
        <v>15836</v>
      </c>
      <c r="R223" s="37">
        <v>3576</v>
      </c>
      <c r="S223" s="38">
        <v>554</v>
      </c>
      <c r="T223" s="38">
        <v>0</v>
      </c>
      <c r="U223" s="38">
        <v>578</v>
      </c>
      <c r="V223" s="39">
        <v>1132</v>
      </c>
      <c r="W223" s="36">
        <v>4436</v>
      </c>
      <c r="X223" s="36">
        <v>8801</v>
      </c>
      <c r="Y223" s="37">
        <v>13237</v>
      </c>
      <c r="Z223" s="39">
        <v>3138</v>
      </c>
      <c r="AA223" s="36">
        <v>93646</v>
      </c>
      <c r="AB223" s="36">
        <v>29078</v>
      </c>
      <c r="AC223" s="37">
        <v>122724</v>
      </c>
      <c r="AD223" s="38">
        <v>76852</v>
      </c>
      <c r="AE223" s="38">
        <v>0</v>
      </c>
      <c r="AF223" s="39">
        <v>76852</v>
      </c>
      <c r="AG223" s="36">
        <v>305</v>
      </c>
      <c r="AH223" s="36">
        <v>0</v>
      </c>
      <c r="AI223" s="36">
        <v>0</v>
      </c>
      <c r="AJ223" s="36">
        <v>6753</v>
      </c>
      <c r="AK223" s="40">
        <v>256625</v>
      </c>
      <c r="AL223" s="38">
        <v>0</v>
      </c>
      <c r="AM223" s="38">
        <v>0</v>
      </c>
      <c r="AN223" s="38">
        <v>0</v>
      </c>
      <c r="AO223" s="38">
        <v>0</v>
      </c>
      <c r="AP223" s="38">
        <v>0</v>
      </c>
      <c r="AQ223" s="36">
        <v>0</v>
      </c>
      <c r="AR223" s="36">
        <v>0</v>
      </c>
      <c r="AS223" s="36">
        <v>0</v>
      </c>
      <c r="AT223" s="36">
        <v>0</v>
      </c>
      <c r="AU223" s="36">
        <v>0</v>
      </c>
      <c r="AV223" s="36">
        <v>234</v>
      </c>
      <c r="AW223" s="36">
        <v>1470</v>
      </c>
      <c r="AX223" s="36">
        <v>0</v>
      </c>
      <c r="AY223" s="36">
        <v>0</v>
      </c>
      <c r="AZ223" s="40"/>
      <c r="BA223" s="40">
        <v>258329</v>
      </c>
      <c r="BB223" s="36">
        <v>0</v>
      </c>
      <c r="BC223" s="36">
        <v>0</v>
      </c>
      <c r="BD223" s="36">
        <v>2834</v>
      </c>
      <c r="BE223" s="36">
        <v>-15</v>
      </c>
    </row>
    <row r="224" spans="1:57" x14ac:dyDescent="0.2">
      <c r="A224" s="35" t="s">
        <v>11</v>
      </c>
      <c r="B224" s="35" t="s">
        <v>1266</v>
      </c>
      <c r="C224" s="397" t="s">
        <v>1592</v>
      </c>
      <c r="D224" s="35" t="s">
        <v>10</v>
      </c>
      <c r="E224" s="261"/>
      <c r="F224" s="35" t="s">
        <v>3</v>
      </c>
      <c r="G224" s="36">
        <v>-19</v>
      </c>
      <c r="H224" s="36">
        <v>931</v>
      </c>
      <c r="I224" s="37">
        <v>912</v>
      </c>
      <c r="J224" s="39">
        <v>1</v>
      </c>
      <c r="K224" s="36">
        <v>355</v>
      </c>
      <c r="L224" s="36">
        <v>0</v>
      </c>
      <c r="M224" s="37">
        <v>355</v>
      </c>
      <c r="N224" s="38">
        <v>7</v>
      </c>
      <c r="O224" s="38">
        <v>0</v>
      </c>
      <c r="P224" s="38">
        <v>209</v>
      </c>
      <c r="Q224" s="39">
        <v>216</v>
      </c>
      <c r="R224" s="37">
        <v>1433</v>
      </c>
      <c r="S224" s="38">
        <v>0</v>
      </c>
      <c r="T224" s="38">
        <v>154</v>
      </c>
      <c r="U224" s="38">
        <v>364</v>
      </c>
      <c r="V224" s="39">
        <v>518</v>
      </c>
      <c r="W224" s="36">
        <v>0</v>
      </c>
      <c r="X224" s="36">
        <v>0</v>
      </c>
      <c r="Y224" s="37">
        <v>0</v>
      </c>
      <c r="Z224" s="39">
        <v>319</v>
      </c>
      <c r="AA224" s="36">
        <v>0</v>
      </c>
      <c r="AB224" s="36">
        <v>0</v>
      </c>
      <c r="AC224" s="37">
        <v>0</v>
      </c>
      <c r="AD224" s="38">
        <v>0</v>
      </c>
      <c r="AE224" s="38">
        <v>258</v>
      </c>
      <c r="AF224" s="39">
        <v>258</v>
      </c>
      <c r="AG224" s="36">
        <v>70</v>
      </c>
      <c r="AH224" s="36">
        <v>0</v>
      </c>
      <c r="AI224" s="36">
        <v>0</v>
      </c>
      <c r="AJ224" s="36">
        <v>125</v>
      </c>
      <c r="AK224" s="40">
        <v>4207</v>
      </c>
      <c r="AL224" s="38">
        <v>4709</v>
      </c>
      <c r="AM224" s="38">
        <v>0</v>
      </c>
      <c r="AN224" s="38">
        <v>3293</v>
      </c>
      <c r="AO224" s="38">
        <v>0</v>
      </c>
      <c r="AP224" s="38">
        <v>0</v>
      </c>
      <c r="AQ224" s="36">
        <v>71</v>
      </c>
      <c r="AR224" s="36">
        <v>0</v>
      </c>
      <c r="AS224" s="36">
        <v>0</v>
      </c>
      <c r="AT224" s="36">
        <v>0</v>
      </c>
      <c r="AU224" s="36">
        <v>0</v>
      </c>
      <c r="AV224" s="36">
        <v>-27</v>
      </c>
      <c r="AW224" s="36">
        <v>35</v>
      </c>
      <c r="AX224" s="36">
        <v>0</v>
      </c>
      <c r="AY224" s="36">
        <v>0</v>
      </c>
      <c r="AZ224" s="40"/>
      <c r="BA224" s="40">
        <v>12288</v>
      </c>
      <c r="BB224" s="36">
        <v>-15</v>
      </c>
      <c r="BC224" s="36">
        <v>-201</v>
      </c>
      <c r="BD224" s="36">
        <v>839</v>
      </c>
      <c r="BE224" s="36">
        <v>5</v>
      </c>
    </row>
    <row r="225" spans="1:57" x14ac:dyDescent="0.2">
      <c r="A225" s="35" t="s">
        <v>31</v>
      </c>
      <c r="B225" s="35" t="s">
        <v>1267</v>
      </c>
      <c r="C225" s="397" t="s">
        <v>1592</v>
      </c>
      <c r="D225" s="35" t="s">
        <v>30</v>
      </c>
      <c r="E225" s="261"/>
      <c r="F225" s="35" t="s">
        <v>3</v>
      </c>
      <c r="G225" s="36">
        <v>21</v>
      </c>
      <c r="H225" s="36">
        <v>555</v>
      </c>
      <c r="I225" s="37">
        <v>576</v>
      </c>
      <c r="J225" s="39">
        <v>23</v>
      </c>
      <c r="K225" s="36">
        <v>63</v>
      </c>
      <c r="L225" s="36">
        <v>0</v>
      </c>
      <c r="M225" s="37">
        <v>63</v>
      </c>
      <c r="N225" s="38">
        <v>-110</v>
      </c>
      <c r="O225" s="38">
        <v>0</v>
      </c>
      <c r="P225" s="38">
        <v>330</v>
      </c>
      <c r="Q225" s="39">
        <v>220</v>
      </c>
      <c r="R225" s="37">
        <v>693</v>
      </c>
      <c r="S225" s="38">
        <v>11</v>
      </c>
      <c r="T225" s="38">
        <v>74</v>
      </c>
      <c r="U225" s="38">
        <v>305</v>
      </c>
      <c r="V225" s="39">
        <v>390</v>
      </c>
      <c r="W225" s="36">
        <v>0</v>
      </c>
      <c r="X225" s="36">
        <v>0</v>
      </c>
      <c r="Y225" s="37">
        <v>0</v>
      </c>
      <c r="Z225" s="39">
        <v>607</v>
      </c>
      <c r="AA225" s="36">
        <v>0</v>
      </c>
      <c r="AB225" s="36">
        <v>0</v>
      </c>
      <c r="AC225" s="37">
        <v>0</v>
      </c>
      <c r="AD225" s="38">
        <v>0</v>
      </c>
      <c r="AE225" s="38">
        <v>262</v>
      </c>
      <c r="AF225" s="39">
        <v>262</v>
      </c>
      <c r="AG225" s="36">
        <v>302</v>
      </c>
      <c r="AH225" s="36">
        <v>15</v>
      </c>
      <c r="AI225" s="36">
        <v>0</v>
      </c>
      <c r="AJ225" s="36">
        <v>0</v>
      </c>
      <c r="AK225" s="40">
        <v>3151</v>
      </c>
      <c r="AL225" s="38">
        <v>3406</v>
      </c>
      <c r="AM225" s="38">
        <v>0</v>
      </c>
      <c r="AN225" s="38">
        <v>3306</v>
      </c>
      <c r="AO225" s="38">
        <v>0</v>
      </c>
      <c r="AP225" s="38">
        <v>0</v>
      </c>
      <c r="AQ225" s="36">
        <v>260</v>
      </c>
      <c r="AR225" s="36">
        <v>0</v>
      </c>
      <c r="AS225" s="36">
        <v>0</v>
      </c>
      <c r="AT225" s="36">
        <v>0</v>
      </c>
      <c r="AU225" s="36">
        <v>14</v>
      </c>
      <c r="AV225" s="36">
        <v>-1</v>
      </c>
      <c r="AW225" s="36">
        <v>-7</v>
      </c>
      <c r="AX225" s="36">
        <v>0</v>
      </c>
      <c r="AY225" s="36">
        <v>0</v>
      </c>
      <c r="AZ225" s="40"/>
      <c r="BA225" s="40">
        <v>10129</v>
      </c>
      <c r="BB225" s="36">
        <v>0</v>
      </c>
      <c r="BC225" s="36">
        <v>-26</v>
      </c>
      <c r="BD225" s="36">
        <v>158</v>
      </c>
      <c r="BE225" s="36">
        <v>-12</v>
      </c>
    </row>
    <row r="226" spans="1:57" x14ac:dyDescent="0.2">
      <c r="A226" s="35" t="s">
        <v>80</v>
      </c>
      <c r="B226" s="35" t="s">
        <v>1268</v>
      </c>
      <c r="C226" s="397" t="s">
        <v>1592</v>
      </c>
      <c r="D226" s="35" t="s">
        <v>79</v>
      </c>
      <c r="E226" s="261"/>
      <c r="F226" s="35" t="s">
        <v>3</v>
      </c>
      <c r="G226" s="36">
        <v>-105</v>
      </c>
      <c r="H226" s="36">
        <v>812</v>
      </c>
      <c r="I226" s="37">
        <v>707</v>
      </c>
      <c r="J226" s="39">
        <v>0</v>
      </c>
      <c r="K226" s="36">
        <v>80</v>
      </c>
      <c r="L226" s="36">
        <v>0</v>
      </c>
      <c r="M226" s="37">
        <v>80</v>
      </c>
      <c r="N226" s="38">
        <v>91</v>
      </c>
      <c r="O226" s="38">
        <v>0</v>
      </c>
      <c r="P226" s="38">
        <v>169</v>
      </c>
      <c r="Q226" s="39">
        <v>260</v>
      </c>
      <c r="R226" s="37">
        <v>522</v>
      </c>
      <c r="S226" s="38">
        <v>0</v>
      </c>
      <c r="T226" s="38">
        <v>53</v>
      </c>
      <c r="U226" s="38">
        <v>222</v>
      </c>
      <c r="V226" s="39">
        <v>275</v>
      </c>
      <c r="W226" s="36">
        <v>0</v>
      </c>
      <c r="X226" s="36">
        <v>0</v>
      </c>
      <c r="Y226" s="37">
        <v>0</v>
      </c>
      <c r="Z226" s="39">
        <v>811</v>
      </c>
      <c r="AA226" s="36">
        <v>0</v>
      </c>
      <c r="AB226" s="36">
        <v>0</v>
      </c>
      <c r="AC226" s="37">
        <v>0</v>
      </c>
      <c r="AD226" s="38">
        <v>0</v>
      </c>
      <c r="AE226" s="38">
        <v>53</v>
      </c>
      <c r="AF226" s="39">
        <v>53</v>
      </c>
      <c r="AG226" s="36">
        <v>9</v>
      </c>
      <c r="AH226" s="36">
        <v>0</v>
      </c>
      <c r="AI226" s="36">
        <v>0</v>
      </c>
      <c r="AJ226" s="36">
        <v>-82</v>
      </c>
      <c r="AK226" s="40">
        <v>2635</v>
      </c>
      <c r="AL226" s="38">
        <v>3239</v>
      </c>
      <c r="AM226" s="38">
        <v>0</v>
      </c>
      <c r="AN226" s="38">
        <v>2366</v>
      </c>
      <c r="AO226" s="38">
        <v>0</v>
      </c>
      <c r="AP226" s="38">
        <v>0</v>
      </c>
      <c r="AQ226" s="36">
        <v>193</v>
      </c>
      <c r="AR226" s="36">
        <v>0</v>
      </c>
      <c r="AS226" s="36">
        <v>0</v>
      </c>
      <c r="AT226" s="36">
        <v>0</v>
      </c>
      <c r="AU226" s="36">
        <v>0</v>
      </c>
      <c r="AV226" s="36">
        <v>-30</v>
      </c>
      <c r="AW226" s="36">
        <v>0</v>
      </c>
      <c r="AX226" s="36">
        <v>0</v>
      </c>
      <c r="AY226" s="36">
        <v>0</v>
      </c>
      <c r="AZ226" s="40"/>
      <c r="BA226" s="40">
        <v>8403</v>
      </c>
      <c r="BB226" s="36">
        <v>5</v>
      </c>
      <c r="BC226" s="36">
        <v>0</v>
      </c>
      <c r="BD226" s="36">
        <v>715</v>
      </c>
      <c r="BE226" s="36">
        <v>-29</v>
      </c>
    </row>
    <row r="227" spans="1:57" x14ac:dyDescent="0.2">
      <c r="A227" s="35" t="s">
        <v>228</v>
      </c>
      <c r="B227" s="35" t="s">
        <v>1269</v>
      </c>
      <c r="C227" s="397" t="s">
        <v>1592</v>
      </c>
      <c r="D227" s="35" t="s">
        <v>227</v>
      </c>
      <c r="E227" s="261"/>
      <c r="F227" s="35" t="s">
        <v>3</v>
      </c>
      <c r="G227" s="36">
        <v>-28</v>
      </c>
      <c r="H227" s="36">
        <v>1460</v>
      </c>
      <c r="I227" s="37">
        <v>1432</v>
      </c>
      <c r="J227" s="39">
        <v>19</v>
      </c>
      <c r="K227" s="36">
        <v>206</v>
      </c>
      <c r="L227" s="36">
        <v>0</v>
      </c>
      <c r="M227" s="37">
        <v>206</v>
      </c>
      <c r="N227" s="38">
        <v>53</v>
      </c>
      <c r="O227" s="38">
        <v>0</v>
      </c>
      <c r="P227" s="38">
        <v>-65</v>
      </c>
      <c r="Q227" s="39">
        <v>-12</v>
      </c>
      <c r="R227" s="37">
        <v>273</v>
      </c>
      <c r="S227" s="38">
        <v>0</v>
      </c>
      <c r="T227" s="38">
        <v>55</v>
      </c>
      <c r="U227" s="38">
        <v>179</v>
      </c>
      <c r="V227" s="39">
        <v>234</v>
      </c>
      <c r="W227" s="36">
        <v>0</v>
      </c>
      <c r="X227" s="36">
        <v>4</v>
      </c>
      <c r="Y227" s="37">
        <v>4</v>
      </c>
      <c r="Z227" s="39">
        <v>768</v>
      </c>
      <c r="AA227" s="36">
        <v>0</v>
      </c>
      <c r="AB227" s="36">
        <v>0</v>
      </c>
      <c r="AC227" s="37">
        <v>0</v>
      </c>
      <c r="AD227" s="38">
        <v>0</v>
      </c>
      <c r="AE227" s="38">
        <v>130</v>
      </c>
      <c r="AF227" s="39">
        <v>130</v>
      </c>
      <c r="AG227" s="36">
        <v>0</v>
      </c>
      <c r="AH227" s="36">
        <v>0</v>
      </c>
      <c r="AI227" s="36">
        <v>0</v>
      </c>
      <c r="AJ227" s="36">
        <v>0</v>
      </c>
      <c r="AK227" s="40">
        <v>3054</v>
      </c>
      <c r="AL227" s="38">
        <v>5720</v>
      </c>
      <c r="AM227" s="38">
        <v>16</v>
      </c>
      <c r="AN227" s="38">
        <v>0</v>
      </c>
      <c r="AO227" s="38">
        <v>0</v>
      </c>
      <c r="AP227" s="38">
        <v>0</v>
      </c>
      <c r="AQ227" s="36">
        <v>158</v>
      </c>
      <c r="AR227" s="36">
        <v>0</v>
      </c>
      <c r="AS227" s="36">
        <v>0</v>
      </c>
      <c r="AT227" s="36">
        <v>0</v>
      </c>
      <c r="AU227" s="36">
        <v>0</v>
      </c>
      <c r="AV227" s="36">
        <v>0</v>
      </c>
      <c r="AW227" s="36">
        <v>0</v>
      </c>
      <c r="AX227" s="36">
        <v>0</v>
      </c>
      <c r="AY227" s="36">
        <v>0</v>
      </c>
      <c r="AZ227" s="40"/>
      <c r="BA227" s="40">
        <v>8948</v>
      </c>
      <c r="BB227" s="36">
        <v>0</v>
      </c>
      <c r="BC227" s="36">
        <v>0</v>
      </c>
      <c r="BD227" s="36">
        <v>3</v>
      </c>
      <c r="BE227" s="36">
        <v>-15</v>
      </c>
    </row>
    <row r="228" spans="1:57" x14ac:dyDescent="0.2">
      <c r="A228" s="35" t="s">
        <v>354</v>
      </c>
      <c r="B228" s="35" t="s">
        <v>1270</v>
      </c>
      <c r="C228" s="397" t="s">
        <v>1592</v>
      </c>
      <c r="D228" s="35" t="s">
        <v>353</v>
      </c>
      <c r="E228" s="261"/>
      <c r="F228" s="35" t="s">
        <v>3</v>
      </c>
      <c r="G228" s="36">
        <v>-12</v>
      </c>
      <c r="H228" s="36">
        <v>1033</v>
      </c>
      <c r="I228" s="37">
        <v>1021</v>
      </c>
      <c r="J228" s="39">
        <v>0</v>
      </c>
      <c r="K228" s="36">
        <v>437</v>
      </c>
      <c r="L228" s="36">
        <v>0</v>
      </c>
      <c r="M228" s="37">
        <v>437</v>
      </c>
      <c r="N228" s="38">
        <v>37</v>
      </c>
      <c r="O228" s="38">
        <v>0</v>
      </c>
      <c r="P228" s="38">
        <v>-498</v>
      </c>
      <c r="Q228" s="39">
        <v>-461</v>
      </c>
      <c r="R228" s="37">
        <v>835</v>
      </c>
      <c r="S228" s="38">
        <v>0</v>
      </c>
      <c r="T228" s="38">
        <v>71</v>
      </c>
      <c r="U228" s="38">
        <v>258</v>
      </c>
      <c r="V228" s="39">
        <v>329</v>
      </c>
      <c r="W228" s="36">
        <v>0</v>
      </c>
      <c r="X228" s="36">
        <v>0</v>
      </c>
      <c r="Y228" s="37">
        <v>0</v>
      </c>
      <c r="Z228" s="39">
        <v>473</v>
      </c>
      <c r="AA228" s="36">
        <v>0</v>
      </c>
      <c r="AB228" s="36">
        <v>0</v>
      </c>
      <c r="AC228" s="37">
        <v>0</v>
      </c>
      <c r="AD228" s="38">
        <v>0</v>
      </c>
      <c r="AE228" s="38">
        <v>148</v>
      </c>
      <c r="AF228" s="39">
        <v>148</v>
      </c>
      <c r="AG228" s="36">
        <v>23</v>
      </c>
      <c r="AH228" s="36">
        <v>0</v>
      </c>
      <c r="AI228" s="36">
        <v>0</v>
      </c>
      <c r="AJ228" s="36">
        <v>0</v>
      </c>
      <c r="AK228" s="40">
        <v>2805</v>
      </c>
      <c r="AL228" s="38">
        <v>4134</v>
      </c>
      <c r="AM228" s="38">
        <v>0</v>
      </c>
      <c r="AN228" s="38">
        <v>3599</v>
      </c>
      <c r="AO228" s="38">
        <v>0</v>
      </c>
      <c r="AP228" s="38">
        <v>0</v>
      </c>
      <c r="AQ228" s="36">
        <v>22</v>
      </c>
      <c r="AR228" s="36">
        <v>0</v>
      </c>
      <c r="AS228" s="36">
        <v>0</v>
      </c>
      <c r="AT228" s="36">
        <v>0</v>
      </c>
      <c r="AU228" s="36">
        <v>0</v>
      </c>
      <c r="AV228" s="36">
        <v>0</v>
      </c>
      <c r="AW228" s="36">
        <v>0</v>
      </c>
      <c r="AX228" s="36">
        <v>0</v>
      </c>
      <c r="AY228" s="36">
        <v>0</v>
      </c>
      <c r="AZ228" s="40"/>
      <c r="BA228" s="40">
        <v>10560</v>
      </c>
      <c r="BB228" s="36">
        <v>0</v>
      </c>
      <c r="BC228" s="36">
        <v>0</v>
      </c>
      <c r="BD228" s="36">
        <v>389</v>
      </c>
      <c r="BE228" s="36">
        <v>-28</v>
      </c>
    </row>
    <row r="229" spans="1:57" x14ac:dyDescent="0.2">
      <c r="A229" s="35" t="s">
        <v>380</v>
      </c>
      <c r="B229" s="35" t="s">
        <v>1271</v>
      </c>
      <c r="C229" s="397" t="s">
        <v>1592</v>
      </c>
      <c r="D229" s="35" t="s">
        <v>883</v>
      </c>
      <c r="E229" s="261"/>
      <c r="F229" s="35" t="s">
        <v>3</v>
      </c>
      <c r="G229" s="36">
        <v>0</v>
      </c>
      <c r="H229" s="36">
        <v>1933</v>
      </c>
      <c r="I229" s="37">
        <v>1933</v>
      </c>
      <c r="J229" s="39">
        <v>9</v>
      </c>
      <c r="K229" s="36">
        <v>73</v>
      </c>
      <c r="L229" s="36">
        <v>0</v>
      </c>
      <c r="M229" s="37">
        <v>73</v>
      </c>
      <c r="N229" s="38">
        <v>-130</v>
      </c>
      <c r="O229" s="38">
        <v>0</v>
      </c>
      <c r="P229" s="38">
        <v>421</v>
      </c>
      <c r="Q229" s="39">
        <v>291</v>
      </c>
      <c r="R229" s="37">
        <v>189</v>
      </c>
      <c r="S229" s="38">
        <v>0</v>
      </c>
      <c r="T229" s="38">
        <v>39</v>
      </c>
      <c r="U229" s="38">
        <v>114</v>
      </c>
      <c r="V229" s="39">
        <v>153</v>
      </c>
      <c r="W229" s="36">
        <v>0</v>
      </c>
      <c r="X229" s="36">
        <v>0</v>
      </c>
      <c r="Y229" s="37">
        <v>0</v>
      </c>
      <c r="Z229" s="39">
        <v>436</v>
      </c>
      <c r="AA229" s="36">
        <v>0</v>
      </c>
      <c r="AB229" s="36">
        <v>0</v>
      </c>
      <c r="AC229" s="37">
        <v>0</v>
      </c>
      <c r="AD229" s="38">
        <v>0</v>
      </c>
      <c r="AE229" s="38">
        <v>-49</v>
      </c>
      <c r="AF229" s="39">
        <v>-49</v>
      </c>
      <c r="AG229" s="36">
        <v>0</v>
      </c>
      <c r="AH229" s="36">
        <v>0</v>
      </c>
      <c r="AI229" s="36">
        <v>0</v>
      </c>
      <c r="AJ229" s="36">
        <v>67</v>
      </c>
      <c r="AK229" s="40">
        <v>3102</v>
      </c>
      <c r="AL229" s="38">
        <v>3898</v>
      </c>
      <c r="AM229" s="38">
        <v>0</v>
      </c>
      <c r="AN229" s="38">
        <v>2994</v>
      </c>
      <c r="AO229" s="38">
        <v>0</v>
      </c>
      <c r="AP229" s="38">
        <v>0</v>
      </c>
      <c r="AQ229" s="36">
        <v>678</v>
      </c>
      <c r="AR229" s="36">
        <v>0</v>
      </c>
      <c r="AS229" s="36">
        <v>0</v>
      </c>
      <c r="AT229" s="36">
        <v>0</v>
      </c>
      <c r="AU229" s="36">
        <v>0</v>
      </c>
      <c r="AV229" s="36">
        <v>-67</v>
      </c>
      <c r="AW229" s="36">
        <v>0</v>
      </c>
      <c r="AX229" s="36">
        <v>0</v>
      </c>
      <c r="AY229" s="36">
        <v>0</v>
      </c>
      <c r="AZ229" s="40"/>
      <c r="BA229" s="40">
        <v>10605</v>
      </c>
      <c r="BB229" s="36">
        <v>0</v>
      </c>
      <c r="BC229" s="36">
        <v>0</v>
      </c>
      <c r="BD229" s="36">
        <v>641</v>
      </c>
      <c r="BE229" s="36">
        <v>-18</v>
      </c>
    </row>
    <row r="230" spans="1:57" x14ac:dyDescent="0.2">
      <c r="A230" s="35" t="s">
        <v>477</v>
      </c>
      <c r="B230" s="35" t="s">
        <v>1272</v>
      </c>
      <c r="C230" s="397" t="s">
        <v>1592</v>
      </c>
      <c r="D230" s="35" t="s">
        <v>476</v>
      </c>
      <c r="E230" s="261"/>
      <c r="F230" s="35" t="s">
        <v>3</v>
      </c>
      <c r="G230" s="36">
        <v>13</v>
      </c>
      <c r="H230" s="36">
        <v>673</v>
      </c>
      <c r="I230" s="37">
        <v>686</v>
      </c>
      <c r="J230" s="39">
        <v>4</v>
      </c>
      <c r="K230" s="36">
        <v>36</v>
      </c>
      <c r="L230" s="36">
        <v>0</v>
      </c>
      <c r="M230" s="37">
        <v>36</v>
      </c>
      <c r="N230" s="38">
        <v>-108</v>
      </c>
      <c r="O230" s="38">
        <v>0</v>
      </c>
      <c r="P230" s="38">
        <v>398</v>
      </c>
      <c r="Q230" s="39">
        <v>290</v>
      </c>
      <c r="R230" s="37">
        <v>-649</v>
      </c>
      <c r="S230" s="38">
        <v>0</v>
      </c>
      <c r="T230" s="38">
        <v>78</v>
      </c>
      <c r="U230" s="38">
        <v>209</v>
      </c>
      <c r="V230" s="39">
        <v>287</v>
      </c>
      <c r="W230" s="36">
        <v>0</v>
      </c>
      <c r="X230" s="36">
        <v>0</v>
      </c>
      <c r="Y230" s="37">
        <v>0</v>
      </c>
      <c r="Z230" s="39">
        <v>283</v>
      </c>
      <c r="AA230" s="36">
        <v>0</v>
      </c>
      <c r="AB230" s="36">
        <v>0</v>
      </c>
      <c r="AC230" s="37">
        <v>0</v>
      </c>
      <c r="AD230" s="38">
        <v>0</v>
      </c>
      <c r="AE230" s="38">
        <v>162</v>
      </c>
      <c r="AF230" s="39">
        <v>162</v>
      </c>
      <c r="AG230" s="36">
        <v>1</v>
      </c>
      <c r="AH230" s="36">
        <v>0</v>
      </c>
      <c r="AI230" s="36">
        <v>0</v>
      </c>
      <c r="AJ230" s="36">
        <v>0</v>
      </c>
      <c r="AK230" s="40">
        <v>1100</v>
      </c>
      <c r="AL230" s="38">
        <v>3947</v>
      </c>
      <c r="AM230" s="38">
        <v>0</v>
      </c>
      <c r="AN230" s="38">
        <v>0</v>
      </c>
      <c r="AO230" s="38">
        <v>0</v>
      </c>
      <c r="AP230" s="38">
        <v>0</v>
      </c>
      <c r="AQ230" s="36">
        <v>498</v>
      </c>
      <c r="AR230" s="36">
        <v>0</v>
      </c>
      <c r="AS230" s="36">
        <v>0</v>
      </c>
      <c r="AT230" s="36">
        <v>0</v>
      </c>
      <c r="AU230" s="36">
        <v>0</v>
      </c>
      <c r="AV230" s="36">
        <v>-197</v>
      </c>
      <c r="AW230" s="36">
        <v>0</v>
      </c>
      <c r="AX230" s="36">
        <v>0</v>
      </c>
      <c r="AY230" s="36">
        <v>0</v>
      </c>
      <c r="AZ230" s="40"/>
      <c r="BA230" s="40">
        <v>5348</v>
      </c>
      <c r="BB230" s="36">
        <v>0</v>
      </c>
      <c r="BC230" s="36">
        <v>0</v>
      </c>
      <c r="BD230" s="36">
        <v>0</v>
      </c>
      <c r="BE230" s="36">
        <v>-39</v>
      </c>
    </row>
    <row r="231" spans="1:57" x14ac:dyDescent="0.2">
      <c r="A231" s="35" t="s">
        <v>434</v>
      </c>
      <c r="B231" s="35" t="s">
        <v>1273</v>
      </c>
      <c r="C231" s="397" t="s">
        <v>1589</v>
      </c>
      <c r="D231" s="35" t="s">
        <v>930</v>
      </c>
      <c r="E231" s="261"/>
      <c r="F231" s="35" t="s">
        <v>729</v>
      </c>
      <c r="G231" s="36">
        <v>235</v>
      </c>
      <c r="H231" s="36">
        <v>1370</v>
      </c>
      <c r="I231" s="37">
        <v>1605</v>
      </c>
      <c r="J231" s="39">
        <v>61</v>
      </c>
      <c r="K231" s="36">
        <v>38</v>
      </c>
      <c r="L231" s="36">
        <v>6290</v>
      </c>
      <c r="M231" s="37">
        <v>6328</v>
      </c>
      <c r="N231" s="38">
        <v>7598</v>
      </c>
      <c r="O231" s="38">
        <v>0</v>
      </c>
      <c r="P231" s="38">
        <v>895</v>
      </c>
      <c r="Q231" s="39">
        <v>8493</v>
      </c>
      <c r="R231" s="37">
        <v>6954</v>
      </c>
      <c r="S231" s="38">
        <v>1020</v>
      </c>
      <c r="T231" s="38">
        <v>20</v>
      </c>
      <c r="U231" s="38">
        <v>342</v>
      </c>
      <c r="V231" s="39">
        <v>1382</v>
      </c>
      <c r="W231" s="36">
        <v>4283</v>
      </c>
      <c r="X231" s="36">
        <v>3551</v>
      </c>
      <c r="Y231" s="37">
        <v>7834</v>
      </c>
      <c r="Z231" s="39">
        <v>2980</v>
      </c>
      <c r="AA231" s="36">
        <v>44377</v>
      </c>
      <c r="AB231" s="36">
        <v>29237</v>
      </c>
      <c r="AC231" s="37">
        <v>73614</v>
      </c>
      <c r="AD231" s="38">
        <v>71720</v>
      </c>
      <c r="AE231" s="38">
        <v>1308</v>
      </c>
      <c r="AF231" s="39">
        <v>73028</v>
      </c>
      <c r="AG231" s="36">
        <v>15</v>
      </c>
      <c r="AH231" s="36">
        <v>0</v>
      </c>
      <c r="AI231" s="36">
        <v>0</v>
      </c>
      <c r="AJ231" s="36">
        <v>0</v>
      </c>
      <c r="AK231" s="40">
        <v>182294</v>
      </c>
      <c r="AL231" s="38">
        <v>0</v>
      </c>
      <c r="AM231" s="38">
        <v>0</v>
      </c>
      <c r="AN231" s="38">
        <v>0</v>
      </c>
      <c r="AO231" s="38">
        <v>0</v>
      </c>
      <c r="AP231" s="38">
        <v>0</v>
      </c>
      <c r="AQ231" s="36">
        <v>0</v>
      </c>
      <c r="AR231" s="36">
        <v>0</v>
      </c>
      <c r="AS231" s="36">
        <v>0</v>
      </c>
      <c r="AT231" s="36">
        <v>0</v>
      </c>
      <c r="AU231" s="36">
        <v>145</v>
      </c>
      <c r="AV231" s="36">
        <v>0</v>
      </c>
      <c r="AW231" s="36">
        <v>135</v>
      </c>
      <c r="AX231" s="36">
        <v>0</v>
      </c>
      <c r="AY231" s="36">
        <v>0</v>
      </c>
      <c r="AZ231" s="40"/>
      <c r="BA231" s="40">
        <v>182574</v>
      </c>
      <c r="BB231" s="36">
        <v>0</v>
      </c>
      <c r="BC231" s="36">
        <v>0</v>
      </c>
      <c r="BD231" s="36">
        <v>4282</v>
      </c>
      <c r="BE231" s="36">
        <v>-1193</v>
      </c>
    </row>
    <row r="232" spans="1:57" x14ac:dyDescent="0.2">
      <c r="A232" s="35" t="s">
        <v>109</v>
      </c>
      <c r="B232" s="35" t="s">
        <v>1274</v>
      </c>
      <c r="C232" s="397" t="s">
        <v>1589</v>
      </c>
      <c r="D232" s="35" t="s">
        <v>108</v>
      </c>
      <c r="E232" s="261"/>
      <c r="F232" s="35" t="s">
        <v>3</v>
      </c>
      <c r="G232" s="36">
        <v>11</v>
      </c>
      <c r="H232" s="36">
        <v>1996</v>
      </c>
      <c r="I232" s="37">
        <v>2007</v>
      </c>
      <c r="J232" s="39">
        <v>4</v>
      </c>
      <c r="K232" s="36">
        <v>105</v>
      </c>
      <c r="L232" s="36">
        <v>0</v>
      </c>
      <c r="M232" s="37">
        <v>105</v>
      </c>
      <c r="N232" s="38">
        <v>-264</v>
      </c>
      <c r="O232" s="38">
        <v>0</v>
      </c>
      <c r="P232" s="38">
        <v>451</v>
      </c>
      <c r="Q232" s="39">
        <v>187</v>
      </c>
      <c r="R232" s="37">
        <v>1123</v>
      </c>
      <c r="S232" s="38">
        <v>8</v>
      </c>
      <c r="T232" s="38">
        <v>198</v>
      </c>
      <c r="U232" s="38">
        <v>472</v>
      </c>
      <c r="V232" s="39">
        <v>678</v>
      </c>
      <c r="W232" s="36">
        <v>0</v>
      </c>
      <c r="X232" s="36">
        <v>38</v>
      </c>
      <c r="Y232" s="37">
        <v>38</v>
      </c>
      <c r="Z232" s="39">
        <v>490</v>
      </c>
      <c r="AA232" s="36">
        <v>0</v>
      </c>
      <c r="AB232" s="36">
        <v>0</v>
      </c>
      <c r="AC232" s="37">
        <v>0</v>
      </c>
      <c r="AD232" s="38">
        <v>0</v>
      </c>
      <c r="AE232" s="38">
        <v>373</v>
      </c>
      <c r="AF232" s="39">
        <v>373</v>
      </c>
      <c r="AG232" s="36">
        <v>1246</v>
      </c>
      <c r="AH232" s="36">
        <v>0</v>
      </c>
      <c r="AI232" s="36">
        <v>0</v>
      </c>
      <c r="AJ232" s="36">
        <v>0</v>
      </c>
      <c r="AK232" s="40">
        <v>6251</v>
      </c>
      <c r="AL232" s="38">
        <v>9250</v>
      </c>
      <c r="AM232" s="38">
        <v>0</v>
      </c>
      <c r="AN232" s="38">
        <v>0</v>
      </c>
      <c r="AO232" s="38">
        <v>0</v>
      </c>
      <c r="AP232" s="38">
        <v>0</v>
      </c>
      <c r="AQ232" s="36">
        <v>1201</v>
      </c>
      <c r="AR232" s="36">
        <v>0</v>
      </c>
      <c r="AS232" s="36">
        <v>0</v>
      </c>
      <c r="AT232" s="36">
        <v>0</v>
      </c>
      <c r="AU232" s="36">
        <v>0</v>
      </c>
      <c r="AV232" s="36">
        <v>-416</v>
      </c>
      <c r="AW232" s="36">
        <v>0</v>
      </c>
      <c r="AX232" s="36">
        <v>0</v>
      </c>
      <c r="AY232" s="36">
        <v>0</v>
      </c>
      <c r="AZ232" s="40"/>
      <c r="BA232" s="40">
        <v>16286</v>
      </c>
      <c r="BB232" s="36">
        <v>0</v>
      </c>
      <c r="BC232" s="36">
        <v>0</v>
      </c>
      <c r="BD232" s="36">
        <v>6</v>
      </c>
      <c r="BE232" s="36">
        <v>-495</v>
      </c>
    </row>
    <row r="233" spans="1:57" x14ac:dyDescent="0.2">
      <c r="A233" s="35" t="s">
        <v>433</v>
      </c>
      <c r="B233" s="35" t="s">
        <v>1275</v>
      </c>
      <c r="C233" s="397" t="s">
        <v>1589</v>
      </c>
      <c r="D233" s="35" t="s">
        <v>432</v>
      </c>
      <c r="E233" s="261"/>
      <c r="F233" s="35" t="s">
        <v>3</v>
      </c>
      <c r="G233" s="36">
        <v>40</v>
      </c>
      <c r="H233" s="36">
        <v>1731</v>
      </c>
      <c r="I233" s="37">
        <v>1771</v>
      </c>
      <c r="J233" s="39">
        <v>2</v>
      </c>
      <c r="K233" s="36">
        <v>335</v>
      </c>
      <c r="L233" s="36">
        <v>0</v>
      </c>
      <c r="M233" s="37">
        <v>335</v>
      </c>
      <c r="N233" s="38">
        <v>-1826</v>
      </c>
      <c r="O233" s="38">
        <v>0</v>
      </c>
      <c r="P233" s="38">
        <v>-1898</v>
      </c>
      <c r="Q233" s="39">
        <v>-3724</v>
      </c>
      <c r="R233" s="37">
        <v>2088</v>
      </c>
      <c r="S233" s="38">
        <v>0</v>
      </c>
      <c r="T233" s="38">
        <v>550</v>
      </c>
      <c r="U233" s="38">
        <v>345</v>
      </c>
      <c r="V233" s="39">
        <v>895</v>
      </c>
      <c r="W233" s="36">
        <v>0</v>
      </c>
      <c r="X233" s="36">
        <v>0</v>
      </c>
      <c r="Y233" s="37">
        <v>0</v>
      </c>
      <c r="Z233" s="39">
        <v>1452</v>
      </c>
      <c r="AA233" s="36">
        <v>0</v>
      </c>
      <c r="AB233" s="36">
        <v>0</v>
      </c>
      <c r="AC233" s="37">
        <v>0</v>
      </c>
      <c r="AD233" s="38">
        <v>0</v>
      </c>
      <c r="AE233" s="38">
        <v>606</v>
      </c>
      <c r="AF233" s="39">
        <v>606</v>
      </c>
      <c r="AG233" s="36">
        <v>0</v>
      </c>
      <c r="AH233" s="36">
        <v>0</v>
      </c>
      <c r="AI233" s="36">
        <v>0</v>
      </c>
      <c r="AJ233" s="36">
        <v>357</v>
      </c>
      <c r="AK233" s="40">
        <v>3782</v>
      </c>
      <c r="AL233" s="38">
        <v>10293</v>
      </c>
      <c r="AM233" s="38">
        <v>64</v>
      </c>
      <c r="AN233" s="38">
        <v>4439</v>
      </c>
      <c r="AO233" s="38">
        <v>0</v>
      </c>
      <c r="AP233" s="38">
        <v>0</v>
      </c>
      <c r="AQ233" s="36">
        <v>43</v>
      </c>
      <c r="AR233" s="36">
        <v>0</v>
      </c>
      <c r="AS233" s="36">
        <v>0</v>
      </c>
      <c r="AT233" s="36">
        <v>0</v>
      </c>
      <c r="AU233" s="36">
        <v>0</v>
      </c>
      <c r="AV233" s="36">
        <v>-354</v>
      </c>
      <c r="AW233" s="36">
        <v>0</v>
      </c>
      <c r="AX233" s="36">
        <v>0</v>
      </c>
      <c r="AY233" s="36">
        <v>0</v>
      </c>
      <c r="AZ233" s="40"/>
      <c r="BA233" s="40">
        <v>18267</v>
      </c>
      <c r="BB233" s="36">
        <v>0</v>
      </c>
      <c r="BC233" s="36">
        <v>0</v>
      </c>
      <c r="BD233" s="36">
        <v>1580</v>
      </c>
      <c r="BE233" s="36">
        <v>-249</v>
      </c>
    </row>
    <row r="234" spans="1:57" x14ac:dyDescent="0.2">
      <c r="A234" s="35" t="s">
        <v>527</v>
      </c>
      <c r="B234" s="35" t="s">
        <v>1276</v>
      </c>
      <c r="C234" s="397" t="s">
        <v>1589</v>
      </c>
      <c r="D234" s="35" t="s">
        <v>526</v>
      </c>
      <c r="E234" s="261"/>
      <c r="F234" s="35" t="s">
        <v>3</v>
      </c>
      <c r="G234" s="36">
        <v>6</v>
      </c>
      <c r="H234" s="36">
        <v>1350</v>
      </c>
      <c r="I234" s="37">
        <v>1356</v>
      </c>
      <c r="J234" s="39">
        <v>3</v>
      </c>
      <c r="K234" s="36">
        <v>129</v>
      </c>
      <c r="L234" s="36">
        <v>0</v>
      </c>
      <c r="M234" s="37">
        <v>129</v>
      </c>
      <c r="N234" s="38">
        <v>-122</v>
      </c>
      <c r="O234" s="38">
        <v>0</v>
      </c>
      <c r="P234" s="38">
        <v>77</v>
      </c>
      <c r="Q234" s="39">
        <v>-45</v>
      </c>
      <c r="R234" s="37">
        <v>1299</v>
      </c>
      <c r="S234" s="38">
        <v>0</v>
      </c>
      <c r="T234" s="38">
        <v>178</v>
      </c>
      <c r="U234" s="38">
        <v>663</v>
      </c>
      <c r="V234" s="39">
        <v>841</v>
      </c>
      <c r="W234" s="36">
        <v>0</v>
      </c>
      <c r="X234" s="36">
        <v>0</v>
      </c>
      <c r="Y234" s="37">
        <v>0</v>
      </c>
      <c r="Z234" s="39">
        <v>127</v>
      </c>
      <c r="AA234" s="36">
        <v>0</v>
      </c>
      <c r="AB234" s="36">
        <v>0</v>
      </c>
      <c r="AC234" s="37">
        <v>0</v>
      </c>
      <c r="AD234" s="38">
        <v>0</v>
      </c>
      <c r="AE234" s="38">
        <v>165</v>
      </c>
      <c r="AF234" s="39">
        <v>165</v>
      </c>
      <c r="AG234" s="36">
        <v>254</v>
      </c>
      <c r="AH234" s="36">
        <v>0</v>
      </c>
      <c r="AI234" s="36">
        <v>0</v>
      </c>
      <c r="AJ234" s="36">
        <v>0</v>
      </c>
      <c r="AK234" s="40">
        <v>4129</v>
      </c>
      <c r="AL234" s="38">
        <v>6541</v>
      </c>
      <c r="AM234" s="38">
        <v>0</v>
      </c>
      <c r="AN234" s="38">
        <v>0</v>
      </c>
      <c r="AO234" s="38">
        <v>0</v>
      </c>
      <c r="AP234" s="38">
        <v>0</v>
      </c>
      <c r="AQ234" s="36">
        <v>1166</v>
      </c>
      <c r="AR234" s="36">
        <v>0</v>
      </c>
      <c r="AS234" s="36">
        <v>0</v>
      </c>
      <c r="AT234" s="36">
        <v>0</v>
      </c>
      <c r="AU234" s="36">
        <v>0</v>
      </c>
      <c r="AV234" s="36">
        <v>-269</v>
      </c>
      <c r="AW234" s="36">
        <v>0</v>
      </c>
      <c r="AX234" s="36">
        <v>0</v>
      </c>
      <c r="AY234" s="36">
        <v>0</v>
      </c>
      <c r="AZ234" s="40"/>
      <c r="BA234" s="40">
        <v>11567</v>
      </c>
      <c r="BB234" s="36">
        <v>0</v>
      </c>
      <c r="BC234" s="36">
        <v>0</v>
      </c>
      <c r="BD234" s="36">
        <v>0</v>
      </c>
      <c r="BE234" s="36">
        <v>-732</v>
      </c>
    </row>
    <row r="235" spans="1:57" x14ac:dyDescent="0.2">
      <c r="A235" s="35" t="s">
        <v>616</v>
      </c>
      <c r="B235" s="35" t="s">
        <v>1277</v>
      </c>
      <c r="C235" s="397" t="s">
        <v>1589</v>
      </c>
      <c r="D235" s="35" t="s">
        <v>931</v>
      </c>
      <c r="E235" s="261"/>
      <c r="F235" s="35" t="s">
        <v>3</v>
      </c>
      <c r="G235" s="36">
        <v>0</v>
      </c>
      <c r="H235" s="36">
        <v>739</v>
      </c>
      <c r="I235" s="37">
        <v>739</v>
      </c>
      <c r="J235" s="39">
        <v>2</v>
      </c>
      <c r="K235" s="36">
        <v>38</v>
      </c>
      <c r="L235" s="36">
        <v>0</v>
      </c>
      <c r="M235" s="37">
        <v>38</v>
      </c>
      <c r="N235" s="38">
        <v>99</v>
      </c>
      <c r="O235" s="38">
        <v>0</v>
      </c>
      <c r="P235" s="38">
        <v>182</v>
      </c>
      <c r="Q235" s="39">
        <v>281</v>
      </c>
      <c r="R235" s="37">
        <v>1038</v>
      </c>
      <c r="S235" s="38">
        <v>0</v>
      </c>
      <c r="T235" s="38">
        <v>-47</v>
      </c>
      <c r="U235" s="38">
        <v>425</v>
      </c>
      <c r="V235" s="39">
        <v>378</v>
      </c>
      <c r="W235" s="36">
        <v>0</v>
      </c>
      <c r="X235" s="36">
        <v>0</v>
      </c>
      <c r="Y235" s="37">
        <v>0</v>
      </c>
      <c r="Z235" s="39">
        <v>4</v>
      </c>
      <c r="AA235" s="36">
        <v>0</v>
      </c>
      <c r="AB235" s="36">
        <v>0</v>
      </c>
      <c r="AC235" s="37">
        <v>0</v>
      </c>
      <c r="AD235" s="38">
        <v>0</v>
      </c>
      <c r="AE235" s="38">
        <v>-41</v>
      </c>
      <c r="AF235" s="39">
        <v>-41</v>
      </c>
      <c r="AG235" s="36">
        <v>208</v>
      </c>
      <c r="AH235" s="36">
        <v>0</v>
      </c>
      <c r="AI235" s="36">
        <v>0</v>
      </c>
      <c r="AJ235" s="36">
        <v>100</v>
      </c>
      <c r="AK235" s="40">
        <v>2747</v>
      </c>
      <c r="AL235" s="38">
        <v>6022</v>
      </c>
      <c r="AM235" s="38">
        <v>18</v>
      </c>
      <c r="AN235" s="38">
        <v>0</v>
      </c>
      <c r="AO235" s="38">
        <v>0</v>
      </c>
      <c r="AP235" s="38">
        <v>0</v>
      </c>
      <c r="AQ235" s="36">
        <v>910</v>
      </c>
      <c r="AR235" s="36">
        <v>0</v>
      </c>
      <c r="AS235" s="36">
        <v>0</v>
      </c>
      <c r="AT235" s="36">
        <v>0</v>
      </c>
      <c r="AU235" s="36">
        <v>0</v>
      </c>
      <c r="AV235" s="36">
        <v>-487</v>
      </c>
      <c r="AW235" s="36">
        <v>0</v>
      </c>
      <c r="AX235" s="36">
        <v>0</v>
      </c>
      <c r="AY235" s="36">
        <v>0</v>
      </c>
      <c r="AZ235" s="40"/>
      <c r="BA235" s="40">
        <v>9210</v>
      </c>
      <c r="BB235" s="36">
        <v>0</v>
      </c>
      <c r="BC235" s="36">
        <v>0</v>
      </c>
      <c r="BD235" s="36">
        <v>0</v>
      </c>
      <c r="BE235" s="36">
        <v>-96</v>
      </c>
    </row>
    <row r="236" spans="1:57" x14ac:dyDescent="0.2">
      <c r="A236" s="35" t="s">
        <v>655</v>
      </c>
      <c r="B236" s="35" t="s">
        <v>1278</v>
      </c>
      <c r="C236" s="397" t="s">
        <v>1589</v>
      </c>
      <c r="D236" s="35" t="s">
        <v>654</v>
      </c>
      <c r="E236" s="261"/>
      <c r="F236" s="35" t="s">
        <v>3</v>
      </c>
      <c r="G236" s="36">
        <v>2</v>
      </c>
      <c r="H236" s="36">
        <v>1720</v>
      </c>
      <c r="I236" s="37">
        <v>1722</v>
      </c>
      <c r="J236" s="39">
        <v>5</v>
      </c>
      <c r="K236" s="36">
        <v>58</v>
      </c>
      <c r="L236" s="36">
        <v>0</v>
      </c>
      <c r="M236" s="37">
        <v>58</v>
      </c>
      <c r="N236" s="38">
        <v>93</v>
      </c>
      <c r="O236" s="38">
        <v>0</v>
      </c>
      <c r="P236" s="38">
        <v>233</v>
      </c>
      <c r="Q236" s="39">
        <v>326</v>
      </c>
      <c r="R236" s="37">
        <v>663</v>
      </c>
      <c r="S236" s="38">
        <v>0</v>
      </c>
      <c r="T236" s="38">
        <v>26</v>
      </c>
      <c r="U236" s="38">
        <v>-73</v>
      </c>
      <c r="V236" s="39">
        <v>-47</v>
      </c>
      <c r="W236" s="36">
        <v>0</v>
      </c>
      <c r="X236" s="36">
        <v>0</v>
      </c>
      <c r="Y236" s="37">
        <v>0</v>
      </c>
      <c r="Z236" s="39">
        <v>334</v>
      </c>
      <c r="AA236" s="36">
        <v>0</v>
      </c>
      <c r="AB236" s="36">
        <v>0</v>
      </c>
      <c r="AC236" s="37">
        <v>0</v>
      </c>
      <c r="AD236" s="38">
        <v>0</v>
      </c>
      <c r="AE236" s="38">
        <v>204</v>
      </c>
      <c r="AF236" s="39">
        <v>204</v>
      </c>
      <c r="AG236" s="36">
        <v>11</v>
      </c>
      <c r="AH236" s="36">
        <v>0</v>
      </c>
      <c r="AI236" s="36">
        <v>0</v>
      </c>
      <c r="AJ236" s="36">
        <v>6</v>
      </c>
      <c r="AK236" s="40">
        <v>3282</v>
      </c>
      <c r="AL236" s="38">
        <v>7026</v>
      </c>
      <c r="AM236" s="38">
        <v>0</v>
      </c>
      <c r="AN236" s="38">
        <v>0</v>
      </c>
      <c r="AO236" s="38">
        <v>0</v>
      </c>
      <c r="AP236" s="38">
        <v>0</v>
      </c>
      <c r="AQ236" s="36">
        <v>871</v>
      </c>
      <c r="AR236" s="36">
        <v>0</v>
      </c>
      <c r="AS236" s="36">
        <v>0</v>
      </c>
      <c r="AT236" s="36">
        <v>0</v>
      </c>
      <c r="AU236" s="36">
        <v>0</v>
      </c>
      <c r="AV236" s="36">
        <v>-1434</v>
      </c>
      <c r="AW236" s="36">
        <v>0</v>
      </c>
      <c r="AX236" s="36">
        <v>0</v>
      </c>
      <c r="AY236" s="36">
        <v>0</v>
      </c>
      <c r="AZ236" s="40"/>
      <c r="BA236" s="40">
        <v>9745</v>
      </c>
      <c r="BB236" s="36">
        <v>0</v>
      </c>
      <c r="BC236" s="36">
        <v>0</v>
      </c>
      <c r="BD236" s="36">
        <v>0</v>
      </c>
      <c r="BE236" s="36">
        <v>-50</v>
      </c>
    </row>
    <row r="237" spans="1:57" x14ac:dyDescent="0.2">
      <c r="A237" s="35" t="s">
        <v>589</v>
      </c>
      <c r="B237" s="35" t="s">
        <v>1279</v>
      </c>
      <c r="C237" s="397" t="s">
        <v>1593</v>
      </c>
      <c r="D237" s="35" t="s">
        <v>932</v>
      </c>
      <c r="E237" s="261"/>
      <c r="F237" s="35" t="s">
        <v>34</v>
      </c>
      <c r="G237" s="36">
        <v>3</v>
      </c>
      <c r="H237" s="36">
        <v>2805</v>
      </c>
      <c r="I237" s="37">
        <v>2808</v>
      </c>
      <c r="J237" s="39">
        <v>63</v>
      </c>
      <c r="K237" s="36">
        <v>287</v>
      </c>
      <c r="L237" s="36">
        <v>64</v>
      </c>
      <c r="M237" s="37">
        <v>351</v>
      </c>
      <c r="N237" s="38">
        <v>1377</v>
      </c>
      <c r="O237" s="38">
        <v>0</v>
      </c>
      <c r="P237" s="38">
        <v>610</v>
      </c>
      <c r="Q237" s="39">
        <v>1987</v>
      </c>
      <c r="R237" s="37">
        <v>3697</v>
      </c>
      <c r="S237" s="38">
        <v>233</v>
      </c>
      <c r="T237" s="38">
        <v>147</v>
      </c>
      <c r="U237" s="38">
        <v>251</v>
      </c>
      <c r="V237" s="39">
        <v>631</v>
      </c>
      <c r="W237" s="36">
        <v>1175</v>
      </c>
      <c r="X237" s="36">
        <v>2013</v>
      </c>
      <c r="Y237" s="37">
        <v>3188</v>
      </c>
      <c r="Z237" s="39">
        <v>1651</v>
      </c>
      <c r="AA237" s="36">
        <v>23317</v>
      </c>
      <c r="AB237" s="36">
        <v>8238</v>
      </c>
      <c r="AC237" s="37">
        <v>31555</v>
      </c>
      <c r="AD237" s="38">
        <v>20045</v>
      </c>
      <c r="AE237" s="38">
        <v>628</v>
      </c>
      <c r="AF237" s="39">
        <v>20673</v>
      </c>
      <c r="AG237" s="36">
        <v>234</v>
      </c>
      <c r="AH237" s="36">
        <v>0</v>
      </c>
      <c r="AI237" s="36">
        <v>0</v>
      </c>
      <c r="AJ237" s="36">
        <v>137</v>
      </c>
      <c r="AK237" s="40">
        <v>66975</v>
      </c>
      <c r="AL237" s="38">
        <v>16023</v>
      </c>
      <c r="AM237" s="38">
        <v>154</v>
      </c>
      <c r="AN237" s="38">
        <v>0</v>
      </c>
      <c r="AO237" s="38">
        <v>0</v>
      </c>
      <c r="AP237" s="38">
        <v>0</v>
      </c>
      <c r="AQ237" s="36">
        <v>1000</v>
      </c>
      <c r="AR237" s="36">
        <v>0</v>
      </c>
      <c r="AS237" s="36">
        <v>0</v>
      </c>
      <c r="AT237" s="36">
        <v>0</v>
      </c>
      <c r="AU237" s="36">
        <v>0</v>
      </c>
      <c r="AV237" s="36">
        <v>-95</v>
      </c>
      <c r="AW237" s="36">
        <v>-2067</v>
      </c>
      <c r="AX237" s="36">
        <v>0</v>
      </c>
      <c r="AY237" s="36">
        <v>0</v>
      </c>
      <c r="AZ237" s="40"/>
      <c r="BA237" s="40">
        <v>81990</v>
      </c>
      <c r="BB237" s="36">
        <v>0</v>
      </c>
      <c r="BC237" s="36">
        <v>0</v>
      </c>
      <c r="BD237" s="36">
        <v>1642</v>
      </c>
      <c r="BE237" s="36">
        <v>-125</v>
      </c>
    </row>
    <row r="238" spans="1:57" x14ac:dyDescent="0.2">
      <c r="A238" s="35" t="s">
        <v>499</v>
      </c>
      <c r="B238" s="35" t="s">
        <v>1280</v>
      </c>
      <c r="C238" s="397" t="s">
        <v>1593</v>
      </c>
      <c r="D238" s="35" t="s">
        <v>738</v>
      </c>
      <c r="E238" s="261"/>
      <c r="F238" s="35" t="s">
        <v>34</v>
      </c>
      <c r="G238" s="36">
        <v>118</v>
      </c>
      <c r="H238" s="36">
        <v>4622</v>
      </c>
      <c r="I238" s="37">
        <v>4740</v>
      </c>
      <c r="J238" s="39">
        <v>51</v>
      </c>
      <c r="K238" s="36">
        <v>69</v>
      </c>
      <c r="L238" s="36">
        <v>88</v>
      </c>
      <c r="M238" s="37">
        <v>157</v>
      </c>
      <c r="N238" s="38">
        <v>3284</v>
      </c>
      <c r="O238" s="38">
        <v>0</v>
      </c>
      <c r="P238" s="38">
        <v>490</v>
      </c>
      <c r="Q238" s="39">
        <v>3774</v>
      </c>
      <c r="R238" s="37">
        <v>9883</v>
      </c>
      <c r="S238" s="38">
        <v>375</v>
      </c>
      <c r="T238" s="38">
        <v>158</v>
      </c>
      <c r="U238" s="38">
        <v>947</v>
      </c>
      <c r="V238" s="39">
        <v>1480</v>
      </c>
      <c r="W238" s="36">
        <v>671</v>
      </c>
      <c r="X238" s="36">
        <v>2482</v>
      </c>
      <c r="Y238" s="37">
        <v>3153</v>
      </c>
      <c r="Z238" s="39">
        <v>1909</v>
      </c>
      <c r="AA238" s="36">
        <v>27367</v>
      </c>
      <c r="AB238" s="36">
        <v>8498</v>
      </c>
      <c r="AC238" s="37">
        <v>35865</v>
      </c>
      <c r="AD238" s="38">
        <v>30312</v>
      </c>
      <c r="AE238" s="38">
        <v>1149</v>
      </c>
      <c r="AF238" s="39">
        <v>31461</v>
      </c>
      <c r="AG238" s="36">
        <v>280</v>
      </c>
      <c r="AH238" s="36">
        <v>3</v>
      </c>
      <c r="AI238" s="36">
        <v>12</v>
      </c>
      <c r="AJ238" s="36">
        <v>14</v>
      </c>
      <c r="AK238" s="40">
        <v>92782</v>
      </c>
      <c r="AL238" s="38">
        <v>14893</v>
      </c>
      <c r="AM238" s="38">
        <v>179</v>
      </c>
      <c r="AN238" s="38">
        <v>2425</v>
      </c>
      <c r="AO238" s="38">
        <v>0</v>
      </c>
      <c r="AP238" s="38">
        <v>0</v>
      </c>
      <c r="AQ238" s="36">
        <v>1789</v>
      </c>
      <c r="AR238" s="36">
        <v>0</v>
      </c>
      <c r="AS238" s="36">
        <v>0</v>
      </c>
      <c r="AT238" s="36">
        <v>0</v>
      </c>
      <c r="AU238" s="36">
        <v>31</v>
      </c>
      <c r="AV238" s="36">
        <v>64</v>
      </c>
      <c r="AW238" s="36">
        <v>83</v>
      </c>
      <c r="AX238" s="36">
        <v>0</v>
      </c>
      <c r="AY238" s="36">
        <v>0</v>
      </c>
      <c r="AZ238" s="40"/>
      <c r="BA238" s="40">
        <v>112246</v>
      </c>
      <c r="BB238" s="36">
        <v>0</v>
      </c>
      <c r="BC238" s="36">
        <v>0</v>
      </c>
      <c r="BD238" s="36">
        <v>3172</v>
      </c>
      <c r="BE238" s="36">
        <v>-404</v>
      </c>
    </row>
    <row r="239" spans="1:57" x14ac:dyDescent="0.2">
      <c r="A239" s="35" t="s">
        <v>505</v>
      </c>
      <c r="B239" s="35" t="s">
        <v>1281</v>
      </c>
      <c r="C239" s="397" t="s">
        <v>1587</v>
      </c>
      <c r="D239" s="35" t="s">
        <v>933</v>
      </c>
      <c r="E239" s="261"/>
      <c r="F239" s="35" t="s">
        <v>729</v>
      </c>
      <c r="G239" s="36">
        <v>194</v>
      </c>
      <c r="H239" s="36">
        <v>998</v>
      </c>
      <c r="I239" s="37">
        <v>1192</v>
      </c>
      <c r="J239" s="39">
        <v>63</v>
      </c>
      <c r="K239" s="36">
        <v>150</v>
      </c>
      <c r="L239" s="36">
        <v>208</v>
      </c>
      <c r="M239" s="37">
        <v>358</v>
      </c>
      <c r="N239" s="38">
        <v>5081</v>
      </c>
      <c r="O239" s="38">
        <v>0</v>
      </c>
      <c r="P239" s="38">
        <v>1307</v>
      </c>
      <c r="Q239" s="39">
        <v>6388</v>
      </c>
      <c r="R239" s="37">
        <v>6578</v>
      </c>
      <c r="S239" s="38">
        <v>1025</v>
      </c>
      <c r="T239" s="38">
        <v>3</v>
      </c>
      <c r="U239" s="38">
        <v>375</v>
      </c>
      <c r="V239" s="39">
        <v>1403</v>
      </c>
      <c r="W239" s="36">
        <v>3129</v>
      </c>
      <c r="X239" s="36">
        <v>2336</v>
      </c>
      <c r="Y239" s="37">
        <v>5465</v>
      </c>
      <c r="Z239" s="39">
        <v>2250</v>
      </c>
      <c r="AA239" s="36">
        <v>39915</v>
      </c>
      <c r="AB239" s="36">
        <v>25352</v>
      </c>
      <c r="AC239" s="37">
        <v>65267</v>
      </c>
      <c r="AD239" s="38">
        <v>55397</v>
      </c>
      <c r="AE239" s="38">
        <v>897</v>
      </c>
      <c r="AF239" s="39">
        <v>56294</v>
      </c>
      <c r="AG239" s="36">
        <v>303</v>
      </c>
      <c r="AH239" s="36">
        <v>0</v>
      </c>
      <c r="AI239" s="36">
        <v>0</v>
      </c>
      <c r="AJ239" s="36">
        <v>0</v>
      </c>
      <c r="AK239" s="40">
        <v>145561</v>
      </c>
      <c r="AL239" s="38">
        <v>0</v>
      </c>
      <c r="AM239" s="38">
        <v>0</v>
      </c>
      <c r="AN239" s="38">
        <v>0</v>
      </c>
      <c r="AO239" s="38">
        <v>0</v>
      </c>
      <c r="AP239" s="38">
        <v>0</v>
      </c>
      <c r="AQ239" s="36">
        <v>0</v>
      </c>
      <c r="AR239" s="36">
        <v>0</v>
      </c>
      <c r="AS239" s="36">
        <v>0</v>
      </c>
      <c r="AT239" s="36">
        <v>0</v>
      </c>
      <c r="AU239" s="36">
        <v>36</v>
      </c>
      <c r="AV239" s="36">
        <v>0</v>
      </c>
      <c r="AW239" s="36">
        <v>238</v>
      </c>
      <c r="AX239" s="36">
        <v>0</v>
      </c>
      <c r="AY239" s="36">
        <v>0</v>
      </c>
      <c r="AZ239" s="40"/>
      <c r="BA239" s="40">
        <v>145835</v>
      </c>
      <c r="BB239" s="36">
        <v>0</v>
      </c>
      <c r="BC239" s="36">
        <v>-33</v>
      </c>
      <c r="BD239" s="36">
        <v>3842</v>
      </c>
      <c r="BE239" s="36">
        <v>-460</v>
      </c>
    </row>
    <row r="240" spans="1:57" x14ac:dyDescent="0.2">
      <c r="A240" s="35" t="s">
        <v>359</v>
      </c>
      <c r="B240" s="35" t="s">
        <v>1282</v>
      </c>
      <c r="C240" s="397" t="s">
        <v>1587</v>
      </c>
      <c r="D240" s="35" t="s">
        <v>358</v>
      </c>
      <c r="E240" s="261"/>
      <c r="F240" s="35" t="s">
        <v>3</v>
      </c>
      <c r="G240" s="36">
        <v>-10</v>
      </c>
      <c r="H240" s="36">
        <v>301</v>
      </c>
      <c r="I240" s="37">
        <v>291</v>
      </c>
      <c r="J240" s="39">
        <v>0</v>
      </c>
      <c r="K240" s="36">
        <v>47</v>
      </c>
      <c r="L240" s="36">
        <v>0</v>
      </c>
      <c r="M240" s="37">
        <v>47</v>
      </c>
      <c r="N240" s="38">
        <v>-560</v>
      </c>
      <c r="O240" s="38">
        <v>0</v>
      </c>
      <c r="P240" s="38">
        <v>6478</v>
      </c>
      <c r="Q240" s="39">
        <v>5918</v>
      </c>
      <c r="R240" s="37">
        <v>609</v>
      </c>
      <c r="S240" s="38">
        <v>0</v>
      </c>
      <c r="T240" s="38">
        <v>203</v>
      </c>
      <c r="U240" s="38">
        <v>125</v>
      </c>
      <c r="V240" s="39">
        <v>328</v>
      </c>
      <c r="W240" s="36">
        <v>0</v>
      </c>
      <c r="X240" s="36">
        <v>0</v>
      </c>
      <c r="Y240" s="37">
        <v>0</v>
      </c>
      <c r="Z240" s="39">
        <v>-144</v>
      </c>
      <c r="AA240" s="36">
        <v>0</v>
      </c>
      <c r="AB240" s="36">
        <v>0</v>
      </c>
      <c r="AC240" s="37">
        <v>0</v>
      </c>
      <c r="AD240" s="38">
        <v>0</v>
      </c>
      <c r="AE240" s="38">
        <v>87</v>
      </c>
      <c r="AF240" s="39">
        <v>87</v>
      </c>
      <c r="AG240" s="36">
        <v>0</v>
      </c>
      <c r="AH240" s="36">
        <v>0</v>
      </c>
      <c r="AI240" s="36">
        <v>0</v>
      </c>
      <c r="AJ240" s="36">
        <v>252</v>
      </c>
      <c r="AK240" s="40">
        <v>7388</v>
      </c>
      <c r="AL240" s="38">
        <v>6189</v>
      </c>
      <c r="AM240" s="38">
        <v>0</v>
      </c>
      <c r="AN240" s="38">
        <v>0</v>
      </c>
      <c r="AO240" s="38">
        <v>0</v>
      </c>
      <c r="AP240" s="38">
        <v>0</v>
      </c>
      <c r="AQ240" s="36">
        <v>1937</v>
      </c>
      <c r="AR240" s="36">
        <v>0</v>
      </c>
      <c r="AS240" s="36">
        <v>0</v>
      </c>
      <c r="AT240" s="36">
        <v>0</v>
      </c>
      <c r="AU240" s="36">
        <v>0</v>
      </c>
      <c r="AV240" s="36">
        <v>0</v>
      </c>
      <c r="AW240" s="36">
        <v>0</v>
      </c>
      <c r="AX240" s="36">
        <v>0</v>
      </c>
      <c r="AY240" s="36">
        <v>106</v>
      </c>
      <c r="AZ240" s="40"/>
      <c r="BA240" s="40">
        <v>15620</v>
      </c>
      <c r="BB240" s="36">
        <v>0</v>
      </c>
      <c r="BC240" s="36">
        <v>0</v>
      </c>
      <c r="BD240" s="36">
        <v>5</v>
      </c>
      <c r="BE240" s="36">
        <v>-161</v>
      </c>
    </row>
    <row r="241" spans="1:57" x14ac:dyDescent="0.2">
      <c r="A241" s="35" t="s">
        <v>490</v>
      </c>
      <c r="B241" s="35" t="s">
        <v>1283</v>
      </c>
      <c r="C241" s="397" t="s">
        <v>1587</v>
      </c>
      <c r="D241" s="35" t="s">
        <v>489</v>
      </c>
      <c r="E241" s="261"/>
      <c r="F241" s="35" t="s">
        <v>3</v>
      </c>
      <c r="G241" s="36">
        <v>37</v>
      </c>
      <c r="H241" s="36">
        <v>452</v>
      </c>
      <c r="I241" s="37">
        <v>489</v>
      </c>
      <c r="J241" s="39">
        <v>3</v>
      </c>
      <c r="K241" s="36">
        <v>199</v>
      </c>
      <c r="L241" s="36">
        <v>0</v>
      </c>
      <c r="M241" s="37">
        <v>199</v>
      </c>
      <c r="N241" s="38">
        <v>61</v>
      </c>
      <c r="O241" s="38">
        <v>0</v>
      </c>
      <c r="P241" s="38">
        <v>917</v>
      </c>
      <c r="Q241" s="39">
        <v>978</v>
      </c>
      <c r="R241" s="37">
        <v>803</v>
      </c>
      <c r="S241" s="38">
        <v>0</v>
      </c>
      <c r="T241" s="38">
        <v>413</v>
      </c>
      <c r="U241" s="38">
        <v>429</v>
      </c>
      <c r="V241" s="39">
        <v>842</v>
      </c>
      <c r="W241" s="36">
        <v>0</v>
      </c>
      <c r="X241" s="36">
        <v>0</v>
      </c>
      <c r="Y241" s="37">
        <v>0</v>
      </c>
      <c r="Z241" s="39">
        <v>1037</v>
      </c>
      <c r="AA241" s="36">
        <v>0</v>
      </c>
      <c r="AB241" s="36">
        <v>0</v>
      </c>
      <c r="AC241" s="37">
        <v>0</v>
      </c>
      <c r="AD241" s="38">
        <v>0</v>
      </c>
      <c r="AE241" s="38">
        <v>202</v>
      </c>
      <c r="AF241" s="39">
        <v>202</v>
      </c>
      <c r="AG241" s="36">
        <v>513</v>
      </c>
      <c r="AH241" s="36">
        <v>0</v>
      </c>
      <c r="AI241" s="36">
        <v>0</v>
      </c>
      <c r="AJ241" s="36">
        <v>962</v>
      </c>
      <c r="AK241" s="40">
        <v>6028</v>
      </c>
      <c r="AL241" s="38">
        <v>3932</v>
      </c>
      <c r="AM241" s="38">
        <v>1</v>
      </c>
      <c r="AN241" s="38">
        <v>2029</v>
      </c>
      <c r="AO241" s="38">
        <v>0</v>
      </c>
      <c r="AP241" s="38">
        <v>0</v>
      </c>
      <c r="AQ241" s="36">
        <v>582</v>
      </c>
      <c r="AR241" s="36">
        <v>0</v>
      </c>
      <c r="AS241" s="36">
        <v>0</v>
      </c>
      <c r="AT241" s="36">
        <v>0</v>
      </c>
      <c r="AU241" s="36">
        <v>0</v>
      </c>
      <c r="AV241" s="36">
        <v>20</v>
      </c>
      <c r="AW241" s="36">
        <v>0</v>
      </c>
      <c r="AX241" s="36">
        <v>0</v>
      </c>
      <c r="AY241" s="36">
        <v>0</v>
      </c>
      <c r="AZ241" s="40"/>
      <c r="BA241" s="40">
        <v>12592</v>
      </c>
      <c r="BB241" s="36">
        <v>0</v>
      </c>
      <c r="BC241" s="36">
        <v>0</v>
      </c>
      <c r="BD241" s="36">
        <v>13</v>
      </c>
      <c r="BE241" s="36">
        <v>-50</v>
      </c>
    </row>
    <row r="242" spans="1:57" x14ac:dyDescent="0.2">
      <c r="A242" s="35" t="s">
        <v>586</v>
      </c>
      <c r="B242" s="35" t="s">
        <v>1284</v>
      </c>
      <c r="C242" s="397" t="s">
        <v>1587</v>
      </c>
      <c r="D242" s="35" t="s">
        <v>585</v>
      </c>
      <c r="E242" s="261"/>
      <c r="F242" s="35" t="s">
        <v>3</v>
      </c>
      <c r="G242" s="36">
        <v>-54</v>
      </c>
      <c r="H242" s="36">
        <v>475</v>
      </c>
      <c r="I242" s="37">
        <v>421</v>
      </c>
      <c r="J242" s="39">
        <v>12</v>
      </c>
      <c r="K242" s="36">
        <v>43</v>
      </c>
      <c r="L242" s="36">
        <v>0</v>
      </c>
      <c r="M242" s="37">
        <v>43</v>
      </c>
      <c r="N242" s="38">
        <v>-698</v>
      </c>
      <c r="O242" s="38">
        <v>0</v>
      </c>
      <c r="P242" s="38">
        <v>421</v>
      </c>
      <c r="Q242" s="39">
        <v>-277</v>
      </c>
      <c r="R242" s="37">
        <v>1100</v>
      </c>
      <c r="S242" s="38">
        <v>0</v>
      </c>
      <c r="T242" s="38">
        <v>325</v>
      </c>
      <c r="U242" s="38">
        <v>321</v>
      </c>
      <c r="V242" s="39">
        <v>646</v>
      </c>
      <c r="W242" s="36">
        <v>0</v>
      </c>
      <c r="X242" s="36">
        <v>0</v>
      </c>
      <c r="Y242" s="37">
        <v>0</v>
      </c>
      <c r="Z242" s="39">
        <v>879</v>
      </c>
      <c r="AA242" s="36">
        <v>0</v>
      </c>
      <c r="AB242" s="36">
        <v>0</v>
      </c>
      <c r="AC242" s="37">
        <v>0</v>
      </c>
      <c r="AD242" s="38">
        <v>0</v>
      </c>
      <c r="AE242" s="38">
        <v>282</v>
      </c>
      <c r="AF242" s="39">
        <v>282</v>
      </c>
      <c r="AG242" s="36">
        <v>34</v>
      </c>
      <c r="AH242" s="36">
        <v>0</v>
      </c>
      <c r="AI242" s="36">
        <v>0</v>
      </c>
      <c r="AJ242" s="36">
        <v>0</v>
      </c>
      <c r="AK242" s="40">
        <v>3140</v>
      </c>
      <c r="AL242" s="38">
        <v>4787</v>
      </c>
      <c r="AM242" s="38">
        <v>0</v>
      </c>
      <c r="AN242" s="38">
        <v>3441</v>
      </c>
      <c r="AO242" s="38">
        <v>0</v>
      </c>
      <c r="AP242" s="38">
        <v>50</v>
      </c>
      <c r="AQ242" s="36">
        <v>195</v>
      </c>
      <c r="AR242" s="36">
        <v>0</v>
      </c>
      <c r="AS242" s="36">
        <v>0</v>
      </c>
      <c r="AT242" s="36">
        <v>0</v>
      </c>
      <c r="AU242" s="36">
        <v>12</v>
      </c>
      <c r="AV242" s="36">
        <v>0</v>
      </c>
      <c r="AW242" s="36">
        <v>8</v>
      </c>
      <c r="AX242" s="36">
        <v>0</v>
      </c>
      <c r="AY242" s="36">
        <v>0</v>
      </c>
      <c r="AZ242" s="40"/>
      <c r="BA242" s="40">
        <v>11633</v>
      </c>
      <c r="BB242" s="36">
        <v>0</v>
      </c>
      <c r="BC242" s="36">
        <v>28</v>
      </c>
      <c r="BD242" s="36">
        <v>0</v>
      </c>
      <c r="BE242" s="36">
        <v>-95</v>
      </c>
    </row>
    <row r="243" spans="1:57" x14ac:dyDescent="0.2">
      <c r="A243" s="35" t="s">
        <v>531</v>
      </c>
      <c r="B243" s="35" t="s">
        <v>1285</v>
      </c>
      <c r="C243" s="397" t="s">
        <v>1587</v>
      </c>
      <c r="D243" s="35" t="s">
        <v>530</v>
      </c>
      <c r="E243" s="261"/>
      <c r="F243" s="35" t="s">
        <v>3</v>
      </c>
      <c r="G243" s="36">
        <v>26</v>
      </c>
      <c r="H243" s="36">
        <v>505</v>
      </c>
      <c r="I243" s="37">
        <v>531</v>
      </c>
      <c r="J243" s="39">
        <v>43</v>
      </c>
      <c r="K243" s="36">
        <v>54</v>
      </c>
      <c r="L243" s="36">
        <v>0</v>
      </c>
      <c r="M243" s="37">
        <v>54</v>
      </c>
      <c r="N243" s="38">
        <v>-203</v>
      </c>
      <c r="O243" s="38">
        <v>0</v>
      </c>
      <c r="P243" s="38">
        <v>90</v>
      </c>
      <c r="Q243" s="39">
        <v>-113</v>
      </c>
      <c r="R243" s="37">
        <v>1187</v>
      </c>
      <c r="S243" s="38">
        <v>0</v>
      </c>
      <c r="T243" s="38">
        <v>-16</v>
      </c>
      <c r="U243" s="38">
        <v>816</v>
      </c>
      <c r="V243" s="39">
        <v>800</v>
      </c>
      <c r="W243" s="36">
        <v>0</v>
      </c>
      <c r="X243" s="36">
        <v>0</v>
      </c>
      <c r="Y243" s="37">
        <v>0</v>
      </c>
      <c r="Z243" s="39">
        <v>551</v>
      </c>
      <c r="AA243" s="36">
        <v>0</v>
      </c>
      <c r="AB243" s="36">
        <v>0</v>
      </c>
      <c r="AC243" s="37">
        <v>0</v>
      </c>
      <c r="AD243" s="38">
        <v>0</v>
      </c>
      <c r="AE243" s="38">
        <v>382</v>
      </c>
      <c r="AF243" s="39">
        <v>382</v>
      </c>
      <c r="AG243" s="36">
        <v>49</v>
      </c>
      <c r="AH243" s="36">
        <v>0</v>
      </c>
      <c r="AI243" s="36">
        <v>0</v>
      </c>
      <c r="AJ243" s="36">
        <v>195</v>
      </c>
      <c r="AK243" s="40">
        <v>3679</v>
      </c>
      <c r="AL243" s="38">
        <v>10184</v>
      </c>
      <c r="AM243" s="38">
        <v>0</v>
      </c>
      <c r="AN243" s="38">
        <v>0</v>
      </c>
      <c r="AO243" s="38">
        <v>0</v>
      </c>
      <c r="AP243" s="38">
        <v>0</v>
      </c>
      <c r="AQ243" s="36">
        <v>1256</v>
      </c>
      <c r="AR243" s="36">
        <v>0</v>
      </c>
      <c r="AS243" s="36">
        <v>0</v>
      </c>
      <c r="AT243" s="36">
        <v>0</v>
      </c>
      <c r="AU243" s="36">
        <v>0</v>
      </c>
      <c r="AV243" s="36">
        <v>-17</v>
      </c>
      <c r="AW243" s="36">
        <v>0</v>
      </c>
      <c r="AX243" s="36">
        <v>0</v>
      </c>
      <c r="AY243" s="36">
        <v>0</v>
      </c>
      <c r="AZ243" s="40"/>
      <c r="BA243" s="40">
        <v>15102</v>
      </c>
      <c r="BB243" s="36">
        <v>-22</v>
      </c>
      <c r="BC243" s="36">
        <v>0</v>
      </c>
      <c r="BD243" s="36">
        <v>0</v>
      </c>
      <c r="BE243" s="36">
        <v>-119</v>
      </c>
    </row>
    <row r="244" spans="1:57" x14ac:dyDescent="0.2">
      <c r="A244" s="35" t="s">
        <v>656</v>
      </c>
      <c r="B244" s="35" t="s">
        <v>1286</v>
      </c>
      <c r="C244" s="397" t="s">
        <v>1587</v>
      </c>
      <c r="D244" s="35" t="s">
        <v>934</v>
      </c>
      <c r="E244" s="261"/>
      <c r="F244" s="35" t="s">
        <v>3</v>
      </c>
      <c r="G244" s="36">
        <v>0</v>
      </c>
      <c r="H244" s="36">
        <v>352</v>
      </c>
      <c r="I244" s="37">
        <v>352</v>
      </c>
      <c r="J244" s="39">
        <v>3</v>
      </c>
      <c r="K244" s="36">
        <v>10</v>
      </c>
      <c r="L244" s="36">
        <v>0</v>
      </c>
      <c r="M244" s="37">
        <v>10</v>
      </c>
      <c r="N244" s="38">
        <v>-76</v>
      </c>
      <c r="O244" s="38">
        <v>0</v>
      </c>
      <c r="P244" s="38">
        <v>106</v>
      </c>
      <c r="Q244" s="39">
        <v>30</v>
      </c>
      <c r="R244" s="37">
        <v>447</v>
      </c>
      <c r="S244" s="38">
        <v>0</v>
      </c>
      <c r="T244" s="38">
        <v>40</v>
      </c>
      <c r="U244" s="38">
        <v>117</v>
      </c>
      <c r="V244" s="39">
        <v>157</v>
      </c>
      <c r="W244" s="36">
        <v>0</v>
      </c>
      <c r="X244" s="36">
        <v>0</v>
      </c>
      <c r="Y244" s="37">
        <v>0</v>
      </c>
      <c r="Z244" s="39">
        <v>74</v>
      </c>
      <c r="AA244" s="36">
        <v>0</v>
      </c>
      <c r="AB244" s="36">
        <v>0</v>
      </c>
      <c r="AC244" s="37">
        <v>0</v>
      </c>
      <c r="AD244" s="38">
        <v>0</v>
      </c>
      <c r="AE244" s="38">
        <v>90</v>
      </c>
      <c r="AF244" s="39">
        <v>90</v>
      </c>
      <c r="AG244" s="36">
        <v>0</v>
      </c>
      <c r="AH244" s="36">
        <v>0</v>
      </c>
      <c r="AI244" s="36">
        <v>0</v>
      </c>
      <c r="AJ244" s="36">
        <v>0</v>
      </c>
      <c r="AK244" s="40">
        <v>1163</v>
      </c>
      <c r="AL244" s="38">
        <v>3276</v>
      </c>
      <c r="AM244" s="38">
        <v>13</v>
      </c>
      <c r="AN244" s="38">
        <v>0</v>
      </c>
      <c r="AO244" s="38">
        <v>0</v>
      </c>
      <c r="AP244" s="38">
        <v>0</v>
      </c>
      <c r="AQ244" s="36">
        <v>238</v>
      </c>
      <c r="AR244" s="36">
        <v>0</v>
      </c>
      <c r="AS244" s="36">
        <v>0</v>
      </c>
      <c r="AT244" s="36">
        <v>0</v>
      </c>
      <c r="AU244" s="36">
        <v>0</v>
      </c>
      <c r="AV244" s="36">
        <v>0</v>
      </c>
      <c r="AW244" s="36">
        <v>0</v>
      </c>
      <c r="AX244" s="36">
        <v>0</v>
      </c>
      <c r="AY244" s="36">
        <v>0</v>
      </c>
      <c r="AZ244" s="40"/>
      <c r="BA244" s="40">
        <v>4690</v>
      </c>
      <c r="BB244" s="36">
        <v>0</v>
      </c>
      <c r="BC244" s="36">
        <v>0</v>
      </c>
      <c r="BD244" s="36">
        <v>0</v>
      </c>
      <c r="BE244" s="36">
        <v>-8</v>
      </c>
    </row>
    <row r="245" spans="1:57" x14ac:dyDescent="0.2">
      <c r="A245" s="35" t="s">
        <v>560</v>
      </c>
      <c r="B245" s="35" t="s">
        <v>1287</v>
      </c>
      <c r="C245" s="397" t="s">
        <v>1593</v>
      </c>
      <c r="D245" s="35" t="s">
        <v>559</v>
      </c>
      <c r="E245" s="261"/>
      <c r="F245" s="35" t="s">
        <v>34</v>
      </c>
      <c r="G245" s="36">
        <v>218</v>
      </c>
      <c r="H245" s="36">
        <v>666</v>
      </c>
      <c r="I245" s="37">
        <v>884</v>
      </c>
      <c r="J245" s="39">
        <v>1</v>
      </c>
      <c r="K245" s="36">
        <v>41</v>
      </c>
      <c r="L245" s="36">
        <v>90</v>
      </c>
      <c r="M245" s="37">
        <v>131</v>
      </c>
      <c r="N245" s="38">
        <v>2529</v>
      </c>
      <c r="O245" s="38">
        <v>0</v>
      </c>
      <c r="P245" s="38">
        <v>2007</v>
      </c>
      <c r="Q245" s="39">
        <v>4536</v>
      </c>
      <c r="R245" s="37">
        <v>6553</v>
      </c>
      <c r="S245" s="38">
        <v>1182</v>
      </c>
      <c r="T245" s="38">
        <v>245</v>
      </c>
      <c r="U245" s="38">
        <v>405</v>
      </c>
      <c r="V245" s="39">
        <v>1832</v>
      </c>
      <c r="W245" s="36">
        <v>4969</v>
      </c>
      <c r="X245" s="36">
        <v>4894</v>
      </c>
      <c r="Y245" s="37">
        <v>9863</v>
      </c>
      <c r="Z245" s="39">
        <v>3564</v>
      </c>
      <c r="AA245" s="36">
        <v>23897</v>
      </c>
      <c r="AB245" s="36">
        <v>26075</v>
      </c>
      <c r="AC245" s="37">
        <v>49972</v>
      </c>
      <c r="AD245" s="38">
        <v>30648</v>
      </c>
      <c r="AE245" s="38">
        <v>1016</v>
      </c>
      <c r="AF245" s="39">
        <v>31664</v>
      </c>
      <c r="AG245" s="36">
        <v>1049</v>
      </c>
      <c r="AH245" s="36">
        <v>0</v>
      </c>
      <c r="AI245" s="36">
        <v>475</v>
      </c>
      <c r="AJ245" s="36">
        <v>0</v>
      </c>
      <c r="AK245" s="40">
        <v>110524</v>
      </c>
      <c r="AL245" s="38">
        <v>12913</v>
      </c>
      <c r="AM245" s="38">
        <v>0</v>
      </c>
      <c r="AN245" s="38">
        <v>8036</v>
      </c>
      <c r="AO245" s="38">
        <v>0</v>
      </c>
      <c r="AP245" s="38">
        <v>0</v>
      </c>
      <c r="AQ245" s="36">
        <v>0</v>
      </c>
      <c r="AR245" s="36">
        <v>0</v>
      </c>
      <c r="AS245" s="36">
        <v>0</v>
      </c>
      <c r="AT245" s="36">
        <v>0</v>
      </c>
      <c r="AU245" s="36">
        <v>0</v>
      </c>
      <c r="AV245" s="36">
        <v>0</v>
      </c>
      <c r="AW245" s="36">
        <v>0</v>
      </c>
      <c r="AX245" s="36">
        <v>0</v>
      </c>
      <c r="AY245" s="36">
        <v>0</v>
      </c>
      <c r="AZ245" s="40"/>
      <c r="BA245" s="40">
        <v>131473</v>
      </c>
      <c r="BB245" s="36">
        <v>0</v>
      </c>
      <c r="BC245" s="36">
        <v>0</v>
      </c>
      <c r="BD245" s="36">
        <v>150</v>
      </c>
      <c r="BE245" s="36">
        <v>-18</v>
      </c>
    </row>
    <row r="246" spans="1:57" x14ac:dyDescent="0.2">
      <c r="A246" s="35" t="s">
        <v>551</v>
      </c>
      <c r="B246" s="35" t="s">
        <v>1288</v>
      </c>
      <c r="C246" s="397" t="s">
        <v>1593</v>
      </c>
      <c r="D246" s="35" t="s">
        <v>935</v>
      </c>
      <c r="E246" s="261"/>
      <c r="F246" s="35" t="s">
        <v>729</v>
      </c>
      <c r="G246" s="36">
        <v>495</v>
      </c>
      <c r="H246" s="36">
        <v>2559</v>
      </c>
      <c r="I246" s="37">
        <v>3054</v>
      </c>
      <c r="J246" s="39">
        <v>85</v>
      </c>
      <c r="K246" s="36">
        <v>53</v>
      </c>
      <c r="L246" s="36">
        <v>187</v>
      </c>
      <c r="M246" s="37">
        <v>240</v>
      </c>
      <c r="N246" s="38">
        <v>8145</v>
      </c>
      <c r="O246" s="38">
        <v>0</v>
      </c>
      <c r="P246" s="38">
        <v>860</v>
      </c>
      <c r="Q246" s="39">
        <v>9005</v>
      </c>
      <c r="R246" s="37">
        <v>8250</v>
      </c>
      <c r="S246" s="38">
        <v>3207</v>
      </c>
      <c r="T246" s="38">
        <v>0</v>
      </c>
      <c r="U246" s="38">
        <v>208</v>
      </c>
      <c r="V246" s="39">
        <v>3415</v>
      </c>
      <c r="W246" s="36">
        <v>4476</v>
      </c>
      <c r="X246" s="36">
        <v>5576</v>
      </c>
      <c r="Y246" s="37">
        <v>10052</v>
      </c>
      <c r="Z246" s="39">
        <v>2225</v>
      </c>
      <c r="AA246" s="36">
        <v>113479</v>
      </c>
      <c r="AB246" s="36">
        <v>35237</v>
      </c>
      <c r="AC246" s="37">
        <v>148716</v>
      </c>
      <c r="AD246" s="38">
        <v>87861</v>
      </c>
      <c r="AE246" s="38">
        <v>0</v>
      </c>
      <c r="AF246" s="39">
        <v>87861</v>
      </c>
      <c r="AG246" s="36">
        <v>0</v>
      </c>
      <c r="AH246" s="36">
        <v>0</v>
      </c>
      <c r="AI246" s="36">
        <v>0</v>
      </c>
      <c r="AJ246" s="36">
        <v>0</v>
      </c>
      <c r="AK246" s="40">
        <v>272903</v>
      </c>
      <c r="AL246" s="38">
        <v>0</v>
      </c>
      <c r="AM246" s="38">
        <v>0</v>
      </c>
      <c r="AN246" s="38">
        <v>0</v>
      </c>
      <c r="AO246" s="38">
        <v>0</v>
      </c>
      <c r="AP246" s="38">
        <v>0</v>
      </c>
      <c r="AQ246" s="36">
        <v>0</v>
      </c>
      <c r="AR246" s="36">
        <v>0</v>
      </c>
      <c r="AS246" s="36">
        <v>0</v>
      </c>
      <c r="AT246" s="36">
        <v>0</v>
      </c>
      <c r="AU246" s="36">
        <v>152</v>
      </c>
      <c r="AV246" s="36">
        <v>0</v>
      </c>
      <c r="AW246" s="36">
        <v>374</v>
      </c>
      <c r="AX246" s="36">
        <v>0</v>
      </c>
      <c r="AY246" s="36">
        <v>0</v>
      </c>
      <c r="AZ246" s="40"/>
      <c r="BA246" s="40">
        <v>273429</v>
      </c>
      <c r="BB246" s="36">
        <v>0</v>
      </c>
      <c r="BC246" s="36">
        <v>0</v>
      </c>
      <c r="BD246" s="36">
        <v>4661</v>
      </c>
      <c r="BE246" s="36">
        <v>-442</v>
      </c>
    </row>
    <row r="247" spans="1:57" x14ac:dyDescent="0.2">
      <c r="A247" s="35" t="s">
        <v>95</v>
      </c>
      <c r="B247" s="35" t="s">
        <v>1289</v>
      </c>
      <c r="C247" s="397" t="s">
        <v>1593</v>
      </c>
      <c r="D247" s="35" t="s">
        <v>94</v>
      </c>
      <c r="E247" s="261"/>
      <c r="F247" s="35" t="s">
        <v>3</v>
      </c>
      <c r="G247" s="36">
        <v>43</v>
      </c>
      <c r="H247" s="36">
        <v>1115</v>
      </c>
      <c r="I247" s="37">
        <v>1158</v>
      </c>
      <c r="J247" s="39">
        <v>5</v>
      </c>
      <c r="K247" s="36">
        <v>152</v>
      </c>
      <c r="L247" s="36">
        <v>0</v>
      </c>
      <c r="M247" s="37">
        <v>152</v>
      </c>
      <c r="N247" s="38">
        <v>-152</v>
      </c>
      <c r="O247" s="38">
        <v>0</v>
      </c>
      <c r="P247" s="38">
        <v>292</v>
      </c>
      <c r="Q247" s="39">
        <v>140</v>
      </c>
      <c r="R247" s="37">
        <v>680</v>
      </c>
      <c r="S247" s="38">
        <v>0</v>
      </c>
      <c r="T247" s="38">
        <v>17</v>
      </c>
      <c r="U247" s="38">
        <v>245</v>
      </c>
      <c r="V247" s="39">
        <v>262</v>
      </c>
      <c r="W247" s="36">
        <v>0</v>
      </c>
      <c r="X247" s="36">
        <v>0</v>
      </c>
      <c r="Y247" s="37">
        <v>0</v>
      </c>
      <c r="Z247" s="39">
        <v>777</v>
      </c>
      <c r="AA247" s="36">
        <v>0</v>
      </c>
      <c r="AB247" s="36">
        <v>0</v>
      </c>
      <c r="AC247" s="37">
        <v>0</v>
      </c>
      <c r="AD247" s="38">
        <v>0</v>
      </c>
      <c r="AE247" s="38">
        <v>490</v>
      </c>
      <c r="AF247" s="39">
        <v>490</v>
      </c>
      <c r="AG247" s="36">
        <v>129</v>
      </c>
      <c r="AH247" s="36">
        <v>0</v>
      </c>
      <c r="AI247" s="36">
        <v>0</v>
      </c>
      <c r="AJ247" s="36">
        <v>129</v>
      </c>
      <c r="AK247" s="40">
        <v>3922</v>
      </c>
      <c r="AL247" s="38">
        <v>3194</v>
      </c>
      <c r="AM247" s="38">
        <v>0</v>
      </c>
      <c r="AN247" s="38">
        <v>2747</v>
      </c>
      <c r="AO247" s="38">
        <v>0</v>
      </c>
      <c r="AP247" s="38">
        <v>0</v>
      </c>
      <c r="AQ247" s="36">
        <v>162</v>
      </c>
      <c r="AR247" s="36">
        <v>0</v>
      </c>
      <c r="AS247" s="36">
        <v>0</v>
      </c>
      <c r="AT247" s="36">
        <v>0</v>
      </c>
      <c r="AU247" s="36">
        <v>0</v>
      </c>
      <c r="AV247" s="36">
        <v>0</v>
      </c>
      <c r="AW247" s="36">
        <v>-60</v>
      </c>
      <c r="AX247" s="36">
        <v>0</v>
      </c>
      <c r="AY247" s="36">
        <v>0</v>
      </c>
      <c r="AZ247" s="40"/>
      <c r="BA247" s="40">
        <v>9965</v>
      </c>
      <c r="BB247" s="36">
        <v>0</v>
      </c>
      <c r="BC247" s="36">
        <v>0</v>
      </c>
      <c r="BD247" s="36">
        <v>55</v>
      </c>
      <c r="BE247" s="36">
        <v>-4</v>
      </c>
    </row>
    <row r="248" spans="1:57" x14ac:dyDescent="0.2">
      <c r="A248" s="35" t="s">
        <v>190</v>
      </c>
      <c r="B248" s="35" t="s">
        <v>1290</v>
      </c>
      <c r="C248" s="397" t="s">
        <v>1593</v>
      </c>
      <c r="D248" s="35" t="s">
        <v>189</v>
      </c>
      <c r="E248" s="261"/>
      <c r="F248" s="35" t="s">
        <v>3</v>
      </c>
      <c r="G248" s="36">
        <v>-8</v>
      </c>
      <c r="H248" s="36">
        <v>840</v>
      </c>
      <c r="I248" s="37">
        <v>832</v>
      </c>
      <c r="J248" s="39">
        <v>12</v>
      </c>
      <c r="K248" s="36">
        <v>4</v>
      </c>
      <c r="L248" s="36">
        <v>0</v>
      </c>
      <c r="M248" s="37">
        <v>4</v>
      </c>
      <c r="N248" s="38">
        <v>-2</v>
      </c>
      <c r="O248" s="38">
        <v>0</v>
      </c>
      <c r="P248" s="38">
        <v>142</v>
      </c>
      <c r="Q248" s="39">
        <v>140</v>
      </c>
      <c r="R248" s="37">
        <v>767</v>
      </c>
      <c r="S248" s="38">
        <v>0</v>
      </c>
      <c r="T248" s="38">
        <v>136</v>
      </c>
      <c r="U248" s="38">
        <v>84</v>
      </c>
      <c r="V248" s="39">
        <v>220</v>
      </c>
      <c r="W248" s="36">
        <v>0</v>
      </c>
      <c r="X248" s="36">
        <v>0</v>
      </c>
      <c r="Y248" s="37">
        <v>0</v>
      </c>
      <c r="Z248" s="39">
        <v>853</v>
      </c>
      <c r="AA248" s="36">
        <v>0</v>
      </c>
      <c r="AB248" s="36">
        <v>0</v>
      </c>
      <c r="AC248" s="37">
        <v>0</v>
      </c>
      <c r="AD248" s="38">
        <v>0</v>
      </c>
      <c r="AE248" s="38">
        <v>51</v>
      </c>
      <c r="AF248" s="39">
        <v>51</v>
      </c>
      <c r="AG248" s="36">
        <v>883</v>
      </c>
      <c r="AH248" s="36">
        <v>0</v>
      </c>
      <c r="AI248" s="36">
        <v>0</v>
      </c>
      <c r="AJ248" s="36">
        <v>0</v>
      </c>
      <c r="AK248" s="40">
        <v>3762</v>
      </c>
      <c r="AL248" s="38">
        <v>7361</v>
      </c>
      <c r="AM248" s="38">
        <v>0</v>
      </c>
      <c r="AN248" s="38">
        <v>0</v>
      </c>
      <c r="AO248" s="38">
        <v>0</v>
      </c>
      <c r="AP248" s="38">
        <v>0</v>
      </c>
      <c r="AQ248" s="36">
        <v>286</v>
      </c>
      <c r="AR248" s="36">
        <v>0</v>
      </c>
      <c r="AS248" s="36">
        <v>0</v>
      </c>
      <c r="AT248" s="36">
        <v>0</v>
      </c>
      <c r="AU248" s="36">
        <v>0</v>
      </c>
      <c r="AV248" s="36">
        <v>-135</v>
      </c>
      <c r="AW248" s="36">
        <v>0</v>
      </c>
      <c r="AX248" s="36">
        <v>0</v>
      </c>
      <c r="AY248" s="36">
        <v>0</v>
      </c>
      <c r="AZ248" s="40"/>
      <c r="BA248" s="40">
        <v>11274</v>
      </c>
      <c r="BB248" s="36">
        <v>0</v>
      </c>
      <c r="BC248" s="36">
        <v>0</v>
      </c>
      <c r="BD248" s="36">
        <v>13</v>
      </c>
      <c r="BE248" s="36">
        <v>0</v>
      </c>
    </row>
    <row r="249" spans="1:57" x14ac:dyDescent="0.2">
      <c r="A249" s="35" t="s">
        <v>339</v>
      </c>
      <c r="B249" s="35" t="s">
        <v>1291</v>
      </c>
      <c r="C249" s="397" t="s">
        <v>1593</v>
      </c>
      <c r="D249" s="35" t="s">
        <v>338</v>
      </c>
      <c r="E249" s="261"/>
      <c r="F249" s="35" t="s">
        <v>3</v>
      </c>
      <c r="G249" s="36">
        <v>0</v>
      </c>
      <c r="H249" s="36">
        <v>676</v>
      </c>
      <c r="I249" s="37">
        <v>676</v>
      </c>
      <c r="J249" s="39">
        <v>10</v>
      </c>
      <c r="K249" s="36">
        <v>61</v>
      </c>
      <c r="L249" s="36">
        <v>0</v>
      </c>
      <c r="M249" s="37">
        <v>61</v>
      </c>
      <c r="N249" s="38">
        <v>-207</v>
      </c>
      <c r="O249" s="38">
        <v>0</v>
      </c>
      <c r="P249" s="38">
        <v>88</v>
      </c>
      <c r="Q249" s="39">
        <v>-119</v>
      </c>
      <c r="R249" s="37">
        <v>910</v>
      </c>
      <c r="S249" s="38">
        <v>1</v>
      </c>
      <c r="T249" s="38">
        <v>84</v>
      </c>
      <c r="U249" s="38">
        <v>238</v>
      </c>
      <c r="V249" s="39">
        <v>323</v>
      </c>
      <c r="W249" s="36">
        <v>0</v>
      </c>
      <c r="X249" s="36">
        <v>0</v>
      </c>
      <c r="Y249" s="37">
        <v>0</v>
      </c>
      <c r="Z249" s="39">
        <v>613</v>
      </c>
      <c r="AA249" s="36">
        <v>0</v>
      </c>
      <c r="AB249" s="36">
        <v>0</v>
      </c>
      <c r="AC249" s="37">
        <v>0</v>
      </c>
      <c r="AD249" s="38">
        <v>0</v>
      </c>
      <c r="AE249" s="38">
        <v>288</v>
      </c>
      <c r="AF249" s="39">
        <v>288</v>
      </c>
      <c r="AG249" s="36">
        <v>73</v>
      </c>
      <c r="AH249" s="36">
        <v>0</v>
      </c>
      <c r="AI249" s="36">
        <v>0</v>
      </c>
      <c r="AJ249" s="36">
        <v>0</v>
      </c>
      <c r="AK249" s="40">
        <v>2835</v>
      </c>
      <c r="AL249" s="38">
        <v>5171</v>
      </c>
      <c r="AM249" s="38">
        <v>0</v>
      </c>
      <c r="AN249" s="38">
        <v>0</v>
      </c>
      <c r="AO249" s="38">
        <v>0</v>
      </c>
      <c r="AP249" s="38">
        <v>0</v>
      </c>
      <c r="AQ249" s="36">
        <v>429</v>
      </c>
      <c r="AR249" s="36">
        <v>0</v>
      </c>
      <c r="AS249" s="36">
        <v>0</v>
      </c>
      <c r="AT249" s="36">
        <v>0</v>
      </c>
      <c r="AU249" s="36">
        <v>0</v>
      </c>
      <c r="AV249" s="36">
        <v>0</v>
      </c>
      <c r="AW249" s="36">
        <v>0</v>
      </c>
      <c r="AX249" s="36">
        <v>0</v>
      </c>
      <c r="AY249" s="36">
        <v>0</v>
      </c>
      <c r="AZ249" s="40"/>
      <c r="BA249" s="40">
        <v>8435</v>
      </c>
      <c r="BB249" s="36">
        <v>0</v>
      </c>
      <c r="BC249" s="36">
        <v>0</v>
      </c>
      <c r="BD249" s="36">
        <v>0</v>
      </c>
      <c r="BE249" s="36">
        <v>-48</v>
      </c>
    </row>
    <row r="250" spans="1:57" x14ac:dyDescent="0.2">
      <c r="A250" s="35" t="s">
        <v>383</v>
      </c>
      <c r="B250" s="35" t="s">
        <v>1292</v>
      </c>
      <c r="C250" s="397" t="s">
        <v>1593</v>
      </c>
      <c r="D250" s="35" t="s">
        <v>382</v>
      </c>
      <c r="E250" s="261"/>
      <c r="F250" s="35" t="s">
        <v>3</v>
      </c>
      <c r="G250" s="36">
        <v>-191</v>
      </c>
      <c r="H250" s="36">
        <v>558</v>
      </c>
      <c r="I250" s="37">
        <v>367</v>
      </c>
      <c r="J250" s="39">
        <v>36</v>
      </c>
      <c r="K250" s="36">
        <v>135</v>
      </c>
      <c r="L250" s="36">
        <v>0</v>
      </c>
      <c r="M250" s="37">
        <v>135</v>
      </c>
      <c r="N250" s="38">
        <v>-20</v>
      </c>
      <c r="O250" s="38">
        <v>0</v>
      </c>
      <c r="P250" s="38">
        <v>420</v>
      </c>
      <c r="Q250" s="39">
        <v>400</v>
      </c>
      <c r="R250" s="37">
        <v>1799</v>
      </c>
      <c r="S250" s="38">
        <v>3</v>
      </c>
      <c r="T250" s="38">
        <v>154</v>
      </c>
      <c r="U250" s="38">
        <v>324</v>
      </c>
      <c r="V250" s="39">
        <v>481</v>
      </c>
      <c r="W250" s="36">
        <v>0</v>
      </c>
      <c r="X250" s="36">
        <v>0</v>
      </c>
      <c r="Y250" s="37">
        <v>0</v>
      </c>
      <c r="Z250" s="39">
        <v>1035</v>
      </c>
      <c r="AA250" s="36">
        <v>0</v>
      </c>
      <c r="AB250" s="36">
        <v>0</v>
      </c>
      <c r="AC250" s="37">
        <v>0</v>
      </c>
      <c r="AD250" s="38">
        <v>0</v>
      </c>
      <c r="AE250" s="38">
        <v>481</v>
      </c>
      <c r="AF250" s="39">
        <v>481</v>
      </c>
      <c r="AG250" s="36">
        <v>115</v>
      </c>
      <c r="AH250" s="36">
        <v>5</v>
      </c>
      <c r="AI250" s="36">
        <v>0</v>
      </c>
      <c r="AJ250" s="36">
        <v>0</v>
      </c>
      <c r="AK250" s="40">
        <v>4854</v>
      </c>
      <c r="AL250" s="38">
        <v>7240</v>
      </c>
      <c r="AM250" s="38">
        <v>0</v>
      </c>
      <c r="AN250" s="38">
        <v>0</v>
      </c>
      <c r="AO250" s="38">
        <v>0</v>
      </c>
      <c r="AP250" s="38">
        <v>0</v>
      </c>
      <c r="AQ250" s="36">
        <v>412</v>
      </c>
      <c r="AR250" s="36">
        <v>0</v>
      </c>
      <c r="AS250" s="36">
        <v>0</v>
      </c>
      <c r="AT250" s="36">
        <v>0</v>
      </c>
      <c r="AU250" s="36">
        <v>0</v>
      </c>
      <c r="AV250" s="36">
        <v>0</v>
      </c>
      <c r="AW250" s="36">
        <v>0</v>
      </c>
      <c r="AX250" s="36">
        <v>0</v>
      </c>
      <c r="AY250" s="36">
        <v>0</v>
      </c>
      <c r="AZ250" s="40"/>
      <c r="BA250" s="40">
        <v>12506</v>
      </c>
      <c r="BB250" s="36">
        <v>0</v>
      </c>
      <c r="BC250" s="36">
        <v>0</v>
      </c>
      <c r="BD250" s="36">
        <v>0</v>
      </c>
      <c r="BE250" s="36">
        <v>-40</v>
      </c>
    </row>
    <row r="251" spans="1:57" x14ac:dyDescent="0.2">
      <c r="A251" s="35" t="s">
        <v>533</v>
      </c>
      <c r="B251" s="35" t="s">
        <v>1293</v>
      </c>
      <c r="C251" s="397" t="s">
        <v>1593</v>
      </c>
      <c r="D251" s="35" t="s">
        <v>532</v>
      </c>
      <c r="E251" s="261"/>
      <c r="F251" s="35" t="s">
        <v>3</v>
      </c>
      <c r="G251" s="36">
        <v>6</v>
      </c>
      <c r="H251" s="36">
        <v>620</v>
      </c>
      <c r="I251" s="37">
        <v>626</v>
      </c>
      <c r="J251" s="39">
        <v>6</v>
      </c>
      <c r="K251" s="36">
        <v>71</v>
      </c>
      <c r="L251" s="36">
        <v>0</v>
      </c>
      <c r="M251" s="37">
        <v>71</v>
      </c>
      <c r="N251" s="38">
        <v>17</v>
      </c>
      <c r="O251" s="38">
        <v>0</v>
      </c>
      <c r="P251" s="38">
        <v>464</v>
      </c>
      <c r="Q251" s="39">
        <v>481</v>
      </c>
      <c r="R251" s="37">
        <v>367</v>
      </c>
      <c r="S251" s="38">
        <v>27</v>
      </c>
      <c r="T251" s="38">
        <v>40</v>
      </c>
      <c r="U251" s="38">
        <v>291</v>
      </c>
      <c r="V251" s="39">
        <v>358</v>
      </c>
      <c r="W251" s="36">
        <v>0</v>
      </c>
      <c r="X251" s="36">
        <v>21</v>
      </c>
      <c r="Y251" s="37">
        <v>21</v>
      </c>
      <c r="Z251" s="39">
        <v>172</v>
      </c>
      <c r="AA251" s="36">
        <v>0</v>
      </c>
      <c r="AB251" s="36">
        <v>0</v>
      </c>
      <c r="AC251" s="37">
        <v>0</v>
      </c>
      <c r="AD251" s="38">
        <v>0</v>
      </c>
      <c r="AE251" s="38">
        <v>149</v>
      </c>
      <c r="AF251" s="39">
        <v>149</v>
      </c>
      <c r="AG251" s="36">
        <v>0</v>
      </c>
      <c r="AH251" s="36">
        <v>0</v>
      </c>
      <c r="AI251" s="36">
        <v>0</v>
      </c>
      <c r="AJ251" s="36">
        <v>10</v>
      </c>
      <c r="AK251" s="40">
        <v>2261</v>
      </c>
      <c r="AL251" s="38">
        <v>5451</v>
      </c>
      <c r="AM251" s="38">
        <v>0</v>
      </c>
      <c r="AN251" s="38">
        <v>0</v>
      </c>
      <c r="AO251" s="38">
        <v>0</v>
      </c>
      <c r="AP251" s="38">
        <v>0</v>
      </c>
      <c r="AQ251" s="36">
        <v>492</v>
      </c>
      <c r="AR251" s="36">
        <v>0</v>
      </c>
      <c r="AS251" s="36">
        <v>0</v>
      </c>
      <c r="AT251" s="36">
        <v>0</v>
      </c>
      <c r="AU251" s="36">
        <v>0</v>
      </c>
      <c r="AV251" s="36">
        <v>0</v>
      </c>
      <c r="AW251" s="36">
        <v>83</v>
      </c>
      <c r="AX251" s="36">
        <v>0</v>
      </c>
      <c r="AY251" s="36">
        <v>0</v>
      </c>
      <c r="AZ251" s="40"/>
      <c r="BA251" s="40">
        <v>8287</v>
      </c>
      <c r="BB251" s="36">
        <v>0</v>
      </c>
      <c r="BC251" s="36">
        <v>0</v>
      </c>
      <c r="BD251" s="36">
        <v>0</v>
      </c>
      <c r="BE251" s="36">
        <v>-19</v>
      </c>
    </row>
    <row r="252" spans="1:57" x14ac:dyDescent="0.2">
      <c r="A252" s="35" t="s">
        <v>550</v>
      </c>
      <c r="B252" s="35" t="s">
        <v>1294</v>
      </c>
      <c r="C252" s="397" t="s">
        <v>1593</v>
      </c>
      <c r="D252" s="35" t="s">
        <v>936</v>
      </c>
      <c r="E252" s="261"/>
      <c r="F252" s="35" t="s">
        <v>3</v>
      </c>
      <c r="G252" s="36">
        <v>-190</v>
      </c>
      <c r="H252" s="36">
        <v>685</v>
      </c>
      <c r="I252" s="37">
        <v>495</v>
      </c>
      <c r="J252" s="39">
        <v>16</v>
      </c>
      <c r="K252" s="36">
        <v>-77</v>
      </c>
      <c r="L252" s="36">
        <v>0</v>
      </c>
      <c r="M252" s="37">
        <v>-77</v>
      </c>
      <c r="N252" s="38">
        <v>-463</v>
      </c>
      <c r="O252" s="38">
        <v>0</v>
      </c>
      <c r="P252" s="38">
        <v>265</v>
      </c>
      <c r="Q252" s="39">
        <v>-198</v>
      </c>
      <c r="R252" s="37">
        <v>997</v>
      </c>
      <c r="S252" s="38">
        <v>3</v>
      </c>
      <c r="T252" s="38">
        <v>59</v>
      </c>
      <c r="U252" s="38">
        <v>397</v>
      </c>
      <c r="V252" s="39">
        <v>459</v>
      </c>
      <c r="W252" s="36">
        <v>0</v>
      </c>
      <c r="X252" s="36">
        <v>0</v>
      </c>
      <c r="Y252" s="37">
        <v>0</v>
      </c>
      <c r="Z252" s="39">
        <v>-230</v>
      </c>
      <c r="AA252" s="36">
        <v>0</v>
      </c>
      <c r="AB252" s="36">
        <v>0</v>
      </c>
      <c r="AC252" s="37">
        <v>0</v>
      </c>
      <c r="AD252" s="38">
        <v>0</v>
      </c>
      <c r="AE252" s="38">
        <v>194</v>
      </c>
      <c r="AF252" s="39">
        <v>194</v>
      </c>
      <c r="AG252" s="36">
        <v>247</v>
      </c>
      <c r="AH252" s="36">
        <v>0</v>
      </c>
      <c r="AI252" s="36">
        <v>0</v>
      </c>
      <c r="AJ252" s="36">
        <v>0</v>
      </c>
      <c r="AK252" s="40">
        <v>1903</v>
      </c>
      <c r="AL252" s="38">
        <v>5528</v>
      </c>
      <c r="AM252" s="38">
        <v>0</v>
      </c>
      <c r="AN252" s="38">
        <v>0</v>
      </c>
      <c r="AO252" s="38">
        <v>0</v>
      </c>
      <c r="AP252" s="38">
        <v>0</v>
      </c>
      <c r="AQ252" s="36">
        <v>239</v>
      </c>
      <c r="AR252" s="36">
        <v>0</v>
      </c>
      <c r="AS252" s="36">
        <v>0</v>
      </c>
      <c r="AT252" s="36">
        <v>0</v>
      </c>
      <c r="AU252" s="36">
        <v>0</v>
      </c>
      <c r="AV252" s="36">
        <v>-16</v>
      </c>
      <c r="AW252" s="36">
        <v>0</v>
      </c>
      <c r="AX252" s="36">
        <v>0</v>
      </c>
      <c r="AY252" s="36">
        <v>0</v>
      </c>
      <c r="AZ252" s="40"/>
      <c r="BA252" s="40">
        <v>7654</v>
      </c>
      <c r="BB252" s="36">
        <v>0</v>
      </c>
      <c r="BC252" s="36">
        <v>0</v>
      </c>
      <c r="BD252" s="36">
        <v>0</v>
      </c>
      <c r="BE252" s="36">
        <v>-30</v>
      </c>
    </row>
    <row r="253" spans="1:57" x14ac:dyDescent="0.2">
      <c r="A253" s="35" t="s">
        <v>554</v>
      </c>
      <c r="B253" s="35" t="s">
        <v>1295</v>
      </c>
      <c r="C253" s="397" t="s">
        <v>1593</v>
      </c>
      <c r="D253" s="35" t="s">
        <v>553</v>
      </c>
      <c r="E253" s="261"/>
      <c r="F253" s="35" t="s">
        <v>3</v>
      </c>
      <c r="G253" s="36">
        <v>71</v>
      </c>
      <c r="H253" s="36">
        <v>281</v>
      </c>
      <c r="I253" s="37">
        <v>352</v>
      </c>
      <c r="J253" s="39">
        <v>21</v>
      </c>
      <c r="K253" s="36">
        <v>89</v>
      </c>
      <c r="L253" s="36">
        <v>0</v>
      </c>
      <c r="M253" s="37">
        <v>89</v>
      </c>
      <c r="N253" s="38">
        <v>-62</v>
      </c>
      <c r="O253" s="38">
        <v>0</v>
      </c>
      <c r="P253" s="38">
        <v>90</v>
      </c>
      <c r="Q253" s="39">
        <v>28</v>
      </c>
      <c r="R253" s="37">
        <v>1123</v>
      </c>
      <c r="S253" s="38">
        <v>0</v>
      </c>
      <c r="T253" s="38">
        <v>57</v>
      </c>
      <c r="U253" s="38">
        <v>218</v>
      </c>
      <c r="V253" s="39">
        <v>275</v>
      </c>
      <c r="W253" s="36">
        <v>0</v>
      </c>
      <c r="X253" s="36">
        <v>0</v>
      </c>
      <c r="Y253" s="37">
        <v>0</v>
      </c>
      <c r="Z253" s="39">
        <v>471</v>
      </c>
      <c r="AA253" s="36">
        <v>0</v>
      </c>
      <c r="AB253" s="36">
        <v>0</v>
      </c>
      <c r="AC253" s="37">
        <v>0</v>
      </c>
      <c r="AD253" s="38">
        <v>0</v>
      </c>
      <c r="AE253" s="38">
        <v>84</v>
      </c>
      <c r="AF253" s="39">
        <v>84</v>
      </c>
      <c r="AG253" s="36">
        <v>526</v>
      </c>
      <c r="AH253" s="36">
        <v>0</v>
      </c>
      <c r="AI253" s="36">
        <v>0</v>
      </c>
      <c r="AJ253" s="36">
        <v>0</v>
      </c>
      <c r="AK253" s="40">
        <v>2969</v>
      </c>
      <c r="AL253" s="38">
        <v>3707</v>
      </c>
      <c r="AM253" s="38">
        <v>0</v>
      </c>
      <c r="AN253" s="38">
        <v>0</v>
      </c>
      <c r="AO253" s="38">
        <v>0</v>
      </c>
      <c r="AP253" s="38">
        <v>0</v>
      </c>
      <c r="AQ253" s="36">
        <v>570</v>
      </c>
      <c r="AR253" s="36">
        <v>0</v>
      </c>
      <c r="AS253" s="36">
        <v>0</v>
      </c>
      <c r="AT253" s="36">
        <v>0</v>
      </c>
      <c r="AU253" s="36">
        <v>0</v>
      </c>
      <c r="AV253" s="36">
        <v>0</v>
      </c>
      <c r="AW253" s="36">
        <v>0</v>
      </c>
      <c r="AX253" s="36">
        <v>0</v>
      </c>
      <c r="AY253" s="36">
        <v>0</v>
      </c>
      <c r="AZ253" s="40"/>
      <c r="BA253" s="40">
        <v>7246</v>
      </c>
      <c r="BB253" s="36">
        <v>0</v>
      </c>
      <c r="BC253" s="36">
        <v>0</v>
      </c>
      <c r="BD253" s="36">
        <v>87</v>
      </c>
      <c r="BE253" s="36">
        <v>-151</v>
      </c>
    </row>
    <row r="254" spans="1:57" x14ac:dyDescent="0.2">
      <c r="A254" s="35" t="s">
        <v>582</v>
      </c>
      <c r="B254" s="35" t="s">
        <v>1296</v>
      </c>
      <c r="C254" s="397" t="s">
        <v>1593</v>
      </c>
      <c r="D254" s="35" t="s">
        <v>581</v>
      </c>
      <c r="E254" s="261"/>
      <c r="F254" s="35" t="s">
        <v>3</v>
      </c>
      <c r="G254" s="36">
        <v>24</v>
      </c>
      <c r="H254" s="36">
        <v>1074</v>
      </c>
      <c r="I254" s="37">
        <v>1098</v>
      </c>
      <c r="J254" s="39">
        <v>19</v>
      </c>
      <c r="K254" s="36">
        <v>205</v>
      </c>
      <c r="L254" s="36">
        <v>0</v>
      </c>
      <c r="M254" s="37">
        <v>205</v>
      </c>
      <c r="N254" s="38">
        <v>-52</v>
      </c>
      <c r="O254" s="38">
        <v>0</v>
      </c>
      <c r="P254" s="38">
        <v>374</v>
      </c>
      <c r="Q254" s="39">
        <v>322</v>
      </c>
      <c r="R254" s="37">
        <v>654</v>
      </c>
      <c r="S254" s="38">
        <v>22</v>
      </c>
      <c r="T254" s="38">
        <v>126</v>
      </c>
      <c r="U254" s="38">
        <v>290</v>
      </c>
      <c r="V254" s="39">
        <v>438</v>
      </c>
      <c r="W254" s="36">
        <v>0</v>
      </c>
      <c r="X254" s="36">
        <v>0</v>
      </c>
      <c r="Y254" s="37">
        <v>0</v>
      </c>
      <c r="Z254" s="39">
        <v>660</v>
      </c>
      <c r="AA254" s="36">
        <v>0</v>
      </c>
      <c r="AB254" s="36">
        <v>0</v>
      </c>
      <c r="AC254" s="37">
        <v>0</v>
      </c>
      <c r="AD254" s="38">
        <v>0</v>
      </c>
      <c r="AE254" s="38">
        <v>290</v>
      </c>
      <c r="AF254" s="39">
        <v>290</v>
      </c>
      <c r="AG254" s="36">
        <v>16</v>
      </c>
      <c r="AH254" s="36">
        <v>0</v>
      </c>
      <c r="AI254" s="36">
        <v>0</v>
      </c>
      <c r="AJ254" s="36">
        <v>0</v>
      </c>
      <c r="AK254" s="40">
        <v>3702</v>
      </c>
      <c r="AL254" s="38">
        <v>2044</v>
      </c>
      <c r="AM254" s="38">
        <v>58</v>
      </c>
      <c r="AN254" s="38">
        <v>2872</v>
      </c>
      <c r="AO254" s="38">
        <v>0</v>
      </c>
      <c r="AP254" s="38">
        <v>57</v>
      </c>
      <c r="AQ254" s="36">
        <v>0</v>
      </c>
      <c r="AR254" s="36">
        <v>0</v>
      </c>
      <c r="AS254" s="36">
        <v>0</v>
      </c>
      <c r="AT254" s="36">
        <v>0</v>
      </c>
      <c r="AU254" s="36">
        <v>0</v>
      </c>
      <c r="AV254" s="36">
        <v>-773</v>
      </c>
      <c r="AW254" s="36">
        <v>0</v>
      </c>
      <c r="AX254" s="36">
        <v>0</v>
      </c>
      <c r="AY254" s="36">
        <v>0</v>
      </c>
      <c r="AZ254" s="40"/>
      <c r="BA254" s="40">
        <v>7960</v>
      </c>
      <c r="BB254" s="36">
        <v>0</v>
      </c>
      <c r="BC254" s="36">
        <v>0</v>
      </c>
      <c r="BD254" s="36">
        <v>639</v>
      </c>
      <c r="BE254" s="36">
        <v>-65</v>
      </c>
    </row>
    <row r="255" spans="1:57" x14ac:dyDescent="0.2">
      <c r="A255" s="35" t="s">
        <v>565</v>
      </c>
      <c r="B255" s="35" t="s">
        <v>1297</v>
      </c>
      <c r="C255" s="397" t="s">
        <v>1588</v>
      </c>
      <c r="D255" s="35" t="s">
        <v>937</v>
      </c>
      <c r="E255" s="261"/>
      <c r="F255" s="35" t="s">
        <v>729</v>
      </c>
      <c r="G255" s="36">
        <v>235</v>
      </c>
      <c r="H255" s="36">
        <v>1858</v>
      </c>
      <c r="I255" s="37">
        <v>2093</v>
      </c>
      <c r="J255" s="39">
        <v>-59</v>
      </c>
      <c r="K255" s="36">
        <v>0</v>
      </c>
      <c r="L255" s="36">
        <v>6178</v>
      </c>
      <c r="M255" s="37">
        <v>6178</v>
      </c>
      <c r="N255" s="38">
        <v>10589</v>
      </c>
      <c r="O255" s="38">
        <v>0</v>
      </c>
      <c r="P255" s="38">
        <v>297</v>
      </c>
      <c r="Q255" s="39">
        <v>10886</v>
      </c>
      <c r="R255" s="37">
        <v>5661</v>
      </c>
      <c r="S255" s="38">
        <v>871</v>
      </c>
      <c r="T255" s="38">
        <v>0</v>
      </c>
      <c r="U255" s="38">
        <v>131</v>
      </c>
      <c r="V255" s="39">
        <v>1002</v>
      </c>
      <c r="W255" s="36">
        <v>3603</v>
      </c>
      <c r="X255" s="36">
        <v>3624</v>
      </c>
      <c r="Y255" s="37">
        <v>7227</v>
      </c>
      <c r="Z255" s="39">
        <v>4391</v>
      </c>
      <c r="AA255" s="36">
        <v>73269</v>
      </c>
      <c r="AB255" s="36">
        <v>10567</v>
      </c>
      <c r="AC255" s="37">
        <v>83836</v>
      </c>
      <c r="AD255" s="38">
        <v>86414</v>
      </c>
      <c r="AE255" s="38">
        <v>2230</v>
      </c>
      <c r="AF255" s="39">
        <v>88644</v>
      </c>
      <c r="AG255" s="36">
        <v>0</v>
      </c>
      <c r="AH255" s="36">
        <v>196</v>
      </c>
      <c r="AI255" s="36">
        <v>0</v>
      </c>
      <c r="AJ255" s="36">
        <v>0</v>
      </c>
      <c r="AK255" s="40">
        <v>210055</v>
      </c>
      <c r="AL255" s="38">
        <v>0</v>
      </c>
      <c r="AM255" s="38">
        <v>0</v>
      </c>
      <c r="AN255" s="38">
        <v>0</v>
      </c>
      <c r="AO255" s="38">
        <v>0</v>
      </c>
      <c r="AP255" s="38">
        <v>0</v>
      </c>
      <c r="AQ255" s="36">
        <v>0</v>
      </c>
      <c r="AR255" s="36">
        <v>0</v>
      </c>
      <c r="AS255" s="36">
        <v>0</v>
      </c>
      <c r="AT255" s="36">
        <v>0</v>
      </c>
      <c r="AU255" s="36">
        <v>403</v>
      </c>
      <c r="AV255" s="36">
        <v>0</v>
      </c>
      <c r="AW255" s="36">
        <v>358</v>
      </c>
      <c r="AX255" s="36">
        <v>0</v>
      </c>
      <c r="AY255" s="36">
        <v>0</v>
      </c>
      <c r="AZ255" s="40"/>
      <c r="BA255" s="40">
        <v>210816</v>
      </c>
      <c r="BB255" s="36">
        <v>0</v>
      </c>
      <c r="BC255" s="36">
        <v>0</v>
      </c>
      <c r="BD255" s="36">
        <v>-1220</v>
      </c>
      <c r="BE255" s="36">
        <v>647</v>
      </c>
    </row>
    <row r="256" spans="1:57" x14ac:dyDescent="0.2">
      <c r="A256" s="35" t="s">
        <v>17</v>
      </c>
      <c r="B256" s="35" t="s">
        <v>1298</v>
      </c>
      <c r="C256" s="397" t="s">
        <v>1588</v>
      </c>
      <c r="D256" s="35" t="s">
        <v>16</v>
      </c>
      <c r="E256" s="261"/>
      <c r="F256" s="35" t="s">
        <v>3</v>
      </c>
      <c r="G256" s="36">
        <v>0</v>
      </c>
      <c r="H256" s="36">
        <v>677</v>
      </c>
      <c r="I256" s="37">
        <v>677</v>
      </c>
      <c r="J256" s="39">
        <v>23</v>
      </c>
      <c r="K256" s="36">
        <v>21</v>
      </c>
      <c r="L256" s="36">
        <v>0</v>
      </c>
      <c r="M256" s="37">
        <v>21</v>
      </c>
      <c r="N256" s="38">
        <v>189</v>
      </c>
      <c r="O256" s="38">
        <v>0</v>
      </c>
      <c r="P256" s="38">
        <v>164</v>
      </c>
      <c r="Q256" s="39">
        <v>353</v>
      </c>
      <c r="R256" s="37">
        <v>557</v>
      </c>
      <c r="S256" s="38">
        <v>0</v>
      </c>
      <c r="T256" s="38">
        <v>87</v>
      </c>
      <c r="U256" s="38">
        <v>367</v>
      </c>
      <c r="V256" s="39">
        <v>454</v>
      </c>
      <c r="W256" s="36">
        <v>0</v>
      </c>
      <c r="X256" s="36">
        <v>0</v>
      </c>
      <c r="Y256" s="37">
        <v>0</v>
      </c>
      <c r="Z256" s="39">
        <v>229</v>
      </c>
      <c r="AA256" s="36">
        <v>0</v>
      </c>
      <c r="AB256" s="36">
        <v>0</v>
      </c>
      <c r="AC256" s="37">
        <v>0</v>
      </c>
      <c r="AD256" s="38">
        <v>0</v>
      </c>
      <c r="AE256" s="38">
        <v>52</v>
      </c>
      <c r="AF256" s="39">
        <v>52</v>
      </c>
      <c r="AG256" s="36">
        <v>240</v>
      </c>
      <c r="AH256" s="36">
        <v>0</v>
      </c>
      <c r="AI256" s="36">
        <v>0</v>
      </c>
      <c r="AJ256" s="36">
        <v>0</v>
      </c>
      <c r="AK256" s="40">
        <v>2606</v>
      </c>
      <c r="AL256" s="38">
        <v>3119</v>
      </c>
      <c r="AM256" s="38">
        <v>0</v>
      </c>
      <c r="AN256" s="38">
        <v>1882</v>
      </c>
      <c r="AO256" s="38">
        <v>0</v>
      </c>
      <c r="AP256" s="38">
        <v>0</v>
      </c>
      <c r="AQ256" s="36">
        <v>637</v>
      </c>
      <c r="AR256" s="36">
        <v>0</v>
      </c>
      <c r="AS256" s="36">
        <v>0</v>
      </c>
      <c r="AT256" s="36">
        <v>0</v>
      </c>
      <c r="AU256" s="36">
        <v>0</v>
      </c>
      <c r="AV256" s="36">
        <v>0</v>
      </c>
      <c r="AW256" s="36">
        <v>0</v>
      </c>
      <c r="AX256" s="36">
        <v>0</v>
      </c>
      <c r="AY256" s="36">
        <v>0</v>
      </c>
      <c r="AZ256" s="40"/>
      <c r="BA256" s="40">
        <v>8244</v>
      </c>
      <c r="BB256" s="36">
        <v>0</v>
      </c>
      <c r="BC256" s="36">
        <v>0</v>
      </c>
      <c r="BD256" s="36">
        <v>6</v>
      </c>
      <c r="BE256" s="36">
        <v>-27</v>
      </c>
    </row>
    <row r="257" spans="1:57" x14ac:dyDescent="0.2">
      <c r="A257" s="35" t="s">
        <v>220</v>
      </c>
      <c r="B257" s="35" t="s">
        <v>1299</v>
      </c>
      <c r="C257" s="397" t="s">
        <v>1588</v>
      </c>
      <c r="D257" s="35" t="s">
        <v>219</v>
      </c>
      <c r="E257" s="261"/>
      <c r="F257" s="35" t="s">
        <v>3</v>
      </c>
      <c r="G257" s="36">
        <v>-7</v>
      </c>
      <c r="H257" s="36">
        <v>-345</v>
      </c>
      <c r="I257" s="37">
        <v>-352</v>
      </c>
      <c r="J257" s="39">
        <v>19</v>
      </c>
      <c r="K257" s="36">
        <v>5</v>
      </c>
      <c r="L257" s="36">
        <v>0</v>
      </c>
      <c r="M257" s="37">
        <v>5</v>
      </c>
      <c r="N257" s="38">
        <v>76</v>
      </c>
      <c r="O257" s="38">
        <v>0</v>
      </c>
      <c r="P257" s="38">
        <v>17</v>
      </c>
      <c r="Q257" s="39">
        <v>93</v>
      </c>
      <c r="R257" s="37">
        <v>691</v>
      </c>
      <c r="S257" s="38">
        <v>0</v>
      </c>
      <c r="T257" s="38">
        <v>70</v>
      </c>
      <c r="U257" s="38">
        <v>315</v>
      </c>
      <c r="V257" s="39">
        <v>385</v>
      </c>
      <c r="W257" s="36">
        <v>0</v>
      </c>
      <c r="X257" s="36">
        <v>0</v>
      </c>
      <c r="Y257" s="37">
        <v>0</v>
      </c>
      <c r="Z257" s="39">
        <v>365</v>
      </c>
      <c r="AA257" s="36">
        <v>0</v>
      </c>
      <c r="AB257" s="36">
        <v>0</v>
      </c>
      <c r="AC257" s="37">
        <v>0</v>
      </c>
      <c r="AD257" s="38">
        <v>0</v>
      </c>
      <c r="AE257" s="38">
        <v>-131</v>
      </c>
      <c r="AF257" s="39">
        <v>-131</v>
      </c>
      <c r="AG257" s="36">
        <v>0</v>
      </c>
      <c r="AH257" s="36">
        <v>0</v>
      </c>
      <c r="AI257" s="36">
        <v>0</v>
      </c>
      <c r="AJ257" s="36">
        <v>0</v>
      </c>
      <c r="AK257" s="40">
        <v>1075</v>
      </c>
      <c r="AL257" s="38">
        <v>3237</v>
      </c>
      <c r="AM257" s="38">
        <v>0</v>
      </c>
      <c r="AN257" s="38">
        <v>0</v>
      </c>
      <c r="AO257" s="38">
        <v>0</v>
      </c>
      <c r="AP257" s="38">
        <v>0</v>
      </c>
      <c r="AQ257" s="36">
        <v>383</v>
      </c>
      <c r="AR257" s="36">
        <v>0</v>
      </c>
      <c r="AS257" s="36">
        <v>0</v>
      </c>
      <c r="AT257" s="36">
        <v>0</v>
      </c>
      <c r="AU257" s="36">
        <v>0</v>
      </c>
      <c r="AV257" s="36">
        <v>-109</v>
      </c>
      <c r="AW257" s="36">
        <v>0</v>
      </c>
      <c r="AX257" s="36">
        <v>0</v>
      </c>
      <c r="AY257" s="36">
        <v>0</v>
      </c>
      <c r="AZ257" s="40"/>
      <c r="BA257" s="40">
        <v>4586</v>
      </c>
      <c r="BB257" s="36">
        <v>0</v>
      </c>
      <c r="BC257" s="36">
        <v>0</v>
      </c>
      <c r="BD257" s="36">
        <v>0</v>
      </c>
      <c r="BE257" s="36">
        <v>-33</v>
      </c>
    </row>
    <row r="258" spans="1:57" x14ac:dyDescent="0.2">
      <c r="A258" s="35" t="s">
        <v>297</v>
      </c>
      <c r="B258" s="35" t="s">
        <v>1300</v>
      </c>
      <c r="C258" s="397" t="s">
        <v>1588</v>
      </c>
      <c r="D258" s="35" t="s">
        <v>296</v>
      </c>
      <c r="E258" s="261"/>
      <c r="F258" s="35" t="s">
        <v>3</v>
      </c>
      <c r="G258" s="36">
        <v>-35</v>
      </c>
      <c r="H258" s="36">
        <v>973</v>
      </c>
      <c r="I258" s="37">
        <v>938</v>
      </c>
      <c r="J258" s="39">
        <v>44</v>
      </c>
      <c r="K258" s="36">
        <v>23</v>
      </c>
      <c r="L258" s="36">
        <v>0</v>
      </c>
      <c r="M258" s="37">
        <v>23</v>
      </c>
      <c r="N258" s="38">
        <v>32</v>
      </c>
      <c r="O258" s="38">
        <v>0</v>
      </c>
      <c r="P258" s="38">
        <v>72</v>
      </c>
      <c r="Q258" s="39">
        <v>104</v>
      </c>
      <c r="R258" s="37">
        <v>380</v>
      </c>
      <c r="S258" s="38">
        <v>4</v>
      </c>
      <c r="T258" s="38">
        <v>29</v>
      </c>
      <c r="U258" s="38">
        <v>105</v>
      </c>
      <c r="V258" s="39">
        <v>138</v>
      </c>
      <c r="W258" s="36">
        <v>0</v>
      </c>
      <c r="X258" s="36">
        <v>0</v>
      </c>
      <c r="Y258" s="37">
        <v>0</v>
      </c>
      <c r="Z258" s="39">
        <v>2053</v>
      </c>
      <c r="AA258" s="36">
        <v>0</v>
      </c>
      <c r="AB258" s="36">
        <v>0</v>
      </c>
      <c r="AC258" s="37">
        <v>0</v>
      </c>
      <c r="AD258" s="38">
        <v>0</v>
      </c>
      <c r="AE258" s="38">
        <v>348</v>
      </c>
      <c r="AF258" s="39">
        <v>348</v>
      </c>
      <c r="AG258" s="36">
        <v>425</v>
      </c>
      <c r="AH258" s="36">
        <v>35</v>
      </c>
      <c r="AI258" s="36">
        <v>0</v>
      </c>
      <c r="AJ258" s="36">
        <v>0</v>
      </c>
      <c r="AK258" s="40">
        <v>4488</v>
      </c>
      <c r="AL258" s="38">
        <v>8549</v>
      </c>
      <c r="AM258" s="38">
        <v>21</v>
      </c>
      <c r="AN258" s="38">
        <v>4308</v>
      </c>
      <c r="AO258" s="38">
        <v>0</v>
      </c>
      <c r="AP258" s="38">
        <v>51</v>
      </c>
      <c r="AQ258" s="36">
        <v>0</v>
      </c>
      <c r="AR258" s="36">
        <v>0</v>
      </c>
      <c r="AS258" s="36">
        <v>0</v>
      </c>
      <c r="AT258" s="36">
        <v>0</v>
      </c>
      <c r="AU258" s="36">
        <v>0</v>
      </c>
      <c r="AV258" s="36">
        <v>-508</v>
      </c>
      <c r="AW258" s="36">
        <v>0</v>
      </c>
      <c r="AX258" s="36">
        <v>0</v>
      </c>
      <c r="AY258" s="36">
        <v>0</v>
      </c>
      <c r="AZ258" s="40"/>
      <c r="BA258" s="40">
        <v>16909</v>
      </c>
      <c r="BB258" s="36">
        <v>-271</v>
      </c>
      <c r="BC258" s="36">
        <v>0</v>
      </c>
      <c r="BD258" s="36">
        <v>1065</v>
      </c>
      <c r="BE258" s="36">
        <v>-14</v>
      </c>
    </row>
    <row r="259" spans="1:57" x14ac:dyDescent="0.2">
      <c r="A259" s="35" t="s">
        <v>367</v>
      </c>
      <c r="B259" s="35" t="s">
        <v>1301</v>
      </c>
      <c r="C259" s="397" t="s">
        <v>1588</v>
      </c>
      <c r="D259" s="35" t="s">
        <v>366</v>
      </c>
      <c r="E259" s="261"/>
      <c r="F259" s="35" t="s">
        <v>3</v>
      </c>
      <c r="G259" s="36">
        <v>0</v>
      </c>
      <c r="H259" s="36">
        <v>800</v>
      </c>
      <c r="I259" s="37">
        <v>800</v>
      </c>
      <c r="J259" s="39">
        <v>24</v>
      </c>
      <c r="K259" s="36">
        <v>24</v>
      </c>
      <c r="L259" s="36">
        <v>0</v>
      </c>
      <c r="M259" s="37">
        <v>24</v>
      </c>
      <c r="N259" s="38">
        <v>-28</v>
      </c>
      <c r="O259" s="38">
        <v>0</v>
      </c>
      <c r="P259" s="38">
        <v>416</v>
      </c>
      <c r="Q259" s="39">
        <v>388</v>
      </c>
      <c r="R259" s="37">
        <v>349</v>
      </c>
      <c r="S259" s="38">
        <v>0</v>
      </c>
      <c r="T259" s="38">
        <v>85</v>
      </c>
      <c r="U259" s="38">
        <v>36</v>
      </c>
      <c r="V259" s="39">
        <v>121</v>
      </c>
      <c r="W259" s="36">
        <v>0</v>
      </c>
      <c r="X259" s="36">
        <v>0</v>
      </c>
      <c r="Y259" s="37">
        <v>0</v>
      </c>
      <c r="Z259" s="39">
        <v>364</v>
      </c>
      <c r="AA259" s="36">
        <v>0</v>
      </c>
      <c r="AB259" s="36">
        <v>0</v>
      </c>
      <c r="AC259" s="37">
        <v>0</v>
      </c>
      <c r="AD259" s="38">
        <v>0</v>
      </c>
      <c r="AE259" s="38">
        <v>47</v>
      </c>
      <c r="AF259" s="39">
        <v>47</v>
      </c>
      <c r="AG259" s="36">
        <v>187</v>
      </c>
      <c r="AH259" s="36">
        <v>0</v>
      </c>
      <c r="AI259" s="36">
        <v>0</v>
      </c>
      <c r="AJ259" s="36">
        <v>0</v>
      </c>
      <c r="AK259" s="40">
        <v>2304</v>
      </c>
      <c r="AL259" s="38">
        <v>2141</v>
      </c>
      <c r="AM259" s="38">
        <v>0</v>
      </c>
      <c r="AN259" s="38">
        <v>1629</v>
      </c>
      <c r="AO259" s="38">
        <v>0</v>
      </c>
      <c r="AP259" s="38">
        <v>0</v>
      </c>
      <c r="AQ259" s="36">
        <v>599</v>
      </c>
      <c r="AR259" s="36">
        <v>0</v>
      </c>
      <c r="AS259" s="36">
        <v>0</v>
      </c>
      <c r="AT259" s="36">
        <v>0</v>
      </c>
      <c r="AU259" s="36">
        <v>0</v>
      </c>
      <c r="AV259" s="36">
        <v>0</v>
      </c>
      <c r="AW259" s="36">
        <v>0</v>
      </c>
      <c r="AX259" s="36">
        <v>0</v>
      </c>
      <c r="AY259" s="36">
        <v>0</v>
      </c>
      <c r="AZ259" s="40"/>
      <c r="BA259" s="40">
        <v>6673</v>
      </c>
      <c r="BB259" s="36">
        <v>0</v>
      </c>
      <c r="BC259" s="36">
        <v>0</v>
      </c>
      <c r="BD259" s="36">
        <v>13</v>
      </c>
      <c r="BE259" s="36">
        <v>-45</v>
      </c>
    </row>
    <row r="260" spans="1:57" x14ac:dyDescent="0.2">
      <c r="A260" s="35" t="s">
        <v>548</v>
      </c>
      <c r="B260" s="35" t="s">
        <v>1302</v>
      </c>
      <c r="C260" s="397" t="s">
        <v>1588</v>
      </c>
      <c r="D260" s="35" t="s">
        <v>547</v>
      </c>
      <c r="E260" s="261"/>
      <c r="F260" s="35" t="s">
        <v>3</v>
      </c>
      <c r="G260" s="36">
        <v>255</v>
      </c>
      <c r="H260" s="36">
        <v>-3251</v>
      </c>
      <c r="I260" s="37">
        <v>-2996</v>
      </c>
      <c r="J260" s="39">
        <v>31</v>
      </c>
      <c r="K260" s="36">
        <v>15</v>
      </c>
      <c r="L260" s="36">
        <v>0</v>
      </c>
      <c r="M260" s="37">
        <v>15</v>
      </c>
      <c r="N260" s="38">
        <v>-22</v>
      </c>
      <c r="O260" s="38">
        <v>0</v>
      </c>
      <c r="P260" s="38">
        <v>14</v>
      </c>
      <c r="Q260" s="39">
        <v>-8</v>
      </c>
      <c r="R260" s="37">
        <v>2817</v>
      </c>
      <c r="S260" s="38">
        <v>0</v>
      </c>
      <c r="T260" s="38">
        <v>196</v>
      </c>
      <c r="U260" s="38">
        <v>489</v>
      </c>
      <c r="V260" s="39">
        <v>685</v>
      </c>
      <c r="W260" s="36">
        <v>0</v>
      </c>
      <c r="X260" s="36">
        <v>0</v>
      </c>
      <c r="Y260" s="37">
        <v>0</v>
      </c>
      <c r="Z260" s="39">
        <v>1322</v>
      </c>
      <c r="AA260" s="36">
        <v>0</v>
      </c>
      <c r="AB260" s="36">
        <v>0</v>
      </c>
      <c r="AC260" s="37">
        <v>0</v>
      </c>
      <c r="AD260" s="38">
        <v>0</v>
      </c>
      <c r="AE260" s="38">
        <v>-205</v>
      </c>
      <c r="AF260" s="39">
        <v>-205</v>
      </c>
      <c r="AG260" s="36">
        <v>0</v>
      </c>
      <c r="AH260" s="36">
        <v>43</v>
      </c>
      <c r="AI260" s="36">
        <v>0</v>
      </c>
      <c r="AJ260" s="36">
        <v>0</v>
      </c>
      <c r="AK260" s="40">
        <v>1704</v>
      </c>
      <c r="AL260" s="38">
        <v>6369</v>
      </c>
      <c r="AM260" s="38">
        <v>0</v>
      </c>
      <c r="AN260" s="38">
        <v>0</v>
      </c>
      <c r="AO260" s="38">
        <v>0</v>
      </c>
      <c r="AP260" s="38">
        <v>0</v>
      </c>
      <c r="AQ260" s="36">
        <v>506</v>
      </c>
      <c r="AR260" s="36">
        <v>0</v>
      </c>
      <c r="AS260" s="36">
        <v>0</v>
      </c>
      <c r="AT260" s="36">
        <v>0</v>
      </c>
      <c r="AU260" s="36">
        <v>0</v>
      </c>
      <c r="AV260" s="36">
        <v>-167</v>
      </c>
      <c r="AW260" s="36">
        <v>0</v>
      </c>
      <c r="AX260" s="36">
        <v>0</v>
      </c>
      <c r="AY260" s="36">
        <v>0</v>
      </c>
      <c r="AZ260" s="40"/>
      <c r="BA260" s="40">
        <v>8412</v>
      </c>
      <c r="BB260" s="36">
        <v>0</v>
      </c>
      <c r="BC260" s="36">
        <v>0</v>
      </c>
      <c r="BD260" s="36">
        <v>0</v>
      </c>
      <c r="BE260" s="36">
        <v>-94</v>
      </c>
    </row>
    <row r="261" spans="1:57" x14ac:dyDescent="0.2">
      <c r="A261" s="35" t="s">
        <v>567</v>
      </c>
      <c r="B261" s="35" t="s">
        <v>1303</v>
      </c>
      <c r="C261" s="397" t="s">
        <v>1588</v>
      </c>
      <c r="D261" s="35" t="s">
        <v>566</v>
      </c>
      <c r="E261" s="261"/>
      <c r="F261" s="35" t="s">
        <v>3</v>
      </c>
      <c r="G261" s="36">
        <v>32</v>
      </c>
      <c r="H261" s="36">
        <v>793</v>
      </c>
      <c r="I261" s="37">
        <v>825</v>
      </c>
      <c r="J261" s="39">
        <v>15</v>
      </c>
      <c r="K261" s="36">
        <v>23</v>
      </c>
      <c r="L261" s="36">
        <v>0</v>
      </c>
      <c r="M261" s="37">
        <v>23</v>
      </c>
      <c r="N261" s="38">
        <v>-223</v>
      </c>
      <c r="O261" s="38">
        <v>0</v>
      </c>
      <c r="P261" s="38">
        <v>287</v>
      </c>
      <c r="Q261" s="39">
        <v>64</v>
      </c>
      <c r="R261" s="37">
        <v>1277</v>
      </c>
      <c r="S261" s="38">
        <v>30</v>
      </c>
      <c r="T261" s="38">
        <v>103</v>
      </c>
      <c r="U261" s="38">
        <v>320</v>
      </c>
      <c r="V261" s="39">
        <v>453</v>
      </c>
      <c r="W261" s="36">
        <v>0</v>
      </c>
      <c r="X261" s="36">
        <v>0</v>
      </c>
      <c r="Y261" s="37">
        <v>0</v>
      </c>
      <c r="Z261" s="39">
        <v>406</v>
      </c>
      <c r="AA261" s="36">
        <v>0</v>
      </c>
      <c r="AB261" s="36">
        <v>0</v>
      </c>
      <c r="AC261" s="37">
        <v>0</v>
      </c>
      <c r="AD261" s="38">
        <v>0</v>
      </c>
      <c r="AE261" s="38">
        <v>333</v>
      </c>
      <c r="AF261" s="39">
        <v>333</v>
      </c>
      <c r="AG261" s="36">
        <v>350</v>
      </c>
      <c r="AH261" s="36">
        <v>0</v>
      </c>
      <c r="AI261" s="36">
        <v>0</v>
      </c>
      <c r="AJ261" s="36">
        <v>-39</v>
      </c>
      <c r="AK261" s="40">
        <v>3707</v>
      </c>
      <c r="AL261" s="38">
        <v>6055</v>
      </c>
      <c r="AM261" s="38">
        <v>0</v>
      </c>
      <c r="AN261" s="38">
        <v>0</v>
      </c>
      <c r="AO261" s="38">
        <v>0</v>
      </c>
      <c r="AP261" s="38">
        <v>0</v>
      </c>
      <c r="AQ261" s="36">
        <v>1484</v>
      </c>
      <c r="AR261" s="36">
        <v>0</v>
      </c>
      <c r="AS261" s="36">
        <v>0</v>
      </c>
      <c r="AT261" s="36">
        <v>0</v>
      </c>
      <c r="AU261" s="36">
        <v>0</v>
      </c>
      <c r="AV261" s="36">
        <v>0</v>
      </c>
      <c r="AW261" s="36">
        <v>0</v>
      </c>
      <c r="AX261" s="36">
        <v>0</v>
      </c>
      <c r="AY261" s="36">
        <v>0</v>
      </c>
      <c r="AZ261" s="40"/>
      <c r="BA261" s="40">
        <v>11246</v>
      </c>
      <c r="BB261" s="36">
        <v>0</v>
      </c>
      <c r="BC261" s="36">
        <v>0</v>
      </c>
      <c r="BD261" s="36">
        <v>27</v>
      </c>
      <c r="BE261" s="36">
        <v>-70</v>
      </c>
    </row>
    <row r="262" spans="1:57" x14ac:dyDescent="0.2">
      <c r="A262" s="35" t="s">
        <v>633</v>
      </c>
      <c r="B262" s="35" t="s">
        <v>1304</v>
      </c>
      <c r="C262" s="397" t="s">
        <v>1588</v>
      </c>
      <c r="D262" s="35" t="s">
        <v>632</v>
      </c>
      <c r="E262" s="261"/>
      <c r="F262" s="35" t="s">
        <v>3</v>
      </c>
      <c r="G262" s="36">
        <v>23</v>
      </c>
      <c r="H262" s="36">
        <v>775</v>
      </c>
      <c r="I262" s="37">
        <v>798</v>
      </c>
      <c r="J262" s="39">
        <v>14</v>
      </c>
      <c r="K262" s="36">
        <v>48</v>
      </c>
      <c r="L262" s="36">
        <v>0</v>
      </c>
      <c r="M262" s="37">
        <v>48</v>
      </c>
      <c r="N262" s="38">
        <v>-295</v>
      </c>
      <c r="O262" s="38">
        <v>0</v>
      </c>
      <c r="P262" s="38">
        <v>330</v>
      </c>
      <c r="Q262" s="39">
        <v>35</v>
      </c>
      <c r="R262" s="37">
        <v>778</v>
      </c>
      <c r="S262" s="38">
        <v>0</v>
      </c>
      <c r="T262" s="38">
        <v>81</v>
      </c>
      <c r="U262" s="38">
        <v>402</v>
      </c>
      <c r="V262" s="39">
        <v>483</v>
      </c>
      <c r="W262" s="36">
        <v>0</v>
      </c>
      <c r="X262" s="36">
        <v>0</v>
      </c>
      <c r="Y262" s="37">
        <v>0</v>
      </c>
      <c r="Z262" s="39">
        <v>137</v>
      </c>
      <c r="AA262" s="36">
        <v>0</v>
      </c>
      <c r="AB262" s="36">
        <v>0</v>
      </c>
      <c r="AC262" s="37">
        <v>0</v>
      </c>
      <c r="AD262" s="38">
        <v>2</v>
      </c>
      <c r="AE262" s="38">
        <v>423</v>
      </c>
      <c r="AF262" s="39">
        <v>425</v>
      </c>
      <c r="AG262" s="36">
        <v>264</v>
      </c>
      <c r="AH262" s="36">
        <v>0</v>
      </c>
      <c r="AI262" s="36">
        <v>0</v>
      </c>
      <c r="AJ262" s="36">
        <v>-111</v>
      </c>
      <c r="AK262" s="40">
        <v>2871</v>
      </c>
      <c r="AL262" s="38">
        <v>6180</v>
      </c>
      <c r="AM262" s="38">
        <v>0</v>
      </c>
      <c r="AN262" s="38">
        <v>2912</v>
      </c>
      <c r="AO262" s="38">
        <v>0</v>
      </c>
      <c r="AP262" s="38">
        <v>0</v>
      </c>
      <c r="AQ262" s="36">
        <v>1153</v>
      </c>
      <c r="AR262" s="36">
        <v>0</v>
      </c>
      <c r="AS262" s="36">
        <v>0</v>
      </c>
      <c r="AT262" s="36">
        <v>0</v>
      </c>
      <c r="AU262" s="36">
        <v>0</v>
      </c>
      <c r="AV262" s="36">
        <v>7</v>
      </c>
      <c r="AW262" s="36">
        <v>0</v>
      </c>
      <c r="AX262" s="36">
        <v>0</v>
      </c>
      <c r="AY262" s="36">
        <v>0</v>
      </c>
      <c r="AZ262" s="40"/>
      <c r="BA262" s="40">
        <v>13123</v>
      </c>
      <c r="BB262" s="36">
        <v>60</v>
      </c>
      <c r="BC262" s="36">
        <v>0</v>
      </c>
      <c r="BD262" s="36">
        <v>301</v>
      </c>
      <c r="BE262" s="36">
        <v>-45</v>
      </c>
    </row>
    <row r="263" spans="1:57" x14ac:dyDescent="0.2">
      <c r="A263" s="35" t="s">
        <v>570</v>
      </c>
      <c r="B263" s="35" t="s">
        <v>1305</v>
      </c>
      <c r="C263" s="397" t="s">
        <v>1589</v>
      </c>
      <c r="D263" s="35" t="s">
        <v>938</v>
      </c>
      <c r="E263" s="261"/>
      <c r="F263" s="35" t="s">
        <v>729</v>
      </c>
      <c r="G263" s="36">
        <v>328</v>
      </c>
      <c r="H263" s="36">
        <v>2734</v>
      </c>
      <c r="I263" s="37">
        <v>3062</v>
      </c>
      <c r="J263" s="39">
        <v>116</v>
      </c>
      <c r="K263" s="36">
        <v>365</v>
      </c>
      <c r="L263" s="36">
        <v>11998</v>
      </c>
      <c r="M263" s="37">
        <v>12363</v>
      </c>
      <c r="N263" s="38">
        <v>12267</v>
      </c>
      <c r="O263" s="38">
        <v>0</v>
      </c>
      <c r="P263" s="38">
        <v>970</v>
      </c>
      <c r="Q263" s="39">
        <v>13237</v>
      </c>
      <c r="R263" s="37">
        <v>16518</v>
      </c>
      <c r="S263" s="38">
        <v>3278</v>
      </c>
      <c r="T263" s="38">
        <v>0</v>
      </c>
      <c r="U263" s="38">
        <v>780</v>
      </c>
      <c r="V263" s="39">
        <v>4058</v>
      </c>
      <c r="W263" s="36">
        <v>1388</v>
      </c>
      <c r="X263" s="36">
        <v>1964</v>
      </c>
      <c r="Y263" s="37">
        <v>3352</v>
      </c>
      <c r="Z263" s="39">
        <v>4440</v>
      </c>
      <c r="AA263" s="36">
        <v>133181</v>
      </c>
      <c r="AB263" s="36">
        <v>17201</v>
      </c>
      <c r="AC263" s="37">
        <v>150382</v>
      </c>
      <c r="AD263" s="38">
        <v>136892</v>
      </c>
      <c r="AE263" s="38">
        <v>1560</v>
      </c>
      <c r="AF263" s="39">
        <v>138452</v>
      </c>
      <c r="AG263" s="36">
        <v>3329</v>
      </c>
      <c r="AH263" s="36">
        <v>0</v>
      </c>
      <c r="AI263" s="36">
        <v>0</v>
      </c>
      <c r="AJ263" s="36">
        <v>0</v>
      </c>
      <c r="AK263" s="40">
        <v>349309</v>
      </c>
      <c r="AL263" s="38">
        <v>0</v>
      </c>
      <c r="AM263" s="38">
        <v>0</v>
      </c>
      <c r="AN263" s="38">
        <v>0</v>
      </c>
      <c r="AO263" s="38">
        <v>0</v>
      </c>
      <c r="AP263" s="38">
        <v>0</v>
      </c>
      <c r="AQ263" s="36">
        <v>0</v>
      </c>
      <c r="AR263" s="36">
        <v>0</v>
      </c>
      <c r="AS263" s="36">
        <v>0</v>
      </c>
      <c r="AT263" s="36">
        <v>0</v>
      </c>
      <c r="AU263" s="36">
        <v>0</v>
      </c>
      <c r="AV263" s="36">
        <v>0</v>
      </c>
      <c r="AW263" s="36">
        <v>11</v>
      </c>
      <c r="AX263" s="36">
        <v>0</v>
      </c>
      <c r="AY263" s="36">
        <v>0</v>
      </c>
      <c r="AZ263" s="40"/>
      <c r="BA263" s="40">
        <v>349320</v>
      </c>
      <c r="BB263" s="36">
        <v>0</v>
      </c>
      <c r="BC263" s="36">
        <v>0</v>
      </c>
      <c r="BD263" s="36">
        <v>343</v>
      </c>
      <c r="BE263" s="36">
        <v>-64</v>
      </c>
    </row>
    <row r="264" spans="1:57" x14ac:dyDescent="0.2">
      <c r="A264" s="35" t="s">
        <v>200</v>
      </c>
      <c r="B264" s="35" t="s">
        <v>1306</v>
      </c>
      <c r="C264" s="397" t="s">
        <v>1589</v>
      </c>
      <c r="D264" s="35" t="s">
        <v>199</v>
      </c>
      <c r="E264" s="261"/>
      <c r="F264" s="35" t="s">
        <v>3</v>
      </c>
      <c r="G264" s="36">
        <v>99</v>
      </c>
      <c r="H264" s="36">
        <v>1284</v>
      </c>
      <c r="I264" s="37">
        <v>1383</v>
      </c>
      <c r="J264" s="39">
        <v>28</v>
      </c>
      <c r="K264" s="36">
        <v>88</v>
      </c>
      <c r="L264" s="36">
        <v>0</v>
      </c>
      <c r="M264" s="37">
        <v>88</v>
      </c>
      <c r="N264" s="38">
        <v>-354</v>
      </c>
      <c r="O264" s="38">
        <v>0</v>
      </c>
      <c r="P264" s="38">
        <v>55</v>
      </c>
      <c r="Q264" s="39">
        <v>-299</v>
      </c>
      <c r="R264" s="37">
        <v>1249</v>
      </c>
      <c r="S264" s="38">
        <v>0</v>
      </c>
      <c r="T264" s="38">
        <v>133</v>
      </c>
      <c r="U264" s="38">
        <v>504</v>
      </c>
      <c r="V264" s="39">
        <v>637</v>
      </c>
      <c r="W264" s="36">
        <v>0</v>
      </c>
      <c r="X264" s="36">
        <v>0</v>
      </c>
      <c r="Y264" s="37">
        <v>0</v>
      </c>
      <c r="Z264" s="39">
        <v>713</v>
      </c>
      <c r="AA264" s="36">
        <v>0</v>
      </c>
      <c r="AB264" s="36">
        <v>0</v>
      </c>
      <c r="AC264" s="37">
        <v>0</v>
      </c>
      <c r="AD264" s="38">
        <v>478</v>
      </c>
      <c r="AE264" s="38">
        <v>49</v>
      </c>
      <c r="AF264" s="39">
        <v>527</v>
      </c>
      <c r="AG264" s="36">
        <v>357</v>
      </c>
      <c r="AH264" s="36">
        <v>0</v>
      </c>
      <c r="AI264" s="36">
        <v>0</v>
      </c>
      <c r="AJ264" s="36">
        <v>-670</v>
      </c>
      <c r="AK264" s="40">
        <v>4013</v>
      </c>
      <c r="AL264" s="38">
        <v>9826</v>
      </c>
      <c r="AM264" s="38">
        <v>0</v>
      </c>
      <c r="AN264" s="38">
        <v>0</v>
      </c>
      <c r="AO264" s="38">
        <v>0</v>
      </c>
      <c r="AP264" s="38">
        <v>0</v>
      </c>
      <c r="AQ264" s="36">
        <v>12</v>
      </c>
      <c r="AR264" s="36">
        <v>0</v>
      </c>
      <c r="AS264" s="36">
        <v>0</v>
      </c>
      <c r="AT264" s="36">
        <v>0</v>
      </c>
      <c r="AU264" s="36">
        <v>0</v>
      </c>
      <c r="AV264" s="36">
        <v>0</v>
      </c>
      <c r="AW264" s="36">
        <v>0</v>
      </c>
      <c r="AX264" s="36">
        <v>0</v>
      </c>
      <c r="AY264" s="36">
        <v>0</v>
      </c>
      <c r="AZ264" s="40"/>
      <c r="BA264" s="40">
        <v>13851</v>
      </c>
      <c r="BB264" s="36">
        <v>0</v>
      </c>
      <c r="BC264" s="36">
        <v>0</v>
      </c>
      <c r="BD264" s="36">
        <v>102</v>
      </c>
      <c r="BE264" s="36">
        <v>-152</v>
      </c>
    </row>
    <row r="265" spans="1:57" x14ac:dyDescent="0.2">
      <c r="A265" s="35" t="s">
        <v>206</v>
      </c>
      <c r="B265" s="35" t="s">
        <v>1307</v>
      </c>
      <c r="C265" s="397" t="s">
        <v>1589</v>
      </c>
      <c r="D265" s="35" t="s">
        <v>205</v>
      </c>
      <c r="E265" s="261"/>
      <c r="F265" s="35" t="s">
        <v>3</v>
      </c>
      <c r="G265" s="36">
        <v>-55</v>
      </c>
      <c r="H265" s="36">
        <v>779</v>
      </c>
      <c r="I265" s="37">
        <v>724</v>
      </c>
      <c r="J265" s="39">
        <v>0</v>
      </c>
      <c r="K265" s="36">
        <v>27</v>
      </c>
      <c r="L265" s="36">
        <v>0</v>
      </c>
      <c r="M265" s="37">
        <v>27</v>
      </c>
      <c r="N265" s="38">
        <v>-542</v>
      </c>
      <c r="O265" s="38">
        <v>0</v>
      </c>
      <c r="P265" s="38">
        <v>19</v>
      </c>
      <c r="Q265" s="39">
        <v>-523</v>
      </c>
      <c r="R265" s="37">
        <v>629</v>
      </c>
      <c r="S265" s="38">
        <v>0</v>
      </c>
      <c r="T265" s="38">
        <v>116</v>
      </c>
      <c r="U265" s="38">
        <v>162</v>
      </c>
      <c r="V265" s="39">
        <v>278</v>
      </c>
      <c r="W265" s="36">
        <v>0</v>
      </c>
      <c r="X265" s="36">
        <v>0</v>
      </c>
      <c r="Y265" s="37">
        <v>0</v>
      </c>
      <c r="Z265" s="39">
        <v>621</v>
      </c>
      <c r="AA265" s="36">
        <v>0</v>
      </c>
      <c r="AB265" s="36">
        <v>0</v>
      </c>
      <c r="AC265" s="37">
        <v>0</v>
      </c>
      <c r="AD265" s="38">
        <v>152</v>
      </c>
      <c r="AE265" s="38">
        <v>447</v>
      </c>
      <c r="AF265" s="39">
        <v>599</v>
      </c>
      <c r="AG265" s="36">
        <v>233</v>
      </c>
      <c r="AH265" s="36">
        <v>0</v>
      </c>
      <c r="AI265" s="36">
        <v>0</v>
      </c>
      <c r="AJ265" s="36">
        <v>0</v>
      </c>
      <c r="AK265" s="40">
        <v>2588</v>
      </c>
      <c r="AL265" s="38">
        <v>4689</v>
      </c>
      <c r="AM265" s="38">
        <v>131</v>
      </c>
      <c r="AN265" s="38">
        <v>0</v>
      </c>
      <c r="AO265" s="38">
        <v>0</v>
      </c>
      <c r="AP265" s="38">
        <v>0</v>
      </c>
      <c r="AQ265" s="36">
        <v>0</v>
      </c>
      <c r="AR265" s="36">
        <v>0</v>
      </c>
      <c r="AS265" s="36">
        <v>0</v>
      </c>
      <c r="AT265" s="36">
        <v>0</v>
      </c>
      <c r="AU265" s="36">
        <v>0</v>
      </c>
      <c r="AV265" s="36">
        <v>-359</v>
      </c>
      <c r="AW265" s="36">
        <v>0</v>
      </c>
      <c r="AX265" s="36">
        <v>0</v>
      </c>
      <c r="AY265" s="36">
        <v>0</v>
      </c>
      <c r="AZ265" s="40"/>
      <c r="BA265" s="40">
        <v>7049</v>
      </c>
      <c r="BB265" s="36">
        <v>0</v>
      </c>
      <c r="BC265" s="36">
        <v>0</v>
      </c>
      <c r="BD265" s="36">
        <v>0</v>
      </c>
      <c r="BE265" s="36">
        <v>-40</v>
      </c>
    </row>
    <row r="266" spans="1:57" x14ac:dyDescent="0.2">
      <c r="A266" s="35" t="s">
        <v>246</v>
      </c>
      <c r="B266" s="35" t="s">
        <v>1308</v>
      </c>
      <c r="C266" s="397" t="s">
        <v>1589</v>
      </c>
      <c r="D266" s="35" t="s">
        <v>245</v>
      </c>
      <c r="E266" s="261"/>
      <c r="F266" s="35" t="s">
        <v>3</v>
      </c>
      <c r="G266" s="36">
        <v>-132</v>
      </c>
      <c r="H266" s="36">
        <v>1065</v>
      </c>
      <c r="I266" s="37">
        <v>933</v>
      </c>
      <c r="J266" s="39">
        <v>17</v>
      </c>
      <c r="K266" s="36">
        <v>124</v>
      </c>
      <c r="L266" s="36">
        <v>0</v>
      </c>
      <c r="M266" s="37">
        <v>124</v>
      </c>
      <c r="N266" s="38">
        <v>-1349</v>
      </c>
      <c r="O266" s="38">
        <v>0</v>
      </c>
      <c r="P266" s="38">
        <v>-144</v>
      </c>
      <c r="Q266" s="39">
        <v>-1493</v>
      </c>
      <c r="R266" s="37">
        <v>1467</v>
      </c>
      <c r="S266" s="38">
        <v>1</v>
      </c>
      <c r="T266" s="38">
        <v>109</v>
      </c>
      <c r="U266" s="38">
        <v>972</v>
      </c>
      <c r="V266" s="39">
        <v>1082</v>
      </c>
      <c r="W266" s="36">
        <v>0</v>
      </c>
      <c r="X266" s="36">
        <v>0</v>
      </c>
      <c r="Y266" s="37">
        <v>0</v>
      </c>
      <c r="Z266" s="39">
        <v>1281</v>
      </c>
      <c r="AA266" s="36">
        <v>0</v>
      </c>
      <c r="AB266" s="36">
        <v>0</v>
      </c>
      <c r="AC266" s="37">
        <v>0</v>
      </c>
      <c r="AD266" s="38">
        <v>552</v>
      </c>
      <c r="AE266" s="38">
        <v>387</v>
      </c>
      <c r="AF266" s="39">
        <v>939</v>
      </c>
      <c r="AG266" s="36">
        <v>574</v>
      </c>
      <c r="AH266" s="36">
        <v>0</v>
      </c>
      <c r="AI266" s="36">
        <v>0</v>
      </c>
      <c r="AJ266" s="36">
        <v>106</v>
      </c>
      <c r="AK266" s="40">
        <v>5030</v>
      </c>
      <c r="AL266" s="38">
        <v>5062</v>
      </c>
      <c r="AM266" s="38">
        <v>0</v>
      </c>
      <c r="AN266" s="38">
        <v>3493</v>
      </c>
      <c r="AO266" s="38">
        <v>0</v>
      </c>
      <c r="AP266" s="38">
        <v>0</v>
      </c>
      <c r="AQ266" s="36">
        <v>394</v>
      </c>
      <c r="AR266" s="36">
        <v>0</v>
      </c>
      <c r="AS266" s="36">
        <v>0</v>
      </c>
      <c r="AT266" s="36">
        <v>0</v>
      </c>
      <c r="AU266" s="36">
        <v>0</v>
      </c>
      <c r="AV266" s="36">
        <v>-1315</v>
      </c>
      <c r="AW266" s="36">
        <v>-9</v>
      </c>
      <c r="AX266" s="36">
        <v>0</v>
      </c>
      <c r="AY266" s="36">
        <v>0</v>
      </c>
      <c r="AZ266" s="40"/>
      <c r="BA266" s="40">
        <v>12655</v>
      </c>
      <c r="BB266" s="36">
        <v>-16</v>
      </c>
      <c r="BC266" s="36">
        <v>-156</v>
      </c>
      <c r="BD266" s="36">
        <v>0</v>
      </c>
      <c r="BE266" s="36">
        <v>-123</v>
      </c>
    </row>
    <row r="267" spans="1:57" x14ac:dyDescent="0.2">
      <c r="A267" s="35" t="s">
        <v>375</v>
      </c>
      <c r="B267" s="35" t="s">
        <v>1309</v>
      </c>
      <c r="C267" s="397" t="s">
        <v>1589</v>
      </c>
      <c r="D267" s="35" t="s">
        <v>374</v>
      </c>
      <c r="E267" s="261"/>
      <c r="F267" s="35" t="s">
        <v>3</v>
      </c>
      <c r="G267" s="36">
        <v>-6</v>
      </c>
      <c r="H267" s="36">
        <v>741</v>
      </c>
      <c r="I267" s="37">
        <v>735</v>
      </c>
      <c r="J267" s="39">
        <v>0</v>
      </c>
      <c r="K267" s="36">
        <v>33</v>
      </c>
      <c r="L267" s="36">
        <v>0</v>
      </c>
      <c r="M267" s="37">
        <v>33</v>
      </c>
      <c r="N267" s="38">
        <v>-609</v>
      </c>
      <c r="O267" s="38">
        <v>0</v>
      </c>
      <c r="P267" s="38">
        <v>-506</v>
      </c>
      <c r="Q267" s="39">
        <v>-1115</v>
      </c>
      <c r="R267" s="37">
        <v>-73</v>
      </c>
      <c r="S267" s="38">
        <v>0</v>
      </c>
      <c r="T267" s="38">
        <v>-1</v>
      </c>
      <c r="U267" s="38">
        <v>270</v>
      </c>
      <c r="V267" s="39">
        <v>269</v>
      </c>
      <c r="W267" s="36">
        <v>0</v>
      </c>
      <c r="X267" s="36">
        <v>0</v>
      </c>
      <c r="Y267" s="37">
        <v>0</v>
      </c>
      <c r="Z267" s="39">
        <v>-83</v>
      </c>
      <c r="AA267" s="36">
        <v>0</v>
      </c>
      <c r="AB267" s="36">
        <v>0</v>
      </c>
      <c r="AC267" s="37">
        <v>0</v>
      </c>
      <c r="AD267" s="38">
        <v>0</v>
      </c>
      <c r="AE267" s="38">
        <v>229</v>
      </c>
      <c r="AF267" s="39">
        <v>229</v>
      </c>
      <c r="AG267" s="36">
        <v>0</v>
      </c>
      <c r="AH267" s="36">
        <v>0</v>
      </c>
      <c r="AI267" s="36">
        <v>0</v>
      </c>
      <c r="AJ267" s="36">
        <v>0</v>
      </c>
      <c r="AK267" s="40">
        <v>-5</v>
      </c>
      <c r="AL267" s="38">
        <v>4781</v>
      </c>
      <c r="AM267" s="38">
        <v>60</v>
      </c>
      <c r="AN267" s="38">
        <v>0</v>
      </c>
      <c r="AO267" s="38">
        <v>0</v>
      </c>
      <c r="AP267" s="38">
        <v>0</v>
      </c>
      <c r="AQ267" s="36">
        <v>153</v>
      </c>
      <c r="AR267" s="36">
        <v>0</v>
      </c>
      <c r="AS267" s="36">
        <v>0</v>
      </c>
      <c r="AT267" s="36">
        <v>0</v>
      </c>
      <c r="AU267" s="36">
        <v>0</v>
      </c>
      <c r="AV267" s="36">
        <v>0</v>
      </c>
      <c r="AW267" s="36">
        <v>0</v>
      </c>
      <c r="AX267" s="36">
        <v>0</v>
      </c>
      <c r="AY267" s="36">
        <v>0</v>
      </c>
      <c r="AZ267" s="40"/>
      <c r="BA267" s="40">
        <v>4989</v>
      </c>
      <c r="BB267" s="36">
        <v>0</v>
      </c>
      <c r="BC267" s="36">
        <v>0</v>
      </c>
      <c r="BD267" s="36">
        <v>56</v>
      </c>
      <c r="BE267" s="36">
        <v>-86</v>
      </c>
    </row>
    <row r="268" spans="1:57" x14ac:dyDescent="0.2">
      <c r="A268" s="35" t="s">
        <v>457</v>
      </c>
      <c r="B268" s="35" t="s">
        <v>1310</v>
      </c>
      <c r="C268" s="397" t="s">
        <v>1589</v>
      </c>
      <c r="D268" s="35" t="s">
        <v>939</v>
      </c>
      <c r="E268" s="261"/>
      <c r="F268" s="35" t="s">
        <v>3</v>
      </c>
      <c r="G268" s="36">
        <v>-14</v>
      </c>
      <c r="H268" s="36">
        <v>1005</v>
      </c>
      <c r="I268" s="37">
        <v>991</v>
      </c>
      <c r="J268" s="39">
        <v>0</v>
      </c>
      <c r="K268" s="36">
        <v>66</v>
      </c>
      <c r="L268" s="36">
        <v>0</v>
      </c>
      <c r="M268" s="37">
        <v>66</v>
      </c>
      <c r="N268" s="38">
        <v>-67</v>
      </c>
      <c r="O268" s="38">
        <v>0</v>
      </c>
      <c r="P268" s="38">
        <v>13</v>
      </c>
      <c r="Q268" s="39">
        <v>-54</v>
      </c>
      <c r="R268" s="37">
        <v>967</v>
      </c>
      <c r="S268" s="38">
        <v>0</v>
      </c>
      <c r="T268" s="38">
        <v>79</v>
      </c>
      <c r="U268" s="38">
        <v>297</v>
      </c>
      <c r="V268" s="39">
        <v>376</v>
      </c>
      <c r="W268" s="36">
        <v>0</v>
      </c>
      <c r="X268" s="36">
        <v>0</v>
      </c>
      <c r="Y268" s="37">
        <v>0</v>
      </c>
      <c r="Z268" s="39">
        <v>671</v>
      </c>
      <c r="AA268" s="36">
        <v>0</v>
      </c>
      <c r="AB268" s="36">
        <v>0</v>
      </c>
      <c r="AC268" s="37">
        <v>0</v>
      </c>
      <c r="AD268" s="38">
        <v>0</v>
      </c>
      <c r="AE268" s="38">
        <v>419</v>
      </c>
      <c r="AF268" s="39">
        <v>419</v>
      </c>
      <c r="AG268" s="36">
        <v>351</v>
      </c>
      <c r="AH268" s="36">
        <v>0</v>
      </c>
      <c r="AI268" s="36">
        <v>0</v>
      </c>
      <c r="AJ268" s="36">
        <v>0</v>
      </c>
      <c r="AK268" s="40">
        <v>3787</v>
      </c>
      <c r="AL268" s="38">
        <v>9336</v>
      </c>
      <c r="AM268" s="38">
        <v>8</v>
      </c>
      <c r="AN268" s="38">
        <v>0</v>
      </c>
      <c r="AO268" s="38">
        <v>0</v>
      </c>
      <c r="AP268" s="38">
        <v>0</v>
      </c>
      <c r="AQ268" s="36">
        <v>91</v>
      </c>
      <c r="AR268" s="36">
        <v>0</v>
      </c>
      <c r="AS268" s="36">
        <v>0</v>
      </c>
      <c r="AT268" s="36">
        <v>0</v>
      </c>
      <c r="AU268" s="36">
        <v>0</v>
      </c>
      <c r="AV268" s="36">
        <v>0</v>
      </c>
      <c r="AW268" s="36">
        <v>0</v>
      </c>
      <c r="AX268" s="36">
        <v>0</v>
      </c>
      <c r="AY268" s="36">
        <v>0</v>
      </c>
      <c r="AZ268" s="40"/>
      <c r="BA268" s="40">
        <v>13222</v>
      </c>
      <c r="BB268" s="36">
        <v>0</v>
      </c>
      <c r="BC268" s="36">
        <v>0</v>
      </c>
      <c r="BD268" s="36">
        <v>0</v>
      </c>
      <c r="BE268" s="36">
        <v>0</v>
      </c>
    </row>
    <row r="269" spans="1:57" x14ac:dyDescent="0.2">
      <c r="A269" s="35" t="s">
        <v>475</v>
      </c>
      <c r="B269" s="35" t="s">
        <v>1311</v>
      </c>
      <c r="C269" s="397" t="s">
        <v>1589</v>
      </c>
      <c r="D269" s="35" t="s">
        <v>474</v>
      </c>
      <c r="E269" s="261"/>
      <c r="F269" s="35" t="s">
        <v>3</v>
      </c>
      <c r="G269" s="36">
        <v>13</v>
      </c>
      <c r="H269" s="36">
        <v>814</v>
      </c>
      <c r="I269" s="37">
        <v>827</v>
      </c>
      <c r="J269" s="39">
        <v>30</v>
      </c>
      <c r="K269" s="36">
        <v>92</v>
      </c>
      <c r="L269" s="36">
        <v>0</v>
      </c>
      <c r="M269" s="37">
        <v>92</v>
      </c>
      <c r="N269" s="38">
        <v>-57</v>
      </c>
      <c r="O269" s="38">
        <v>0</v>
      </c>
      <c r="P269" s="38">
        <v>-2861</v>
      </c>
      <c r="Q269" s="39">
        <v>-2918</v>
      </c>
      <c r="R269" s="37">
        <v>41</v>
      </c>
      <c r="S269" s="38">
        <v>0</v>
      </c>
      <c r="T269" s="38">
        <v>184</v>
      </c>
      <c r="U269" s="38">
        <v>388</v>
      </c>
      <c r="V269" s="39">
        <v>572</v>
      </c>
      <c r="W269" s="36">
        <v>0</v>
      </c>
      <c r="X269" s="36">
        <v>0</v>
      </c>
      <c r="Y269" s="37">
        <v>0</v>
      </c>
      <c r="Z269" s="39">
        <v>604</v>
      </c>
      <c r="AA269" s="36">
        <v>0</v>
      </c>
      <c r="AB269" s="36">
        <v>0</v>
      </c>
      <c r="AC269" s="37">
        <v>0</v>
      </c>
      <c r="AD269" s="38">
        <v>262</v>
      </c>
      <c r="AE269" s="38">
        <v>1600</v>
      </c>
      <c r="AF269" s="39">
        <v>1862</v>
      </c>
      <c r="AG269" s="36">
        <v>0</v>
      </c>
      <c r="AH269" s="36">
        <v>12</v>
      </c>
      <c r="AI269" s="36">
        <v>0</v>
      </c>
      <c r="AJ269" s="36">
        <v>0</v>
      </c>
      <c r="AK269" s="40">
        <v>1122</v>
      </c>
      <c r="AL269" s="38">
        <v>4152</v>
      </c>
      <c r="AM269" s="38">
        <v>49</v>
      </c>
      <c r="AN269" s="38">
        <v>1828</v>
      </c>
      <c r="AO269" s="38">
        <v>0</v>
      </c>
      <c r="AP269" s="38">
        <v>0</v>
      </c>
      <c r="AQ269" s="36">
        <v>0</v>
      </c>
      <c r="AR269" s="36">
        <v>0</v>
      </c>
      <c r="AS269" s="36">
        <v>0</v>
      </c>
      <c r="AT269" s="36">
        <v>0</v>
      </c>
      <c r="AU269" s="36">
        <v>0</v>
      </c>
      <c r="AV269" s="36">
        <v>0</v>
      </c>
      <c r="AW269" s="36">
        <v>0</v>
      </c>
      <c r="AX269" s="36">
        <v>0</v>
      </c>
      <c r="AY269" s="36">
        <v>0</v>
      </c>
      <c r="AZ269" s="40"/>
      <c r="BA269" s="40">
        <v>7151</v>
      </c>
      <c r="BB269" s="36">
        <v>0</v>
      </c>
      <c r="BC269" s="36">
        <v>0</v>
      </c>
      <c r="BD269" s="36">
        <v>1644</v>
      </c>
      <c r="BE269" s="36">
        <v>-744</v>
      </c>
    </row>
    <row r="270" spans="1:57" x14ac:dyDescent="0.2">
      <c r="A270" s="35" t="s">
        <v>544</v>
      </c>
      <c r="B270" s="35" t="s">
        <v>1312</v>
      </c>
      <c r="C270" s="397" t="s">
        <v>1589</v>
      </c>
      <c r="D270" s="35" t="s">
        <v>543</v>
      </c>
      <c r="E270" s="261"/>
      <c r="F270" s="35" t="s">
        <v>3</v>
      </c>
      <c r="G270" s="36">
        <v>34</v>
      </c>
      <c r="H270" s="36">
        <v>1096</v>
      </c>
      <c r="I270" s="37">
        <v>1130</v>
      </c>
      <c r="J270" s="39">
        <v>8</v>
      </c>
      <c r="K270" s="36">
        <v>60</v>
      </c>
      <c r="L270" s="36">
        <v>0</v>
      </c>
      <c r="M270" s="37">
        <v>60</v>
      </c>
      <c r="N270" s="38">
        <v>91</v>
      </c>
      <c r="O270" s="38">
        <v>0</v>
      </c>
      <c r="P270" s="38">
        <v>-8790</v>
      </c>
      <c r="Q270" s="39">
        <v>-8699</v>
      </c>
      <c r="R270" s="37">
        <v>1100</v>
      </c>
      <c r="S270" s="38">
        <v>0</v>
      </c>
      <c r="T270" s="38">
        <v>0</v>
      </c>
      <c r="U270" s="38">
        <v>263</v>
      </c>
      <c r="V270" s="39">
        <v>263</v>
      </c>
      <c r="W270" s="36">
        <v>0</v>
      </c>
      <c r="X270" s="36">
        <v>0</v>
      </c>
      <c r="Y270" s="37">
        <v>0</v>
      </c>
      <c r="Z270" s="39">
        <v>154</v>
      </c>
      <c r="AA270" s="36">
        <v>0</v>
      </c>
      <c r="AB270" s="36">
        <v>0</v>
      </c>
      <c r="AC270" s="37">
        <v>0</v>
      </c>
      <c r="AD270" s="38">
        <v>47</v>
      </c>
      <c r="AE270" s="38">
        <v>465</v>
      </c>
      <c r="AF270" s="39">
        <v>512</v>
      </c>
      <c r="AG270" s="36">
        <v>-303</v>
      </c>
      <c r="AH270" s="36">
        <v>0</v>
      </c>
      <c r="AI270" s="36">
        <v>0</v>
      </c>
      <c r="AJ270" s="36">
        <v>0</v>
      </c>
      <c r="AK270" s="40">
        <v>-5775</v>
      </c>
      <c r="AL270" s="38">
        <v>6959</v>
      </c>
      <c r="AM270" s="38">
        <v>114</v>
      </c>
      <c r="AN270" s="38">
        <v>0</v>
      </c>
      <c r="AO270" s="38">
        <v>0</v>
      </c>
      <c r="AP270" s="38">
        <v>0</v>
      </c>
      <c r="AQ270" s="36">
        <v>0</v>
      </c>
      <c r="AR270" s="36">
        <v>0</v>
      </c>
      <c r="AS270" s="36">
        <v>0</v>
      </c>
      <c r="AT270" s="36">
        <v>0</v>
      </c>
      <c r="AU270" s="36">
        <v>0</v>
      </c>
      <c r="AV270" s="36">
        <v>0</v>
      </c>
      <c r="AW270" s="36">
        <v>0</v>
      </c>
      <c r="AX270" s="36">
        <v>0</v>
      </c>
      <c r="AY270" s="36">
        <v>0</v>
      </c>
      <c r="AZ270" s="40"/>
      <c r="BA270" s="40">
        <v>1298</v>
      </c>
      <c r="BB270" s="36">
        <v>0</v>
      </c>
      <c r="BC270" s="36">
        <v>0</v>
      </c>
      <c r="BD270" s="36">
        <v>388</v>
      </c>
      <c r="BE270" s="36">
        <v>-84</v>
      </c>
    </row>
    <row r="271" spans="1:57" x14ac:dyDescent="0.2">
      <c r="A271" s="35" t="s">
        <v>572</v>
      </c>
      <c r="B271" s="35" t="s">
        <v>1313</v>
      </c>
      <c r="C271" s="397" t="s">
        <v>1589</v>
      </c>
      <c r="D271" s="35" t="s">
        <v>571</v>
      </c>
      <c r="E271" s="261"/>
      <c r="F271" s="35" t="s">
        <v>3</v>
      </c>
      <c r="G271" s="36">
        <v>11</v>
      </c>
      <c r="H271" s="36">
        <v>193</v>
      </c>
      <c r="I271" s="37">
        <v>204</v>
      </c>
      <c r="J271" s="39">
        <v>14</v>
      </c>
      <c r="K271" s="36">
        <v>73</v>
      </c>
      <c r="L271" s="36">
        <v>0</v>
      </c>
      <c r="M271" s="37">
        <v>73</v>
      </c>
      <c r="N271" s="38">
        <v>50</v>
      </c>
      <c r="O271" s="38">
        <v>0</v>
      </c>
      <c r="P271" s="38">
        <v>-1446</v>
      </c>
      <c r="Q271" s="39">
        <v>-1396</v>
      </c>
      <c r="R271" s="37">
        <v>762</v>
      </c>
      <c r="S271" s="38">
        <v>0</v>
      </c>
      <c r="T271" s="38">
        <v>0</v>
      </c>
      <c r="U271" s="38">
        <v>341</v>
      </c>
      <c r="V271" s="39">
        <v>341</v>
      </c>
      <c r="W271" s="36">
        <v>0</v>
      </c>
      <c r="X271" s="36">
        <v>0</v>
      </c>
      <c r="Y271" s="37">
        <v>0</v>
      </c>
      <c r="Z271" s="39">
        <v>321</v>
      </c>
      <c r="AA271" s="36">
        <v>0</v>
      </c>
      <c r="AB271" s="36">
        <v>0</v>
      </c>
      <c r="AC271" s="37">
        <v>0</v>
      </c>
      <c r="AD271" s="38">
        <v>51</v>
      </c>
      <c r="AE271" s="38">
        <v>367</v>
      </c>
      <c r="AF271" s="39">
        <v>418</v>
      </c>
      <c r="AG271" s="36">
        <v>0</v>
      </c>
      <c r="AH271" s="36">
        <v>0</v>
      </c>
      <c r="AI271" s="36">
        <v>0</v>
      </c>
      <c r="AJ271" s="36">
        <v>0</v>
      </c>
      <c r="AK271" s="40">
        <v>737</v>
      </c>
      <c r="AL271" s="38">
        <v>3645</v>
      </c>
      <c r="AM271" s="38">
        <v>0</v>
      </c>
      <c r="AN271" s="38">
        <v>0</v>
      </c>
      <c r="AO271" s="38">
        <v>0</v>
      </c>
      <c r="AP271" s="38">
        <v>0</v>
      </c>
      <c r="AQ271" s="36">
        <v>142</v>
      </c>
      <c r="AR271" s="36">
        <v>0</v>
      </c>
      <c r="AS271" s="36">
        <v>0</v>
      </c>
      <c r="AT271" s="36">
        <v>0</v>
      </c>
      <c r="AU271" s="36">
        <v>0</v>
      </c>
      <c r="AV271" s="36">
        <v>104</v>
      </c>
      <c r="AW271" s="36">
        <v>0</v>
      </c>
      <c r="AX271" s="36">
        <v>0</v>
      </c>
      <c r="AY271" s="36">
        <v>0</v>
      </c>
      <c r="AZ271" s="40"/>
      <c r="BA271" s="40">
        <v>4628</v>
      </c>
      <c r="BB271" s="36">
        <v>0</v>
      </c>
      <c r="BC271" s="36">
        <v>0</v>
      </c>
      <c r="BD271" s="36">
        <v>74</v>
      </c>
      <c r="BE271" s="36">
        <v>-45</v>
      </c>
    </row>
    <row r="272" spans="1:57" x14ac:dyDescent="0.2">
      <c r="A272" s="35" t="s">
        <v>584</v>
      </c>
      <c r="B272" s="35" t="s">
        <v>1314</v>
      </c>
      <c r="C272" s="397" t="s">
        <v>1589</v>
      </c>
      <c r="D272" s="35" t="s">
        <v>583</v>
      </c>
      <c r="E272" s="261"/>
      <c r="F272" s="35" t="s">
        <v>3</v>
      </c>
      <c r="G272" s="36">
        <v>4</v>
      </c>
      <c r="H272" s="36">
        <v>48</v>
      </c>
      <c r="I272" s="37">
        <v>52</v>
      </c>
      <c r="J272" s="39">
        <v>7</v>
      </c>
      <c r="K272" s="36">
        <v>50</v>
      </c>
      <c r="L272" s="36">
        <v>0</v>
      </c>
      <c r="M272" s="37">
        <v>50</v>
      </c>
      <c r="N272" s="38">
        <v>96</v>
      </c>
      <c r="O272" s="38">
        <v>0</v>
      </c>
      <c r="P272" s="38">
        <v>100</v>
      </c>
      <c r="Q272" s="39">
        <v>196</v>
      </c>
      <c r="R272" s="37">
        <v>1124</v>
      </c>
      <c r="S272" s="38">
        <v>0</v>
      </c>
      <c r="T272" s="38">
        <v>101</v>
      </c>
      <c r="U272" s="38">
        <v>475</v>
      </c>
      <c r="V272" s="39">
        <v>576</v>
      </c>
      <c r="W272" s="36">
        <v>0</v>
      </c>
      <c r="X272" s="36">
        <v>-84</v>
      </c>
      <c r="Y272" s="37">
        <v>-84</v>
      </c>
      <c r="Z272" s="39">
        <v>105</v>
      </c>
      <c r="AA272" s="36">
        <v>0</v>
      </c>
      <c r="AB272" s="36">
        <v>0</v>
      </c>
      <c r="AC272" s="37">
        <v>0</v>
      </c>
      <c r="AD272" s="38">
        <v>-3</v>
      </c>
      <c r="AE272" s="38">
        <v>-59</v>
      </c>
      <c r="AF272" s="39">
        <v>-62</v>
      </c>
      <c r="AG272" s="36">
        <v>347</v>
      </c>
      <c r="AH272" s="36">
        <v>170</v>
      </c>
      <c r="AI272" s="36">
        <v>0</v>
      </c>
      <c r="AJ272" s="36">
        <v>-7</v>
      </c>
      <c r="AK272" s="40">
        <v>2474</v>
      </c>
      <c r="AL272" s="38">
        <v>3096</v>
      </c>
      <c r="AM272" s="38">
        <v>0</v>
      </c>
      <c r="AN272" s="38">
        <v>1634</v>
      </c>
      <c r="AO272" s="38">
        <v>0</v>
      </c>
      <c r="AP272" s="38">
        <v>0</v>
      </c>
      <c r="AQ272" s="36">
        <v>210</v>
      </c>
      <c r="AR272" s="36">
        <v>0</v>
      </c>
      <c r="AS272" s="36">
        <v>0</v>
      </c>
      <c r="AT272" s="36">
        <v>0</v>
      </c>
      <c r="AU272" s="36">
        <v>-157</v>
      </c>
      <c r="AV272" s="36">
        <v>-5</v>
      </c>
      <c r="AW272" s="36">
        <v>179</v>
      </c>
      <c r="AX272" s="36">
        <v>0</v>
      </c>
      <c r="AY272" s="36">
        <v>0</v>
      </c>
      <c r="AZ272" s="40"/>
      <c r="BA272" s="40">
        <v>7431</v>
      </c>
      <c r="BB272" s="36">
        <v>0</v>
      </c>
      <c r="BC272" s="36">
        <v>0</v>
      </c>
      <c r="BD272" s="36">
        <v>1</v>
      </c>
      <c r="BE272" s="36">
        <v>-52</v>
      </c>
    </row>
    <row r="273" spans="1:57" x14ac:dyDescent="0.2">
      <c r="A273" s="35" t="s">
        <v>635</v>
      </c>
      <c r="B273" s="35" t="s">
        <v>1315</v>
      </c>
      <c r="C273" s="397" t="s">
        <v>1589</v>
      </c>
      <c r="D273" s="35" t="s">
        <v>634</v>
      </c>
      <c r="E273" s="261"/>
      <c r="F273" s="35" t="s">
        <v>3</v>
      </c>
      <c r="G273" s="36">
        <v>12</v>
      </c>
      <c r="H273" s="36">
        <v>994</v>
      </c>
      <c r="I273" s="37">
        <v>1006</v>
      </c>
      <c r="J273" s="39">
        <v>31</v>
      </c>
      <c r="K273" s="36">
        <v>1</v>
      </c>
      <c r="L273" s="36">
        <v>0</v>
      </c>
      <c r="M273" s="37">
        <v>1</v>
      </c>
      <c r="N273" s="38">
        <v>-556</v>
      </c>
      <c r="O273" s="38">
        <v>0</v>
      </c>
      <c r="P273" s="38">
        <v>101</v>
      </c>
      <c r="Q273" s="39">
        <v>-455</v>
      </c>
      <c r="R273" s="37">
        <v>576</v>
      </c>
      <c r="S273" s="38">
        <v>0</v>
      </c>
      <c r="T273" s="38">
        <v>167</v>
      </c>
      <c r="U273" s="38">
        <v>573</v>
      </c>
      <c r="V273" s="39">
        <v>740</v>
      </c>
      <c r="W273" s="36">
        <v>0</v>
      </c>
      <c r="X273" s="36">
        <v>0</v>
      </c>
      <c r="Y273" s="37">
        <v>0</v>
      </c>
      <c r="Z273" s="39">
        <v>1011</v>
      </c>
      <c r="AA273" s="36">
        <v>0</v>
      </c>
      <c r="AB273" s="36">
        <v>0</v>
      </c>
      <c r="AC273" s="37">
        <v>0</v>
      </c>
      <c r="AD273" s="38">
        <v>-50</v>
      </c>
      <c r="AE273" s="38">
        <v>276</v>
      </c>
      <c r="AF273" s="39">
        <v>226</v>
      </c>
      <c r="AG273" s="36">
        <v>-157</v>
      </c>
      <c r="AH273" s="36">
        <v>0</v>
      </c>
      <c r="AI273" s="36">
        <v>0</v>
      </c>
      <c r="AJ273" s="36">
        <v>-81</v>
      </c>
      <c r="AK273" s="40">
        <v>2898</v>
      </c>
      <c r="AL273" s="38">
        <v>3068</v>
      </c>
      <c r="AM273" s="38">
        <v>0</v>
      </c>
      <c r="AN273" s="38">
        <v>3451</v>
      </c>
      <c r="AO273" s="38">
        <v>-44</v>
      </c>
      <c r="AP273" s="38">
        <v>0</v>
      </c>
      <c r="AQ273" s="36">
        <v>732</v>
      </c>
      <c r="AR273" s="36">
        <v>0</v>
      </c>
      <c r="AS273" s="36">
        <v>0</v>
      </c>
      <c r="AT273" s="36">
        <v>0</v>
      </c>
      <c r="AU273" s="36">
        <v>0</v>
      </c>
      <c r="AV273" s="36">
        <v>-189</v>
      </c>
      <c r="AW273" s="36">
        <v>-2</v>
      </c>
      <c r="AX273" s="36">
        <v>0</v>
      </c>
      <c r="AY273" s="36">
        <v>0</v>
      </c>
      <c r="AZ273" s="40"/>
      <c r="BA273" s="40">
        <v>9914</v>
      </c>
      <c r="BB273" s="36">
        <v>0</v>
      </c>
      <c r="BC273" s="36">
        <v>0</v>
      </c>
      <c r="BD273" s="36">
        <v>5</v>
      </c>
      <c r="BE273" s="36">
        <v>-115</v>
      </c>
    </row>
    <row r="274" spans="1:57" x14ac:dyDescent="0.2">
      <c r="A274" s="35" t="s">
        <v>673</v>
      </c>
      <c r="B274" s="35" t="s">
        <v>1316</v>
      </c>
      <c r="C274" s="397" t="s">
        <v>1589</v>
      </c>
      <c r="D274" s="35" t="s">
        <v>940</v>
      </c>
      <c r="E274" s="261"/>
      <c r="F274" s="35" t="s">
        <v>3</v>
      </c>
      <c r="G274" s="36">
        <v>45</v>
      </c>
      <c r="H274" s="36">
        <v>1118</v>
      </c>
      <c r="I274" s="37">
        <v>1163</v>
      </c>
      <c r="J274" s="39">
        <v>17</v>
      </c>
      <c r="K274" s="36">
        <v>57</v>
      </c>
      <c r="L274" s="36">
        <v>0</v>
      </c>
      <c r="M274" s="37">
        <v>57</v>
      </c>
      <c r="N274" s="38">
        <v>-591</v>
      </c>
      <c r="O274" s="38">
        <v>0</v>
      </c>
      <c r="P274" s="38">
        <v>309</v>
      </c>
      <c r="Q274" s="39">
        <v>-282</v>
      </c>
      <c r="R274" s="37">
        <v>910</v>
      </c>
      <c r="S274" s="38">
        <v>0</v>
      </c>
      <c r="T274" s="38">
        <v>453</v>
      </c>
      <c r="U274" s="38">
        <v>302</v>
      </c>
      <c r="V274" s="39">
        <v>755</v>
      </c>
      <c r="W274" s="36">
        <v>0</v>
      </c>
      <c r="X274" s="36">
        <v>0</v>
      </c>
      <c r="Y274" s="37">
        <v>0</v>
      </c>
      <c r="Z274" s="39">
        <v>1058</v>
      </c>
      <c r="AA274" s="36">
        <v>0</v>
      </c>
      <c r="AB274" s="36">
        <v>0</v>
      </c>
      <c r="AC274" s="37">
        <v>0</v>
      </c>
      <c r="AD274" s="38">
        <v>241</v>
      </c>
      <c r="AE274" s="38">
        <v>598</v>
      </c>
      <c r="AF274" s="39">
        <v>839</v>
      </c>
      <c r="AG274" s="36">
        <v>0</v>
      </c>
      <c r="AH274" s="36">
        <v>0</v>
      </c>
      <c r="AI274" s="36">
        <v>0</v>
      </c>
      <c r="AJ274" s="36">
        <v>-764</v>
      </c>
      <c r="AK274" s="40">
        <v>3753</v>
      </c>
      <c r="AL274" s="38">
        <v>4239</v>
      </c>
      <c r="AM274" s="38">
        <v>0</v>
      </c>
      <c r="AN274" s="38">
        <v>2520</v>
      </c>
      <c r="AO274" s="38">
        <v>0</v>
      </c>
      <c r="AP274" s="38">
        <v>0</v>
      </c>
      <c r="AQ274" s="36">
        <v>0</v>
      </c>
      <c r="AR274" s="36">
        <v>0</v>
      </c>
      <c r="AS274" s="36">
        <v>0</v>
      </c>
      <c r="AT274" s="36">
        <v>0</v>
      </c>
      <c r="AU274" s="36">
        <v>0</v>
      </c>
      <c r="AV274" s="36">
        <v>-2119</v>
      </c>
      <c r="AW274" s="36">
        <v>0</v>
      </c>
      <c r="AX274" s="36">
        <v>0</v>
      </c>
      <c r="AY274" s="36">
        <v>0</v>
      </c>
      <c r="AZ274" s="40"/>
      <c r="BA274" s="40">
        <v>8393</v>
      </c>
      <c r="BB274" s="36">
        <v>0</v>
      </c>
      <c r="BC274" s="36">
        <v>0</v>
      </c>
      <c r="BD274" s="36">
        <v>5288</v>
      </c>
      <c r="BE274" s="36">
        <v>-3625</v>
      </c>
    </row>
    <row r="275" spans="1:57" x14ac:dyDescent="0.2">
      <c r="A275" s="35" t="s">
        <v>629</v>
      </c>
      <c r="B275" s="35" t="s">
        <v>1317</v>
      </c>
      <c r="C275" s="397" t="s">
        <v>1593</v>
      </c>
      <c r="D275" s="35" t="s">
        <v>941</v>
      </c>
      <c r="E275" s="261"/>
      <c r="F275" s="35" t="s">
        <v>729</v>
      </c>
      <c r="G275" s="36">
        <v>-5</v>
      </c>
      <c r="H275" s="36">
        <v>934</v>
      </c>
      <c r="I275" s="37">
        <v>929</v>
      </c>
      <c r="J275" s="39">
        <v>44</v>
      </c>
      <c r="K275" s="36">
        <v>0</v>
      </c>
      <c r="L275" s="36">
        <v>5287</v>
      </c>
      <c r="M275" s="37">
        <v>5287</v>
      </c>
      <c r="N275" s="38">
        <v>5993</v>
      </c>
      <c r="O275" s="38">
        <v>0</v>
      </c>
      <c r="P275" s="38">
        <v>948</v>
      </c>
      <c r="Q275" s="39">
        <v>6941</v>
      </c>
      <c r="R275" s="37">
        <v>5420</v>
      </c>
      <c r="S275" s="38">
        <v>1103</v>
      </c>
      <c r="T275" s="38">
        <v>-4</v>
      </c>
      <c r="U275" s="38">
        <v>856</v>
      </c>
      <c r="V275" s="39">
        <v>1955</v>
      </c>
      <c r="W275" s="36">
        <v>3349</v>
      </c>
      <c r="X275" s="36">
        <v>3712</v>
      </c>
      <c r="Y275" s="37">
        <v>7061</v>
      </c>
      <c r="Z275" s="39">
        <v>966</v>
      </c>
      <c r="AA275" s="36">
        <v>7546</v>
      </c>
      <c r="AB275" s="36">
        <v>17962</v>
      </c>
      <c r="AC275" s="37">
        <v>25508</v>
      </c>
      <c r="AD275" s="38">
        <v>42665</v>
      </c>
      <c r="AE275" s="38">
        <v>925</v>
      </c>
      <c r="AF275" s="39">
        <v>43590</v>
      </c>
      <c r="AG275" s="36">
        <v>30</v>
      </c>
      <c r="AH275" s="36">
        <v>0</v>
      </c>
      <c r="AI275" s="36">
        <v>0</v>
      </c>
      <c r="AJ275" s="36">
        <v>373</v>
      </c>
      <c r="AK275" s="40">
        <v>98104</v>
      </c>
      <c r="AL275" s="38">
        <v>0</v>
      </c>
      <c r="AM275" s="38">
        <v>0</v>
      </c>
      <c r="AN275" s="38">
        <v>0</v>
      </c>
      <c r="AO275" s="38">
        <v>0</v>
      </c>
      <c r="AP275" s="38">
        <v>0</v>
      </c>
      <c r="AQ275" s="36">
        <v>0</v>
      </c>
      <c r="AR275" s="36">
        <v>0</v>
      </c>
      <c r="AS275" s="36">
        <v>0</v>
      </c>
      <c r="AT275" s="36">
        <v>0</v>
      </c>
      <c r="AU275" s="36">
        <v>185</v>
      </c>
      <c r="AV275" s="36">
        <v>-518</v>
      </c>
      <c r="AW275" s="36">
        <v>-535</v>
      </c>
      <c r="AX275" s="36">
        <v>0</v>
      </c>
      <c r="AY275" s="36">
        <v>0</v>
      </c>
      <c r="AZ275" s="40"/>
      <c r="BA275" s="40">
        <v>97236</v>
      </c>
      <c r="BB275" s="36">
        <v>0</v>
      </c>
      <c r="BC275" s="36">
        <v>0</v>
      </c>
      <c r="BD275" s="36">
        <v>5725</v>
      </c>
      <c r="BE275" s="36">
        <v>-29</v>
      </c>
    </row>
    <row r="276" spans="1:57" x14ac:dyDescent="0.2">
      <c r="A276" s="35" t="s">
        <v>410</v>
      </c>
      <c r="B276" s="35" t="s">
        <v>1318</v>
      </c>
      <c r="C276" s="397" t="s">
        <v>1593</v>
      </c>
      <c r="D276" s="35" t="s">
        <v>409</v>
      </c>
      <c r="E276" s="261"/>
      <c r="F276" s="35" t="s">
        <v>3</v>
      </c>
      <c r="G276" s="36">
        <v>10</v>
      </c>
      <c r="H276" s="36">
        <v>451</v>
      </c>
      <c r="I276" s="37">
        <v>461</v>
      </c>
      <c r="J276" s="39">
        <v>10</v>
      </c>
      <c r="K276" s="36">
        <v>50</v>
      </c>
      <c r="L276" s="36">
        <v>0</v>
      </c>
      <c r="M276" s="37">
        <v>50</v>
      </c>
      <c r="N276" s="38">
        <v>23</v>
      </c>
      <c r="O276" s="38">
        <v>0</v>
      </c>
      <c r="P276" s="38">
        <v>35</v>
      </c>
      <c r="Q276" s="39">
        <v>58</v>
      </c>
      <c r="R276" s="37">
        <v>557</v>
      </c>
      <c r="S276" s="38">
        <v>0</v>
      </c>
      <c r="T276" s="38">
        <v>20</v>
      </c>
      <c r="U276" s="38">
        <v>231</v>
      </c>
      <c r="V276" s="39">
        <v>251</v>
      </c>
      <c r="W276" s="36">
        <v>0</v>
      </c>
      <c r="X276" s="36">
        <v>0</v>
      </c>
      <c r="Y276" s="37">
        <v>0</v>
      </c>
      <c r="Z276" s="39">
        <v>398</v>
      </c>
      <c r="AA276" s="36">
        <v>0</v>
      </c>
      <c r="AB276" s="36">
        <v>0</v>
      </c>
      <c r="AC276" s="37">
        <v>0</v>
      </c>
      <c r="AD276" s="38">
        <v>82</v>
      </c>
      <c r="AE276" s="38">
        <v>56</v>
      </c>
      <c r="AF276" s="39">
        <v>138</v>
      </c>
      <c r="AG276" s="36">
        <v>21</v>
      </c>
      <c r="AH276" s="36">
        <v>0</v>
      </c>
      <c r="AI276" s="36">
        <v>0</v>
      </c>
      <c r="AJ276" s="36">
        <v>86</v>
      </c>
      <c r="AK276" s="40">
        <v>2030</v>
      </c>
      <c r="AL276" s="38">
        <v>1877</v>
      </c>
      <c r="AM276" s="38">
        <v>0</v>
      </c>
      <c r="AN276" s="38">
        <v>1591</v>
      </c>
      <c r="AO276" s="38">
        <v>0</v>
      </c>
      <c r="AP276" s="38">
        <v>0</v>
      </c>
      <c r="AQ276" s="36">
        <v>238</v>
      </c>
      <c r="AR276" s="36">
        <v>0</v>
      </c>
      <c r="AS276" s="36">
        <v>0</v>
      </c>
      <c r="AT276" s="36">
        <v>0</v>
      </c>
      <c r="AU276" s="36">
        <v>0</v>
      </c>
      <c r="AV276" s="36">
        <v>-72</v>
      </c>
      <c r="AW276" s="36">
        <v>0</v>
      </c>
      <c r="AX276" s="36">
        <v>0</v>
      </c>
      <c r="AY276" s="36">
        <v>0</v>
      </c>
      <c r="AZ276" s="40"/>
      <c r="BA276" s="40">
        <v>5664</v>
      </c>
      <c r="BB276" s="36">
        <v>0</v>
      </c>
      <c r="BC276" s="36">
        <v>0</v>
      </c>
      <c r="BD276" s="36">
        <v>0</v>
      </c>
      <c r="BE276" s="36">
        <v>-30</v>
      </c>
    </row>
    <row r="277" spans="1:57" x14ac:dyDescent="0.2">
      <c r="A277" s="35" t="s">
        <v>427</v>
      </c>
      <c r="B277" s="35" t="s">
        <v>1319</v>
      </c>
      <c r="C277" s="397" t="s">
        <v>1593</v>
      </c>
      <c r="D277" s="35" t="s">
        <v>426</v>
      </c>
      <c r="E277" s="261"/>
      <c r="F277" s="35" t="s">
        <v>3</v>
      </c>
      <c r="G277" s="36">
        <v>50</v>
      </c>
      <c r="H277" s="36">
        <v>562</v>
      </c>
      <c r="I277" s="37">
        <v>612</v>
      </c>
      <c r="J277" s="39">
        <v>13</v>
      </c>
      <c r="K277" s="36">
        <v>77</v>
      </c>
      <c r="L277" s="36">
        <v>0</v>
      </c>
      <c r="M277" s="37">
        <v>77</v>
      </c>
      <c r="N277" s="38">
        <v>-228</v>
      </c>
      <c r="O277" s="38">
        <v>0</v>
      </c>
      <c r="P277" s="38">
        <v>301</v>
      </c>
      <c r="Q277" s="39">
        <v>73</v>
      </c>
      <c r="R277" s="37">
        <v>966</v>
      </c>
      <c r="S277" s="38">
        <v>0</v>
      </c>
      <c r="T277" s="38">
        <v>-10</v>
      </c>
      <c r="U277" s="38">
        <v>278</v>
      </c>
      <c r="V277" s="39">
        <v>268</v>
      </c>
      <c r="W277" s="36">
        <v>0</v>
      </c>
      <c r="X277" s="36">
        <v>0</v>
      </c>
      <c r="Y277" s="37">
        <v>0</v>
      </c>
      <c r="Z277" s="39">
        <v>966</v>
      </c>
      <c r="AA277" s="36">
        <v>0</v>
      </c>
      <c r="AB277" s="36">
        <v>0</v>
      </c>
      <c r="AC277" s="37">
        <v>0</v>
      </c>
      <c r="AD277" s="38">
        <v>0</v>
      </c>
      <c r="AE277" s="38">
        <v>89</v>
      </c>
      <c r="AF277" s="39">
        <v>89</v>
      </c>
      <c r="AG277" s="36">
        <v>79</v>
      </c>
      <c r="AH277" s="36">
        <v>0</v>
      </c>
      <c r="AI277" s="36">
        <v>0</v>
      </c>
      <c r="AJ277" s="36">
        <v>-3</v>
      </c>
      <c r="AK277" s="40">
        <v>3140</v>
      </c>
      <c r="AL277" s="38">
        <v>5817</v>
      </c>
      <c r="AM277" s="38">
        <v>69</v>
      </c>
      <c r="AN277" s="38">
        <v>3709</v>
      </c>
      <c r="AO277" s="38">
        <v>0</v>
      </c>
      <c r="AP277" s="38">
        <v>21</v>
      </c>
      <c r="AQ277" s="36">
        <v>0</v>
      </c>
      <c r="AR277" s="36">
        <v>0</v>
      </c>
      <c r="AS277" s="36">
        <v>0</v>
      </c>
      <c r="AT277" s="36">
        <v>0</v>
      </c>
      <c r="AU277" s="36">
        <v>0</v>
      </c>
      <c r="AV277" s="36">
        <v>-172</v>
      </c>
      <c r="AW277" s="36">
        <v>0</v>
      </c>
      <c r="AX277" s="36">
        <v>0</v>
      </c>
      <c r="AY277" s="36">
        <v>0</v>
      </c>
      <c r="AZ277" s="40"/>
      <c r="BA277" s="40">
        <v>12584</v>
      </c>
      <c r="BB277" s="36">
        <v>0</v>
      </c>
      <c r="BC277" s="36">
        <v>0</v>
      </c>
      <c r="BD277" s="36">
        <v>652</v>
      </c>
      <c r="BE277" s="36">
        <v>-56</v>
      </c>
    </row>
    <row r="278" spans="1:57" x14ac:dyDescent="0.2">
      <c r="A278" s="35" t="s">
        <v>473</v>
      </c>
      <c r="B278" s="35" t="s">
        <v>1320</v>
      </c>
      <c r="C278" s="397" t="s">
        <v>1593</v>
      </c>
      <c r="D278" s="35" t="s">
        <v>472</v>
      </c>
      <c r="E278" s="261"/>
      <c r="F278" s="35" t="s">
        <v>3</v>
      </c>
      <c r="G278" s="36">
        <v>150</v>
      </c>
      <c r="H278" s="36">
        <v>-1</v>
      </c>
      <c r="I278" s="37">
        <v>149</v>
      </c>
      <c r="J278" s="39">
        <v>31</v>
      </c>
      <c r="K278" s="36">
        <v>160</v>
      </c>
      <c r="L278" s="36">
        <v>0</v>
      </c>
      <c r="M278" s="37">
        <v>160</v>
      </c>
      <c r="N278" s="38">
        <v>315</v>
      </c>
      <c r="O278" s="38">
        <v>0</v>
      </c>
      <c r="P278" s="38">
        <v>532</v>
      </c>
      <c r="Q278" s="39">
        <v>847</v>
      </c>
      <c r="R278" s="37">
        <v>3763</v>
      </c>
      <c r="S278" s="38">
        <v>0</v>
      </c>
      <c r="T278" s="38">
        <v>91</v>
      </c>
      <c r="U278" s="38">
        <v>557</v>
      </c>
      <c r="V278" s="39">
        <v>648</v>
      </c>
      <c r="W278" s="36">
        <v>0</v>
      </c>
      <c r="X278" s="36">
        <v>0</v>
      </c>
      <c r="Y278" s="37">
        <v>0</v>
      </c>
      <c r="Z278" s="39">
        <v>1424</v>
      </c>
      <c r="AA278" s="36">
        <v>0</v>
      </c>
      <c r="AB278" s="36">
        <v>0</v>
      </c>
      <c r="AC278" s="37">
        <v>0</v>
      </c>
      <c r="AD278" s="38">
        <v>0</v>
      </c>
      <c r="AE278" s="38">
        <v>369</v>
      </c>
      <c r="AF278" s="39">
        <v>369</v>
      </c>
      <c r="AG278" s="36">
        <v>77</v>
      </c>
      <c r="AH278" s="36">
        <v>0</v>
      </c>
      <c r="AI278" s="36">
        <v>0</v>
      </c>
      <c r="AJ278" s="36">
        <v>97</v>
      </c>
      <c r="AK278" s="40">
        <v>7565</v>
      </c>
      <c r="AL278" s="38">
        <v>2231</v>
      </c>
      <c r="AM278" s="38">
        <v>0</v>
      </c>
      <c r="AN278" s="38">
        <v>1774</v>
      </c>
      <c r="AO278" s="38">
        <v>0</v>
      </c>
      <c r="AP278" s="38">
        <v>0</v>
      </c>
      <c r="AQ278" s="36">
        <v>365</v>
      </c>
      <c r="AR278" s="36">
        <v>0</v>
      </c>
      <c r="AS278" s="36">
        <v>0</v>
      </c>
      <c r="AT278" s="36">
        <v>0</v>
      </c>
      <c r="AU278" s="36">
        <v>0</v>
      </c>
      <c r="AV278" s="36">
        <v>108</v>
      </c>
      <c r="AW278" s="36">
        <v>-4504</v>
      </c>
      <c r="AX278" s="36">
        <v>0</v>
      </c>
      <c r="AY278" s="36">
        <v>0</v>
      </c>
      <c r="AZ278" s="40"/>
      <c r="BA278" s="40">
        <v>7539</v>
      </c>
      <c r="BB278" s="36">
        <v>3</v>
      </c>
      <c r="BC278" s="36">
        <v>636</v>
      </c>
      <c r="BD278" s="36">
        <v>325</v>
      </c>
      <c r="BE278" s="36">
        <v>59</v>
      </c>
    </row>
    <row r="279" spans="1:57" x14ac:dyDescent="0.2">
      <c r="A279" s="35" t="s">
        <v>562</v>
      </c>
      <c r="B279" s="35" t="s">
        <v>1321</v>
      </c>
      <c r="C279" s="397" t="s">
        <v>1593</v>
      </c>
      <c r="D279" s="35" t="s">
        <v>561</v>
      </c>
      <c r="E279" s="261"/>
      <c r="F279" s="35" t="s">
        <v>3</v>
      </c>
      <c r="G279" s="36">
        <v>16</v>
      </c>
      <c r="H279" s="36">
        <v>879</v>
      </c>
      <c r="I279" s="37">
        <v>895</v>
      </c>
      <c r="J279" s="39">
        <v>0</v>
      </c>
      <c r="K279" s="36">
        <v>134</v>
      </c>
      <c r="L279" s="36">
        <v>0</v>
      </c>
      <c r="M279" s="37">
        <v>134</v>
      </c>
      <c r="N279" s="38">
        <v>191</v>
      </c>
      <c r="O279" s="38">
        <v>0</v>
      </c>
      <c r="P279" s="38">
        <v>288</v>
      </c>
      <c r="Q279" s="39">
        <v>479</v>
      </c>
      <c r="R279" s="37">
        <v>1530</v>
      </c>
      <c r="S279" s="38">
        <v>0</v>
      </c>
      <c r="T279" s="38">
        <v>169</v>
      </c>
      <c r="U279" s="38">
        <v>547</v>
      </c>
      <c r="V279" s="39">
        <v>716</v>
      </c>
      <c r="W279" s="36">
        <v>0</v>
      </c>
      <c r="X279" s="36">
        <v>0</v>
      </c>
      <c r="Y279" s="37">
        <v>0</v>
      </c>
      <c r="Z279" s="39">
        <v>69</v>
      </c>
      <c r="AA279" s="36">
        <v>0</v>
      </c>
      <c r="AB279" s="36">
        <v>0</v>
      </c>
      <c r="AC279" s="37">
        <v>0</v>
      </c>
      <c r="AD279" s="38">
        <v>0</v>
      </c>
      <c r="AE279" s="38">
        <v>326</v>
      </c>
      <c r="AF279" s="39">
        <v>326</v>
      </c>
      <c r="AG279" s="36">
        <v>273</v>
      </c>
      <c r="AH279" s="36">
        <v>50</v>
      </c>
      <c r="AI279" s="36">
        <v>0</v>
      </c>
      <c r="AJ279" s="36">
        <v>0</v>
      </c>
      <c r="AK279" s="40">
        <v>4472</v>
      </c>
      <c r="AL279" s="38">
        <v>5619</v>
      </c>
      <c r="AM279" s="38">
        <v>0</v>
      </c>
      <c r="AN279" s="38">
        <v>0</v>
      </c>
      <c r="AO279" s="38">
        <v>0</v>
      </c>
      <c r="AP279" s="38">
        <v>0</v>
      </c>
      <c r="AQ279" s="36">
        <v>3061</v>
      </c>
      <c r="AR279" s="36">
        <v>0</v>
      </c>
      <c r="AS279" s="36">
        <v>0</v>
      </c>
      <c r="AT279" s="36">
        <v>0</v>
      </c>
      <c r="AU279" s="36">
        <v>0</v>
      </c>
      <c r="AV279" s="36">
        <v>-147</v>
      </c>
      <c r="AW279" s="36">
        <v>271</v>
      </c>
      <c r="AX279" s="36">
        <v>0</v>
      </c>
      <c r="AY279" s="36">
        <v>0</v>
      </c>
      <c r="AZ279" s="40"/>
      <c r="BA279" s="40">
        <v>13276</v>
      </c>
      <c r="BB279" s="36">
        <v>0</v>
      </c>
      <c r="BC279" s="36">
        <v>0</v>
      </c>
      <c r="BD279" s="36">
        <v>0</v>
      </c>
      <c r="BE279" s="36">
        <v>-23</v>
      </c>
    </row>
    <row r="280" spans="1:57" x14ac:dyDescent="0.2">
      <c r="A280" s="35" t="s">
        <v>628</v>
      </c>
      <c r="B280" s="35" t="s">
        <v>1322</v>
      </c>
      <c r="C280" s="397" t="s">
        <v>1593</v>
      </c>
      <c r="D280" s="35" t="s">
        <v>627</v>
      </c>
      <c r="E280" s="261"/>
      <c r="F280" s="35" t="s">
        <v>3</v>
      </c>
      <c r="G280" s="36">
        <v>-168</v>
      </c>
      <c r="H280" s="36">
        <v>782</v>
      </c>
      <c r="I280" s="37">
        <v>614</v>
      </c>
      <c r="J280" s="39">
        <v>22</v>
      </c>
      <c r="K280" s="36">
        <v>110</v>
      </c>
      <c r="L280" s="36">
        <v>0</v>
      </c>
      <c r="M280" s="37">
        <v>110</v>
      </c>
      <c r="N280" s="38">
        <v>-257</v>
      </c>
      <c r="O280" s="38">
        <v>0</v>
      </c>
      <c r="P280" s="38">
        <v>229</v>
      </c>
      <c r="Q280" s="39">
        <v>-28</v>
      </c>
      <c r="R280" s="37">
        <v>970</v>
      </c>
      <c r="S280" s="38">
        <v>7</v>
      </c>
      <c r="T280" s="38">
        <v>-34</v>
      </c>
      <c r="U280" s="38">
        <v>508</v>
      </c>
      <c r="V280" s="39">
        <v>481</v>
      </c>
      <c r="W280" s="36">
        <v>0</v>
      </c>
      <c r="X280" s="36">
        <v>0</v>
      </c>
      <c r="Y280" s="37">
        <v>0</v>
      </c>
      <c r="Z280" s="39">
        <v>1175</v>
      </c>
      <c r="AA280" s="36">
        <v>0</v>
      </c>
      <c r="AB280" s="36">
        <v>0</v>
      </c>
      <c r="AC280" s="37">
        <v>0</v>
      </c>
      <c r="AD280" s="38">
        <v>0</v>
      </c>
      <c r="AE280" s="38">
        <v>284</v>
      </c>
      <c r="AF280" s="39">
        <v>284</v>
      </c>
      <c r="AG280" s="36">
        <v>38</v>
      </c>
      <c r="AH280" s="36">
        <v>0</v>
      </c>
      <c r="AI280" s="36">
        <v>0</v>
      </c>
      <c r="AJ280" s="36">
        <v>0</v>
      </c>
      <c r="AK280" s="40">
        <v>3666</v>
      </c>
      <c r="AL280" s="38">
        <v>4217</v>
      </c>
      <c r="AM280" s="38">
        <v>44</v>
      </c>
      <c r="AN280" s="38">
        <v>2974</v>
      </c>
      <c r="AO280" s="38">
        <v>0</v>
      </c>
      <c r="AP280" s="38">
        <v>10</v>
      </c>
      <c r="AQ280" s="36">
        <v>353</v>
      </c>
      <c r="AR280" s="36">
        <v>0</v>
      </c>
      <c r="AS280" s="36">
        <v>0</v>
      </c>
      <c r="AT280" s="36">
        <v>0</v>
      </c>
      <c r="AU280" s="36">
        <v>0</v>
      </c>
      <c r="AV280" s="36">
        <v>0</v>
      </c>
      <c r="AW280" s="36">
        <v>0</v>
      </c>
      <c r="AX280" s="36">
        <v>0</v>
      </c>
      <c r="AY280" s="36">
        <v>0</v>
      </c>
      <c r="AZ280" s="40"/>
      <c r="BA280" s="40">
        <v>11264</v>
      </c>
      <c r="BB280" s="36">
        <v>0</v>
      </c>
      <c r="BC280" s="36">
        <v>0</v>
      </c>
      <c r="BD280" s="36">
        <v>73</v>
      </c>
      <c r="BE280" s="36">
        <v>-110</v>
      </c>
    </row>
    <row r="281" spans="1:57" x14ac:dyDescent="0.2">
      <c r="A281" s="35" t="s">
        <v>657</v>
      </c>
      <c r="B281" s="35" t="s">
        <v>1323</v>
      </c>
      <c r="C281" s="397" t="s">
        <v>1589</v>
      </c>
      <c r="D281" s="35" t="s">
        <v>942</v>
      </c>
      <c r="E281" s="261"/>
      <c r="F281" s="35" t="s">
        <v>729</v>
      </c>
      <c r="G281" s="36">
        <v>135</v>
      </c>
      <c r="H281" s="36">
        <v>-434</v>
      </c>
      <c r="I281" s="37">
        <v>-299</v>
      </c>
      <c r="J281" s="39">
        <v>1</v>
      </c>
      <c r="K281" s="36">
        <v>124</v>
      </c>
      <c r="L281" s="36">
        <v>8839</v>
      </c>
      <c r="M281" s="37">
        <v>8963</v>
      </c>
      <c r="N281" s="38">
        <v>10361</v>
      </c>
      <c r="O281" s="38">
        <v>0</v>
      </c>
      <c r="P281" s="38">
        <v>531</v>
      </c>
      <c r="Q281" s="39">
        <v>10892</v>
      </c>
      <c r="R281" s="37">
        <v>19031</v>
      </c>
      <c r="S281" s="38">
        <v>3467</v>
      </c>
      <c r="T281" s="38">
        <v>1</v>
      </c>
      <c r="U281" s="38">
        <v>820</v>
      </c>
      <c r="V281" s="39">
        <v>4288</v>
      </c>
      <c r="W281" s="36">
        <v>5468</v>
      </c>
      <c r="X281" s="36">
        <v>4444</v>
      </c>
      <c r="Y281" s="37">
        <v>9912</v>
      </c>
      <c r="Z281" s="39">
        <v>1955</v>
      </c>
      <c r="AA281" s="36">
        <v>119148</v>
      </c>
      <c r="AB281" s="36">
        <v>36997</v>
      </c>
      <c r="AC281" s="37">
        <v>156145</v>
      </c>
      <c r="AD281" s="38">
        <v>81031</v>
      </c>
      <c r="AE281" s="38">
        <v>1910</v>
      </c>
      <c r="AF281" s="39">
        <v>82941</v>
      </c>
      <c r="AG281" s="36">
        <v>839</v>
      </c>
      <c r="AH281" s="36">
        <v>0</v>
      </c>
      <c r="AI281" s="36">
        <v>0</v>
      </c>
      <c r="AJ281" s="36">
        <v>0</v>
      </c>
      <c r="AK281" s="40">
        <v>294668</v>
      </c>
      <c r="AL281" s="38">
        <v>0</v>
      </c>
      <c r="AM281" s="38">
        <v>0</v>
      </c>
      <c r="AN281" s="38">
        <v>0</v>
      </c>
      <c r="AO281" s="38">
        <v>0</v>
      </c>
      <c r="AP281" s="38">
        <v>0</v>
      </c>
      <c r="AQ281" s="36">
        <v>0</v>
      </c>
      <c r="AR281" s="36">
        <v>0</v>
      </c>
      <c r="AS281" s="36">
        <v>0</v>
      </c>
      <c r="AT281" s="36">
        <v>0</v>
      </c>
      <c r="AU281" s="36">
        <v>74</v>
      </c>
      <c r="AV281" s="36">
        <v>0</v>
      </c>
      <c r="AW281" s="36">
        <v>0</v>
      </c>
      <c r="AX281" s="36">
        <v>0</v>
      </c>
      <c r="AY281" s="36">
        <v>0</v>
      </c>
      <c r="AZ281" s="40"/>
      <c r="BA281" s="40">
        <v>294742</v>
      </c>
      <c r="BB281" s="36">
        <v>0</v>
      </c>
      <c r="BC281" s="36">
        <v>0</v>
      </c>
      <c r="BD281" s="36">
        <v>4508</v>
      </c>
      <c r="BE281" s="36">
        <v>-502</v>
      </c>
    </row>
    <row r="282" spans="1:57" x14ac:dyDescent="0.2">
      <c r="A282" s="35" t="s">
        <v>2</v>
      </c>
      <c r="B282" s="35" t="s">
        <v>1324</v>
      </c>
      <c r="C282" s="397" t="s">
        <v>1589</v>
      </c>
      <c r="D282" s="35" t="s">
        <v>1</v>
      </c>
      <c r="E282" s="261"/>
      <c r="F282" s="35" t="s">
        <v>3</v>
      </c>
      <c r="G282" s="36">
        <v>30</v>
      </c>
      <c r="H282" s="36">
        <v>292</v>
      </c>
      <c r="I282" s="37">
        <v>322</v>
      </c>
      <c r="J282" s="39">
        <v>0</v>
      </c>
      <c r="K282" s="36">
        <v>69</v>
      </c>
      <c r="L282" s="36">
        <v>0</v>
      </c>
      <c r="M282" s="37">
        <v>69</v>
      </c>
      <c r="N282" s="38">
        <v>-31</v>
      </c>
      <c r="O282" s="38">
        <v>0</v>
      </c>
      <c r="P282" s="38">
        <v>149</v>
      </c>
      <c r="Q282" s="39">
        <v>118</v>
      </c>
      <c r="R282" s="37">
        <v>323</v>
      </c>
      <c r="S282" s="38">
        <v>0</v>
      </c>
      <c r="T282" s="38">
        <v>86</v>
      </c>
      <c r="U282" s="38">
        <v>310</v>
      </c>
      <c r="V282" s="39">
        <v>396</v>
      </c>
      <c r="W282" s="36">
        <v>0</v>
      </c>
      <c r="X282" s="36">
        <v>0</v>
      </c>
      <c r="Y282" s="37">
        <v>0</v>
      </c>
      <c r="Z282" s="39">
        <v>306</v>
      </c>
      <c r="AA282" s="36">
        <v>0</v>
      </c>
      <c r="AB282" s="36">
        <v>0</v>
      </c>
      <c r="AC282" s="37">
        <v>0</v>
      </c>
      <c r="AD282" s="38">
        <v>5</v>
      </c>
      <c r="AE282" s="38">
        <v>126</v>
      </c>
      <c r="AF282" s="39">
        <v>131</v>
      </c>
      <c r="AG282" s="36">
        <v>220</v>
      </c>
      <c r="AH282" s="36">
        <v>0</v>
      </c>
      <c r="AI282" s="36">
        <v>0</v>
      </c>
      <c r="AJ282" s="36">
        <v>103</v>
      </c>
      <c r="AK282" s="40">
        <v>1988</v>
      </c>
      <c r="AL282" s="38">
        <v>3388</v>
      </c>
      <c r="AM282" s="38">
        <v>123</v>
      </c>
      <c r="AN282" s="38">
        <v>1711</v>
      </c>
      <c r="AO282" s="38">
        <v>0</v>
      </c>
      <c r="AP282" s="38">
        <v>581</v>
      </c>
      <c r="AQ282" s="36">
        <v>91</v>
      </c>
      <c r="AR282" s="36">
        <v>0</v>
      </c>
      <c r="AS282" s="36">
        <v>0</v>
      </c>
      <c r="AT282" s="36">
        <v>0</v>
      </c>
      <c r="AU282" s="36">
        <v>0</v>
      </c>
      <c r="AV282" s="36">
        <v>0</v>
      </c>
      <c r="AW282" s="36">
        <v>0</v>
      </c>
      <c r="AX282" s="36">
        <v>0</v>
      </c>
      <c r="AY282" s="36">
        <v>0</v>
      </c>
      <c r="AZ282" s="40"/>
      <c r="BA282" s="40">
        <v>7882</v>
      </c>
      <c r="BB282" s="36">
        <v>0</v>
      </c>
      <c r="BC282" s="36">
        <v>0</v>
      </c>
      <c r="BD282" s="36">
        <v>199</v>
      </c>
      <c r="BE282" s="36">
        <v>-75</v>
      </c>
    </row>
    <row r="283" spans="1:57" x14ac:dyDescent="0.2">
      <c r="A283" s="35" t="s">
        <v>9</v>
      </c>
      <c r="B283" s="35" t="s">
        <v>1325</v>
      </c>
      <c r="C283" s="397" t="s">
        <v>1589</v>
      </c>
      <c r="D283" s="35" t="s">
        <v>8</v>
      </c>
      <c r="E283" s="261"/>
      <c r="F283" s="35" t="s">
        <v>3</v>
      </c>
      <c r="G283" s="36">
        <v>62</v>
      </c>
      <c r="H283" s="36">
        <v>1322</v>
      </c>
      <c r="I283" s="37">
        <v>1384</v>
      </c>
      <c r="J283" s="39">
        <v>31</v>
      </c>
      <c r="K283" s="36">
        <v>-111</v>
      </c>
      <c r="L283" s="36">
        <v>0</v>
      </c>
      <c r="M283" s="37">
        <v>-111</v>
      </c>
      <c r="N283" s="38">
        <v>43</v>
      </c>
      <c r="O283" s="38">
        <v>0</v>
      </c>
      <c r="P283" s="38">
        <v>300</v>
      </c>
      <c r="Q283" s="39">
        <v>343</v>
      </c>
      <c r="R283" s="37">
        <v>1038</v>
      </c>
      <c r="S283" s="38">
        <v>0</v>
      </c>
      <c r="T283" s="38">
        <v>193</v>
      </c>
      <c r="U283" s="38">
        <v>678</v>
      </c>
      <c r="V283" s="39">
        <v>871</v>
      </c>
      <c r="W283" s="36">
        <v>0</v>
      </c>
      <c r="X283" s="36">
        <v>0</v>
      </c>
      <c r="Y283" s="37">
        <v>0</v>
      </c>
      <c r="Z283" s="39">
        <v>319</v>
      </c>
      <c r="AA283" s="36">
        <v>0</v>
      </c>
      <c r="AB283" s="36">
        <v>0</v>
      </c>
      <c r="AC283" s="37">
        <v>0</v>
      </c>
      <c r="AD283" s="38">
        <v>0</v>
      </c>
      <c r="AE283" s="38">
        <v>283</v>
      </c>
      <c r="AF283" s="39">
        <v>283</v>
      </c>
      <c r="AG283" s="36">
        <v>34</v>
      </c>
      <c r="AH283" s="36">
        <v>0</v>
      </c>
      <c r="AI283" s="36">
        <v>0</v>
      </c>
      <c r="AJ283" s="36">
        <v>0</v>
      </c>
      <c r="AK283" s="40">
        <v>4192</v>
      </c>
      <c r="AL283" s="38">
        <v>9384</v>
      </c>
      <c r="AM283" s="38">
        <v>25</v>
      </c>
      <c r="AN283" s="38">
        <v>2350</v>
      </c>
      <c r="AO283" s="38">
        <v>0</v>
      </c>
      <c r="AP283" s="38">
        <v>0</v>
      </c>
      <c r="AQ283" s="36">
        <v>2053</v>
      </c>
      <c r="AR283" s="36">
        <v>0</v>
      </c>
      <c r="AS283" s="36">
        <v>0</v>
      </c>
      <c r="AT283" s="36">
        <v>0</v>
      </c>
      <c r="AU283" s="36">
        <v>102</v>
      </c>
      <c r="AV283" s="36">
        <v>0</v>
      </c>
      <c r="AW283" s="36">
        <v>0</v>
      </c>
      <c r="AX283" s="36">
        <v>0</v>
      </c>
      <c r="AY283" s="36">
        <v>0</v>
      </c>
      <c r="AZ283" s="40"/>
      <c r="BA283" s="40">
        <v>18106</v>
      </c>
      <c r="BB283" s="36">
        <v>0</v>
      </c>
      <c r="BC283" s="36">
        <v>0</v>
      </c>
      <c r="BD283" s="36">
        <v>0</v>
      </c>
      <c r="BE283" s="36">
        <v>-284</v>
      </c>
    </row>
    <row r="284" spans="1:57" x14ac:dyDescent="0.2">
      <c r="A284" s="35" t="s">
        <v>116</v>
      </c>
      <c r="B284" s="35" t="s">
        <v>1326</v>
      </c>
      <c r="C284" s="397" t="s">
        <v>1589</v>
      </c>
      <c r="D284" s="35" t="s">
        <v>115</v>
      </c>
      <c r="E284" s="261"/>
      <c r="F284" s="35" t="s">
        <v>3</v>
      </c>
      <c r="G284" s="36">
        <v>28</v>
      </c>
      <c r="H284" s="36">
        <v>650</v>
      </c>
      <c r="I284" s="37">
        <v>678</v>
      </c>
      <c r="J284" s="39">
        <v>12</v>
      </c>
      <c r="K284" s="36">
        <v>102</v>
      </c>
      <c r="L284" s="36">
        <v>0</v>
      </c>
      <c r="M284" s="37">
        <v>102</v>
      </c>
      <c r="N284" s="38">
        <v>-758</v>
      </c>
      <c r="O284" s="38">
        <v>0</v>
      </c>
      <c r="P284" s="38">
        <v>63</v>
      </c>
      <c r="Q284" s="39">
        <v>-695</v>
      </c>
      <c r="R284" s="37">
        <v>857</v>
      </c>
      <c r="S284" s="38">
        <v>0</v>
      </c>
      <c r="T284" s="38">
        <v>123</v>
      </c>
      <c r="U284" s="38">
        <v>364</v>
      </c>
      <c r="V284" s="39">
        <v>487</v>
      </c>
      <c r="W284" s="36">
        <v>0</v>
      </c>
      <c r="X284" s="36">
        <v>0</v>
      </c>
      <c r="Y284" s="37">
        <v>0</v>
      </c>
      <c r="Z284" s="39">
        <v>402</v>
      </c>
      <c r="AA284" s="36">
        <v>0</v>
      </c>
      <c r="AB284" s="36">
        <v>0</v>
      </c>
      <c r="AC284" s="37">
        <v>0</v>
      </c>
      <c r="AD284" s="38">
        <v>30</v>
      </c>
      <c r="AE284" s="38">
        <v>278</v>
      </c>
      <c r="AF284" s="39">
        <v>308</v>
      </c>
      <c r="AG284" s="36">
        <v>0</v>
      </c>
      <c r="AH284" s="36">
        <v>-8</v>
      </c>
      <c r="AI284" s="36">
        <v>0</v>
      </c>
      <c r="AJ284" s="36">
        <v>-270</v>
      </c>
      <c r="AK284" s="40">
        <v>1873</v>
      </c>
      <c r="AL284" s="38">
        <v>8958</v>
      </c>
      <c r="AM284" s="38">
        <v>108</v>
      </c>
      <c r="AN284" s="38">
        <v>0</v>
      </c>
      <c r="AO284" s="38">
        <v>0</v>
      </c>
      <c r="AP284" s="38">
        <v>0</v>
      </c>
      <c r="AQ284" s="36">
        <v>736</v>
      </c>
      <c r="AR284" s="36">
        <v>0</v>
      </c>
      <c r="AS284" s="36">
        <v>0</v>
      </c>
      <c r="AT284" s="36">
        <v>0</v>
      </c>
      <c r="AU284" s="36">
        <v>0</v>
      </c>
      <c r="AV284" s="36">
        <v>0</v>
      </c>
      <c r="AW284" s="36">
        <v>0</v>
      </c>
      <c r="AX284" s="36">
        <v>0</v>
      </c>
      <c r="AY284" s="36">
        <v>0</v>
      </c>
      <c r="AZ284" s="40"/>
      <c r="BA284" s="40">
        <v>11675</v>
      </c>
      <c r="BB284" s="36">
        <v>0</v>
      </c>
      <c r="BC284" s="36">
        <v>0</v>
      </c>
      <c r="BD284" s="36">
        <v>0</v>
      </c>
      <c r="BE284" s="36">
        <v>-45</v>
      </c>
    </row>
    <row r="285" spans="1:57" x14ac:dyDescent="0.2">
      <c r="A285" s="35" t="s">
        <v>140</v>
      </c>
      <c r="B285" s="35" t="s">
        <v>1327</v>
      </c>
      <c r="C285" s="397" t="s">
        <v>1589</v>
      </c>
      <c r="D285" s="35" t="s">
        <v>139</v>
      </c>
      <c r="E285" s="261"/>
      <c r="F285" s="35" t="s">
        <v>3</v>
      </c>
      <c r="G285" s="36">
        <v>36</v>
      </c>
      <c r="H285" s="36">
        <v>1034</v>
      </c>
      <c r="I285" s="37">
        <v>1070</v>
      </c>
      <c r="J285" s="39">
        <v>19</v>
      </c>
      <c r="K285" s="36">
        <v>160</v>
      </c>
      <c r="L285" s="36">
        <v>0</v>
      </c>
      <c r="M285" s="37">
        <v>160</v>
      </c>
      <c r="N285" s="38">
        <v>59</v>
      </c>
      <c r="O285" s="38">
        <v>0</v>
      </c>
      <c r="P285" s="38">
        <v>177</v>
      </c>
      <c r="Q285" s="39">
        <v>236</v>
      </c>
      <c r="R285" s="37">
        <v>703</v>
      </c>
      <c r="S285" s="38">
        <v>0</v>
      </c>
      <c r="T285" s="38">
        <v>185</v>
      </c>
      <c r="U285" s="38">
        <v>260</v>
      </c>
      <c r="V285" s="39">
        <v>445</v>
      </c>
      <c r="W285" s="36">
        <v>0</v>
      </c>
      <c r="X285" s="36">
        <v>0</v>
      </c>
      <c r="Y285" s="37">
        <v>0</v>
      </c>
      <c r="Z285" s="39">
        <v>1415</v>
      </c>
      <c r="AA285" s="36">
        <v>0</v>
      </c>
      <c r="AB285" s="36">
        <v>0</v>
      </c>
      <c r="AC285" s="37">
        <v>0</v>
      </c>
      <c r="AD285" s="38">
        <v>0</v>
      </c>
      <c r="AE285" s="38">
        <v>226</v>
      </c>
      <c r="AF285" s="39">
        <v>226</v>
      </c>
      <c r="AG285" s="36">
        <v>0</v>
      </c>
      <c r="AH285" s="36">
        <v>0</v>
      </c>
      <c r="AI285" s="36">
        <v>0</v>
      </c>
      <c r="AJ285" s="36">
        <v>-241</v>
      </c>
      <c r="AK285" s="40">
        <v>4033</v>
      </c>
      <c r="AL285" s="38">
        <v>6561</v>
      </c>
      <c r="AM285" s="38">
        <v>58</v>
      </c>
      <c r="AN285" s="38">
        <v>3477</v>
      </c>
      <c r="AO285" s="38">
        <v>0</v>
      </c>
      <c r="AP285" s="38">
        <v>0</v>
      </c>
      <c r="AQ285" s="36">
        <v>0</v>
      </c>
      <c r="AR285" s="36">
        <v>0</v>
      </c>
      <c r="AS285" s="36">
        <v>0</v>
      </c>
      <c r="AT285" s="36">
        <v>0</v>
      </c>
      <c r="AU285" s="36">
        <v>0</v>
      </c>
      <c r="AV285" s="36">
        <v>-1069</v>
      </c>
      <c r="AW285" s="36">
        <v>0</v>
      </c>
      <c r="AX285" s="36">
        <v>0</v>
      </c>
      <c r="AY285" s="36">
        <v>0</v>
      </c>
      <c r="AZ285" s="40"/>
      <c r="BA285" s="40">
        <v>13060</v>
      </c>
      <c r="BB285" s="36">
        <v>0</v>
      </c>
      <c r="BC285" s="36">
        <v>0</v>
      </c>
      <c r="BD285" s="36">
        <v>0</v>
      </c>
      <c r="BE285" s="36">
        <v>-208</v>
      </c>
    </row>
    <row r="286" spans="1:57" x14ac:dyDescent="0.2">
      <c r="A286" s="35" t="s">
        <v>289</v>
      </c>
      <c r="B286" s="35" t="s">
        <v>1328</v>
      </c>
      <c r="C286" s="397" t="s">
        <v>1589</v>
      </c>
      <c r="D286" s="35" t="s">
        <v>288</v>
      </c>
      <c r="E286" s="261"/>
      <c r="F286" s="35" t="s">
        <v>3</v>
      </c>
      <c r="G286" s="36">
        <v>75</v>
      </c>
      <c r="H286" s="36">
        <v>1095</v>
      </c>
      <c r="I286" s="37">
        <v>1170</v>
      </c>
      <c r="J286" s="39">
        <v>30</v>
      </c>
      <c r="K286" s="36">
        <v>91</v>
      </c>
      <c r="L286" s="36">
        <v>0</v>
      </c>
      <c r="M286" s="37">
        <v>91</v>
      </c>
      <c r="N286" s="38">
        <v>-433</v>
      </c>
      <c r="O286" s="38">
        <v>0</v>
      </c>
      <c r="P286" s="38">
        <v>-275</v>
      </c>
      <c r="Q286" s="39">
        <v>-708</v>
      </c>
      <c r="R286" s="37">
        <v>1224</v>
      </c>
      <c r="S286" s="38">
        <v>0</v>
      </c>
      <c r="T286" s="38">
        <v>211</v>
      </c>
      <c r="U286" s="38">
        <v>964</v>
      </c>
      <c r="V286" s="39">
        <v>1175</v>
      </c>
      <c r="W286" s="36">
        <v>0</v>
      </c>
      <c r="X286" s="36">
        <v>25</v>
      </c>
      <c r="Y286" s="37">
        <v>25</v>
      </c>
      <c r="Z286" s="39">
        <v>746</v>
      </c>
      <c r="AA286" s="36">
        <v>0</v>
      </c>
      <c r="AB286" s="36">
        <v>0</v>
      </c>
      <c r="AC286" s="37">
        <v>0</v>
      </c>
      <c r="AD286" s="38">
        <v>38</v>
      </c>
      <c r="AE286" s="38">
        <v>-42</v>
      </c>
      <c r="AF286" s="39">
        <v>-4</v>
      </c>
      <c r="AG286" s="36">
        <v>17</v>
      </c>
      <c r="AH286" s="36">
        <v>0</v>
      </c>
      <c r="AI286" s="36">
        <v>0</v>
      </c>
      <c r="AJ286" s="36">
        <v>0</v>
      </c>
      <c r="AK286" s="40">
        <v>3766</v>
      </c>
      <c r="AL286" s="38">
        <v>7752</v>
      </c>
      <c r="AM286" s="38">
        <v>150</v>
      </c>
      <c r="AN286" s="38">
        <v>0</v>
      </c>
      <c r="AO286" s="38">
        <v>0</v>
      </c>
      <c r="AP286" s="38">
        <v>0</v>
      </c>
      <c r="AQ286" s="36">
        <v>723</v>
      </c>
      <c r="AR286" s="36">
        <v>0</v>
      </c>
      <c r="AS286" s="36">
        <v>0</v>
      </c>
      <c r="AT286" s="36">
        <v>0</v>
      </c>
      <c r="AU286" s="36">
        <v>0</v>
      </c>
      <c r="AV286" s="36">
        <v>0</v>
      </c>
      <c r="AW286" s="36">
        <v>0</v>
      </c>
      <c r="AX286" s="36">
        <v>0</v>
      </c>
      <c r="AY286" s="36">
        <v>0</v>
      </c>
      <c r="AZ286" s="40"/>
      <c r="BA286" s="40">
        <v>12391</v>
      </c>
      <c r="BB286" s="36">
        <v>0</v>
      </c>
      <c r="BC286" s="36">
        <v>0</v>
      </c>
      <c r="BD286" s="36">
        <v>34</v>
      </c>
      <c r="BE286" s="36">
        <v>-160</v>
      </c>
    </row>
    <row r="287" spans="1:57" x14ac:dyDescent="0.2">
      <c r="A287" s="35" t="s">
        <v>369</v>
      </c>
      <c r="B287" s="35" t="s">
        <v>1329</v>
      </c>
      <c r="C287" s="397" t="s">
        <v>1589</v>
      </c>
      <c r="D287" s="35" t="s">
        <v>368</v>
      </c>
      <c r="E287" s="261"/>
      <c r="F287" s="35" t="s">
        <v>3</v>
      </c>
      <c r="G287" s="36">
        <v>9</v>
      </c>
      <c r="H287" s="36">
        <v>1304</v>
      </c>
      <c r="I287" s="37">
        <v>1313</v>
      </c>
      <c r="J287" s="39">
        <v>13</v>
      </c>
      <c r="K287" s="36">
        <v>41</v>
      </c>
      <c r="L287" s="36">
        <v>0</v>
      </c>
      <c r="M287" s="37">
        <v>41</v>
      </c>
      <c r="N287" s="38">
        <v>-343</v>
      </c>
      <c r="O287" s="38">
        <v>0</v>
      </c>
      <c r="P287" s="38">
        <v>104</v>
      </c>
      <c r="Q287" s="39">
        <v>-239</v>
      </c>
      <c r="R287" s="37">
        <v>857</v>
      </c>
      <c r="S287" s="38">
        <v>0</v>
      </c>
      <c r="T287" s="38">
        <v>174</v>
      </c>
      <c r="U287" s="38">
        <v>208</v>
      </c>
      <c r="V287" s="39">
        <v>382</v>
      </c>
      <c r="W287" s="36">
        <v>0</v>
      </c>
      <c r="X287" s="36">
        <v>48</v>
      </c>
      <c r="Y287" s="37">
        <v>48</v>
      </c>
      <c r="Z287" s="39">
        <v>-41</v>
      </c>
      <c r="AA287" s="36">
        <v>0</v>
      </c>
      <c r="AB287" s="36">
        <v>0</v>
      </c>
      <c r="AC287" s="37">
        <v>0</v>
      </c>
      <c r="AD287" s="38">
        <v>0</v>
      </c>
      <c r="AE287" s="38">
        <v>349</v>
      </c>
      <c r="AF287" s="39">
        <v>349</v>
      </c>
      <c r="AG287" s="36">
        <v>234</v>
      </c>
      <c r="AH287" s="36">
        <v>0</v>
      </c>
      <c r="AI287" s="36">
        <v>0</v>
      </c>
      <c r="AJ287" s="36">
        <v>0</v>
      </c>
      <c r="AK287" s="40">
        <v>2957</v>
      </c>
      <c r="AL287" s="38">
        <v>8182</v>
      </c>
      <c r="AM287" s="38">
        <v>35</v>
      </c>
      <c r="AN287" s="38">
        <v>0</v>
      </c>
      <c r="AO287" s="38">
        <v>0</v>
      </c>
      <c r="AP287" s="38">
        <v>0</v>
      </c>
      <c r="AQ287" s="36">
        <v>944</v>
      </c>
      <c r="AR287" s="36">
        <v>0</v>
      </c>
      <c r="AS287" s="36">
        <v>0</v>
      </c>
      <c r="AT287" s="36">
        <v>0</v>
      </c>
      <c r="AU287" s="36">
        <v>0</v>
      </c>
      <c r="AV287" s="36">
        <v>-369</v>
      </c>
      <c r="AW287" s="36">
        <v>0</v>
      </c>
      <c r="AX287" s="36">
        <v>0</v>
      </c>
      <c r="AY287" s="36">
        <v>1</v>
      </c>
      <c r="AZ287" s="40"/>
      <c r="BA287" s="40">
        <v>11750</v>
      </c>
      <c r="BB287" s="36">
        <v>0</v>
      </c>
      <c r="BC287" s="36">
        <v>-66</v>
      </c>
      <c r="BD287" s="36">
        <v>47</v>
      </c>
      <c r="BE287" s="36">
        <v>-78</v>
      </c>
    </row>
    <row r="288" spans="1:57" x14ac:dyDescent="0.2">
      <c r="A288" s="35" t="s">
        <v>682</v>
      </c>
      <c r="B288" s="35" t="s">
        <v>1330</v>
      </c>
      <c r="C288" s="397" t="s">
        <v>1589</v>
      </c>
      <c r="D288" s="35" t="s">
        <v>681</v>
      </c>
      <c r="E288" s="261"/>
      <c r="F288" s="35" t="s">
        <v>3</v>
      </c>
      <c r="G288" s="36">
        <v>-352</v>
      </c>
      <c r="H288" s="36">
        <v>576</v>
      </c>
      <c r="I288" s="37">
        <v>224</v>
      </c>
      <c r="J288" s="39">
        <v>0</v>
      </c>
      <c r="K288" s="36">
        <v>92</v>
      </c>
      <c r="L288" s="36">
        <v>0</v>
      </c>
      <c r="M288" s="37">
        <v>92</v>
      </c>
      <c r="N288" s="38">
        <v>-237</v>
      </c>
      <c r="O288" s="38">
        <v>0</v>
      </c>
      <c r="P288" s="38">
        <v>234</v>
      </c>
      <c r="Q288" s="39">
        <v>-3</v>
      </c>
      <c r="R288" s="37">
        <v>423</v>
      </c>
      <c r="S288" s="38">
        <v>0</v>
      </c>
      <c r="T288" s="38">
        <v>121</v>
      </c>
      <c r="U288" s="38">
        <v>325</v>
      </c>
      <c r="V288" s="39">
        <v>446</v>
      </c>
      <c r="W288" s="36">
        <v>0</v>
      </c>
      <c r="X288" s="36">
        <v>0</v>
      </c>
      <c r="Y288" s="37">
        <v>0</v>
      </c>
      <c r="Z288" s="39">
        <v>1068</v>
      </c>
      <c r="AA288" s="36">
        <v>0</v>
      </c>
      <c r="AB288" s="36">
        <v>0</v>
      </c>
      <c r="AC288" s="37">
        <v>0</v>
      </c>
      <c r="AD288" s="38">
        <v>18</v>
      </c>
      <c r="AE288" s="38">
        <v>559</v>
      </c>
      <c r="AF288" s="39">
        <v>577</v>
      </c>
      <c r="AG288" s="36">
        <v>551</v>
      </c>
      <c r="AH288" s="36">
        <v>0</v>
      </c>
      <c r="AI288" s="36">
        <v>0</v>
      </c>
      <c r="AJ288" s="36">
        <v>-19</v>
      </c>
      <c r="AK288" s="40">
        <v>3359</v>
      </c>
      <c r="AL288" s="38">
        <v>9277</v>
      </c>
      <c r="AM288" s="38">
        <v>35</v>
      </c>
      <c r="AN288" s="38">
        <v>0</v>
      </c>
      <c r="AO288" s="38">
        <v>0</v>
      </c>
      <c r="AP288" s="38">
        <v>0</v>
      </c>
      <c r="AQ288" s="36">
        <v>0</v>
      </c>
      <c r="AR288" s="36">
        <v>0</v>
      </c>
      <c r="AS288" s="36">
        <v>0</v>
      </c>
      <c r="AT288" s="36">
        <v>0</v>
      </c>
      <c r="AU288" s="36">
        <v>0</v>
      </c>
      <c r="AV288" s="36">
        <v>0</v>
      </c>
      <c r="AW288" s="36">
        <v>0</v>
      </c>
      <c r="AX288" s="36">
        <v>0</v>
      </c>
      <c r="AY288" s="36">
        <v>0</v>
      </c>
      <c r="AZ288" s="40"/>
      <c r="BA288" s="40">
        <v>12671</v>
      </c>
      <c r="BB288" s="36">
        <v>0</v>
      </c>
      <c r="BC288" s="36">
        <v>0</v>
      </c>
      <c r="BD288" s="36">
        <v>86</v>
      </c>
      <c r="BE288" s="36">
        <v>-306</v>
      </c>
    </row>
    <row r="289" spans="1:57" x14ac:dyDescent="0.2">
      <c r="A289" s="35" t="s">
        <v>578</v>
      </c>
      <c r="B289" s="35" t="s">
        <v>1331</v>
      </c>
      <c r="C289" s="397" t="s">
        <v>1587</v>
      </c>
      <c r="D289" s="35" t="s">
        <v>577</v>
      </c>
      <c r="E289" s="261"/>
      <c r="F289" s="35" t="s">
        <v>34</v>
      </c>
      <c r="G289" s="36">
        <v>-109</v>
      </c>
      <c r="H289" s="36">
        <v>1312</v>
      </c>
      <c r="I289" s="37">
        <v>1203</v>
      </c>
      <c r="J289" s="39">
        <v>35</v>
      </c>
      <c r="K289" s="36">
        <v>-5</v>
      </c>
      <c r="L289" s="36">
        <v>0</v>
      </c>
      <c r="M289" s="37">
        <v>-5</v>
      </c>
      <c r="N289" s="38">
        <v>1196</v>
      </c>
      <c r="O289" s="38">
        <v>0</v>
      </c>
      <c r="P289" s="38">
        <v>1476</v>
      </c>
      <c r="Q289" s="39">
        <v>2672</v>
      </c>
      <c r="R289" s="37">
        <v>2245</v>
      </c>
      <c r="S289" s="38">
        <v>377</v>
      </c>
      <c r="T289" s="38">
        <v>182</v>
      </c>
      <c r="U289" s="38">
        <v>705</v>
      </c>
      <c r="V289" s="39">
        <v>1264</v>
      </c>
      <c r="W289" s="36">
        <v>716</v>
      </c>
      <c r="X289" s="36">
        <v>1350</v>
      </c>
      <c r="Y289" s="37">
        <v>2066</v>
      </c>
      <c r="Z289" s="39">
        <v>2235</v>
      </c>
      <c r="AA289" s="36">
        <v>15111</v>
      </c>
      <c r="AB289" s="36">
        <v>11192</v>
      </c>
      <c r="AC289" s="37">
        <v>26303</v>
      </c>
      <c r="AD289" s="38">
        <v>23673</v>
      </c>
      <c r="AE289" s="38">
        <v>1635</v>
      </c>
      <c r="AF289" s="39">
        <v>25308</v>
      </c>
      <c r="AG289" s="36">
        <v>658</v>
      </c>
      <c r="AH289" s="36">
        <v>0</v>
      </c>
      <c r="AI289" s="36">
        <v>0</v>
      </c>
      <c r="AJ289" s="36">
        <v>0</v>
      </c>
      <c r="AK289" s="40">
        <v>63984</v>
      </c>
      <c r="AL289" s="38">
        <v>6916</v>
      </c>
      <c r="AM289" s="38">
        <v>0</v>
      </c>
      <c r="AN289" s="38">
        <v>5880</v>
      </c>
      <c r="AO289" s="38">
        <v>0</v>
      </c>
      <c r="AP289" s="38">
        <v>0</v>
      </c>
      <c r="AQ289" s="36">
        <v>0</v>
      </c>
      <c r="AR289" s="36">
        <v>0</v>
      </c>
      <c r="AS289" s="36">
        <v>0</v>
      </c>
      <c r="AT289" s="36">
        <v>0</v>
      </c>
      <c r="AU289" s="36">
        <v>0</v>
      </c>
      <c r="AV289" s="36">
        <v>-2035</v>
      </c>
      <c r="AW289" s="36">
        <v>-1375</v>
      </c>
      <c r="AX289" s="36">
        <v>0</v>
      </c>
      <c r="AY289" s="36">
        <v>0</v>
      </c>
      <c r="AZ289" s="40"/>
      <c r="BA289" s="40">
        <v>73370</v>
      </c>
      <c r="BB289" s="36">
        <v>0</v>
      </c>
      <c r="BC289" s="36">
        <v>0</v>
      </c>
      <c r="BD289" s="36">
        <v>366</v>
      </c>
      <c r="BE289" s="36">
        <v>-1237</v>
      </c>
    </row>
    <row r="290" spans="1:57" x14ac:dyDescent="0.2">
      <c r="A290" s="35" t="s">
        <v>666</v>
      </c>
      <c r="B290" s="35" t="s">
        <v>1332</v>
      </c>
      <c r="C290" s="397" t="s">
        <v>1587</v>
      </c>
      <c r="D290" s="35" t="s">
        <v>739</v>
      </c>
      <c r="E290" s="261"/>
      <c r="F290" s="35" t="s">
        <v>34</v>
      </c>
      <c r="G290" s="36">
        <v>121</v>
      </c>
      <c r="H290" s="36">
        <v>3289</v>
      </c>
      <c r="I290" s="37">
        <v>3410</v>
      </c>
      <c r="J290" s="39">
        <v>1</v>
      </c>
      <c r="K290" s="36">
        <v>53</v>
      </c>
      <c r="L290" s="36">
        <v>112</v>
      </c>
      <c r="M290" s="37">
        <v>165</v>
      </c>
      <c r="N290" s="38">
        <v>3506</v>
      </c>
      <c r="O290" s="38">
        <v>0</v>
      </c>
      <c r="P290" s="38">
        <v>256</v>
      </c>
      <c r="Q290" s="39">
        <v>3762</v>
      </c>
      <c r="R290" s="37">
        <v>8190</v>
      </c>
      <c r="S290" s="38">
        <v>380</v>
      </c>
      <c r="T290" s="38">
        <v>1948</v>
      </c>
      <c r="U290" s="38">
        <v>1867</v>
      </c>
      <c r="V290" s="39">
        <v>4195</v>
      </c>
      <c r="W290" s="36">
        <v>166</v>
      </c>
      <c r="X290" s="36">
        <v>240</v>
      </c>
      <c r="Y290" s="37">
        <v>406</v>
      </c>
      <c r="Z290" s="39">
        <v>2541</v>
      </c>
      <c r="AA290" s="36">
        <v>54996</v>
      </c>
      <c r="AB290" s="36">
        <v>17077</v>
      </c>
      <c r="AC290" s="37">
        <v>72073</v>
      </c>
      <c r="AD290" s="38">
        <v>54002</v>
      </c>
      <c r="AE290" s="38">
        <v>614</v>
      </c>
      <c r="AF290" s="39">
        <v>54616</v>
      </c>
      <c r="AG290" s="36">
        <v>1752</v>
      </c>
      <c r="AH290" s="36">
        <v>0</v>
      </c>
      <c r="AI290" s="36">
        <v>0</v>
      </c>
      <c r="AJ290" s="36">
        <v>0</v>
      </c>
      <c r="AK290" s="40">
        <v>151111</v>
      </c>
      <c r="AL290" s="38">
        <v>22251</v>
      </c>
      <c r="AM290" s="38">
        <v>118</v>
      </c>
      <c r="AN290" s="38">
        <v>2793</v>
      </c>
      <c r="AO290" s="38">
        <v>0</v>
      </c>
      <c r="AP290" s="38">
        <v>0</v>
      </c>
      <c r="AQ290" s="36">
        <v>4239</v>
      </c>
      <c r="AR290" s="36">
        <v>0</v>
      </c>
      <c r="AS290" s="36">
        <v>0</v>
      </c>
      <c r="AT290" s="36">
        <v>0</v>
      </c>
      <c r="AU290" s="36">
        <v>0</v>
      </c>
      <c r="AV290" s="36">
        <v>0</v>
      </c>
      <c r="AW290" s="36">
        <v>0</v>
      </c>
      <c r="AX290" s="36">
        <v>0</v>
      </c>
      <c r="AY290" s="36">
        <v>0</v>
      </c>
      <c r="AZ290" s="40"/>
      <c r="BA290" s="40">
        <v>180512</v>
      </c>
      <c r="BB290" s="36">
        <v>0</v>
      </c>
      <c r="BC290" s="36">
        <v>0</v>
      </c>
      <c r="BD290" s="36">
        <v>3217</v>
      </c>
      <c r="BE290" s="36">
        <v>-127</v>
      </c>
    </row>
    <row r="291" spans="1:57" x14ac:dyDescent="0.2">
      <c r="A291" s="35" t="s">
        <v>301</v>
      </c>
      <c r="B291" s="35" t="s">
        <v>1333</v>
      </c>
      <c r="C291" s="397" t="s">
        <v>1587</v>
      </c>
      <c r="D291" s="35" t="s">
        <v>300</v>
      </c>
      <c r="E291" s="261"/>
      <c r="F291" s="35" t="s">
        <v>34</v>
      </c>
      <c r="G291" s="36">
        <v>2.4564295092681538</v>
      </c>
      <c r="H291" s="36">
        <v>273.40060438154552</v>
      </c>
      <c r="I291" s="37">
        <v>275.85703389081368</v>
      </c>
      <c r="J291" s="39">
        <v>10.562646889853061</v>
      </c>
      <c r="K291" s="36">
        <v>0</v>
      </c>
      <c r="L291" s="36">
        <v>115.45218693560322</v>
      </c>
      <c r="M291" s="37">
        <v>115.45218693560322</v>
      </c>
      <c r="N291" s="38">
        <v>27.512010503803321</v>
      </c>
      <c r="O291" s="38">
        <v>0</v>
      </c>
      <c r="P291" s="38">
        <v>246.62552273052265</v>
      </c>
      <c r="Q291" s="39">
        <v>274.13753323432593</v>
      </c>
      <c r="R291" s="37">
        <v>272.66367552876505</v>
      </c>
      <c r="S291" s="38">
        <v>0.49128590185363075</v>
      </c>
      <c r="T291" s="38">
        <v>-87.448890529946269</v>
      </c>
      <c r="U291" s="38">
        <v>29.477154111217846</v>
      </c>
      <c r="V291" s="39">
        <v>-57.480450516874797</v>
      </c>
      <c r="W291" s="36">
        <v>24.318652141754722</v>
      </c>
      <c r="X291" s="36">
        <v>9.3344321352189841</v>
      </c>
      <c r="Y291" s="37">
        <v>33.653084276973708</v>
      </c>
      <c r="Z291" s="39">
        <v>113.4870433281887</v>
      </c>
      <c r="AA291" s="36">
        <v>1006.14855299232</v>
      </c>
      <c r="AB291" s="36">
        <v>381.91882695375892</v>
      </c>
      <c r="AC291" s="37">
        <v>1388.067379946079</v>
      </c>
      <c r="AD291" s="38">
        <v>239.25623420271816</v>
      </c>
      <c r="AE291" s="38">
        <v>4.4215731166826764</v>
      </c>
      <c r="AF291" s="39">
        <v>243.67780731940084</v>
      </c>
      <c r="AG291" s="36">
        <v>0</v>
      </c>
      <c r="AH291" s="36">
        <v>0</v>
      </c>
      <c r="AI291" s="36">
        <v>0</v>
      </c>
      <c r="AJ291" s="36">
        <v>0</v>
      </c>
      <c r="AK291" s="40">
        <v>2670.0779408331282</v>
      </c>
      <c r="AL291" s="38">
        <v>50.602447890923969</v>
      </c>
      <c r="AM291" s="38">
        <v>12.7734334481944</v>
      </c>
      <c r="AN291" s="38">
        <v>0</v>
      </c>
      <c r="AO291" s="38">
        <v>0</v>
      </c>
      <c r="AP291" s="38">
        <v>0</v>
      </c>
      <c r="AQ291" s="36">
        <v>0</v>
      </c>
      <c r="AR291" s="36">
        <v>0</v>
      </c>
      <c r="AS291" s="36">
        <v>0</v>
      </c>
      <c r="AT291" s="36">
        <v>0</v>
      </c>
      <c r="AU291" s="36">
        <v>0</v>
      </c>
      <c r="AV291" s="36">
        <v>16.703720663023446</v>
      </c>
      <c r="AW291" s="36">
        <v>-74.675457081751873</v>
      </c>
      <c r="AX291" s="36">
        <v>0</v>
      </c>
      <c r="AY291" s="36">
        <v>0</v>
      </c>
      <c r="AZ291" s="40"/>
      <c r="BA291" s="40">
        <v>2675.4820857535178</v>
      </c>
      <c r="BB291" s="36">
        <v>0</v>
      </c>
      <c r="BC291" s="36">
        <v>0</v>
      </c>
      <c r="BD291" s="36">
        <v>2.4564295092681538</v>
      </c>
      <c r="BE291" s="36">
        <v>-1.2282147546340769</v>
      </c>
    </row>
    <row r="292" spans="1:57" x14ac:dyDescent="0.2">
      <c r="A292" s="35" t="s">
        <v>51</v>
      </c>
      <c r="B292" s="35" t="s">
        <v>1334</v>
      </c>
      <c r="C292" s="397" t="s">
        <v>1590</v>
      </c>
      <c r="D292" s="35" t="s">
        <v>50</v>
      </c>
      <c r="E292" s="261"/>
      <c r="F292" s="35" t="s">
        <v>24</v>
      </c>
      <c r="G292" s="36">
        <v>37</v>
      </c>
      <c r="H292" s="36">
        <v>2348</v>
      </c>
      <c r="I292" s="37">
        <v>2385</v>
      </c>
      <c r="J292" s="39">
        <v>59</v>
      </c>
      <c r="K292" s="36">
        <v>164</v>
      </c>
      <c r="L292" s="36">
        <v>77</v>
      </c>
      <c r="M292" s="37">
        <v>241</v>
      </c>
      <c r="N292" s="38">
        <v>1079</v>
      </c>
      <c r="O292" s="38">
        <v>0</v>
      </c>
      <c r="P292" s="38">
        <v>619</v>
      </c>
      <c r="Q292" s="39">
        <v>1698</v>
      </c>
      <c r="R292" s="37">
        <v>3151</v>
      </c>
      <c r="S292" s="38">
        <v>439</v>
      </c>
      <c r="T292" s="38">
        <v>214</v>
      </c>
      <c r="U292" s="38">
        <v>589</v>
      </c>
      <c r="V292" s="39">
        <v>1242</v>
      </c>
      <c r="W292" s="36">
        <v>1799</v>
      </c>
      <c r="X292" s="36">
        <v>3611</v>
      </c>
      <c r="Y292" s="37">
        <v>5410</v>
      </c>
      <c r="Z292" s="39">
        <v>2260</v>
      </c>
      <c r="AA292" s="36">
        <v>47809</v>
      </c>
      <c r="AB292" s="36">
        <v>18046.152774487033</v>
      </c>
      <c r="AC292" s="37">
        <v>65855.15277448704</v>
      </c>
      <c r="AD292" s="38">
        <v>29013</v>
      </c>
      <c r="AE292" s="38">
        <v>809</v>
      </c>
      <c r="AF292" s="39">
        <v>29822</v>
      </c>
      <c r="AG292" s="36">
        <v>165</v>
      </c>
      <c r="AH292" s="36">
        <v>0</v>
      </c>
      <c r="AI292" s="36">
        <v>0</v>
      </c>
      <c r="AJ292" s="36">
        <v>-1046</v>
      </c>
      <c r="AK292" s="40">
        <v>111242.15277448704</v>
      </c>
      <c r="AL292" s="38">
        <v>25387</v>
      </c>
      <c r="AM292" s="38">
        <v>486</v>
      </c>
      <c r="AN292" s="38">
        <v>0</v>
      </c>
      <c r="AO292" s="38">
        <v>0</v>
      </c>
      <c r="AP292" s="38">
        <v>0</v>
      </c>
      <c r="AQ292" s="36">
        <v>391</v>
      </c>
      <c r="AR292" s="36">
        <v>2653</v>
      </c>
      <c r="AS292" s="36">
        <v>7250</v>
      </c>
      <c r="AT292" s="36">
        <v>0</v>
      </c>
      <c r="AU292" s="36">
        <v>0</v>
      </c>
      <c r="AV292" s="36">
        <v>-47</v>
      </c>
      <c r="AW292" s="36">
        <v>136</v>
      </c>
      <c r="AX292" s="36">
        <v>0</v>
      </c>
      <c r="AY292" s="36">
        <v>0</v>
      </c>
      <c r="AZ292" s="40"/>
      <c r="BA292" s="40">
        <v>147498.15277448704</v>
      </c>
      <c r="BB292" s="36">
        <v>44</v>
      </c>
      <c r="BC292" s="36">
        <v>387</v>
      </c>
      <c r="BD292" s="36">
        <v>1147</v>
      </c>
      <c r="BE292" s="36">
        <v>-1807</v>
      </c>
    </row>
    <row r="293" spans="1:57" x14ac:dyDescent="0.2">
      <c r="A293" s="35" t="s">
        <v>85</v>
      </c>
      <c r="B293" s="35" t="s">
        <v>1335</v>
      </c>
      <c r="C293" s="397" t="s">
        <v>1590</v>
      </c>
      <c r="D293" s="35" t="s">
        <v>943</v>
      </c>
      <c r="E293" s="261"/>
      <c r="F293" s="35" t="s">
        <v>24</v>
      </c>
      <c r="G293" s="36">
        <v>36</v>
      </c>
      <c r="H293" s="36">
        <v>1237</v>
      </c>
      <c r="I293" s="37">
        <v>1273</v>
      </c>
      <c r="J293" s="39">
        <v>34</v>
      </c>
      <c r="K293" s="36">
        <v>44</v>
      </c>
      <c r="L293" s="36">
        <v>171</v>
      </c>
      <c r="M293" s="37">
        <v>215</v>
      </c>
      <c r="N293" s="38">
        <v>294</v>
      </c>
      <c r="O293" s="38">
        <v>0</v>
      </c>
      <c r="P293" s="38">
        <v>578</v>
      </c>
      <c r="Q293" s="39">
        <v>872</v>
      </c>
      <c r="R293" s="37">
        <v>1396</v>
      </c>
      <c r="S293" s="38">
        <v>132</v>
      </c>
      <c r="T293" s="38">
        <v>162</v>
      </c>
      <c r="U293" s="38">
        <v>223</v>
      </c>
      <c r="V293" s="39">
        <v>517</v>
      </c>
      <c r="W293" s="36">
        <v>1575</v>
      </c>
      <c r="X293" s="36">
        <v>1410</v>
      </c>
      <c r="Y293" s="37">
        <v>2985</v>
      </c>
      <c r="Z293" s="39">
        <v>1415</v>
      </c>
      <c r="AA293" s="36">
        <v>29943</v>
      </c>
      <c r="AB293" s="36">
        <v>12642</v>
      </c>
      <c r="AC293" s="37">
        <v>42585</v>
      </c>
      <c r="AD293" s="38">
        <v>19666</v>
      </c>
      <c r="AE293" s="38">
        <v>1378</v>
      </c>
      <c r="AF293" s="39">
        <v>21044</v>
      </c>
      <c r="AG293" s="36">
        <v>367</v>
      </c>
      <c r="AH293" s="36">
        <v>0</v>
      </c>
      <c r="AI293" s="36">
        <v>0</v>
      </c>
      <c r="AJ293" s="36">
        <v>77</v>
      </c>
      <c r="AK293" s="40">
        <v>72780</v>
      </c>
      <c r="AL293" s="38">
        <v>8422</v>
      </c>
      <c r="AM293" s="38">
        <v>172</v>
      </c>
      <c r="AN293" s="38">
        <v>4868</v>
      </c>
      <c r="AO293" s="38">
        <v>0</v>
      </c>
      <c r="AP293" s="38">
        <v>23</v>
      </c>
      <c r="AQ293" s="36">
        <v>0</v>
      </c>
      <c r="AR293" s="36">
        <v>1774</v>
      </c>
      <c r="AS293" s="36">
        <v>4881</v>
      </c>
      <c r="AT293" s="36">
        <v>0</v>
      </c>
      <c r="AU293" s="36">
        <v>24</v>
      </c>
      <c r="AV293" s="36">
        <v>-711</v>
      </c>
      <c r="AW293" s="36">
        <v>-306</v>
      </c>
      <c r="AX293" s="36">
        <v>0</v>
      </c>
      <c r="AY293" s="36">
        <v>-400</v>
      </c>
      <c r="AZ293" s="40"/>
      <c r="BA293" s="40">
        <v>91527</v>
      </c>
      <c r="BB293" s="36">
        <v>-38</v>
      </c>
      <c r="BC293" s="36">
        <v>-81</v>
      </c>
      <c r="BD293" s="36">
        <v>1952</v>
      </c>
      <c r="BE293" s="36">
        <v>-1560</v>
      </c>
    </row>
    <row r="294" spans="1:57" x14ac:dyDescent="0.2">
      <c r="A294" s="35" t="s">
        <v>352</v>
      </c>
      <c r="B294" s="35" t="s">
        <v>1336</v>
      </c>
      <c r="C294" s="397" t="s">
        <v>1590</v>
      </c>
      <c r="D294" s="35" t="s">
        <v>351</v>
      </c>
      <c r="E294" s="261"/>
      <c r="F294" s="35" t="s">
        <v>24</v>
      </c>
      <c r="G294" s="36">
        <v>178</v>
      </c>
      <c r="H294" s="36">
        <v>3522</v>
      </c>
      <c r="I294" s="37">
        <v>3700</v>
      </c>
      <c r="J294" s="39">
        <v>98</v>
      </c>
      <c r="K294" s="36">
        <v>770</v>
      </c>
      <c r="L294" s="36">
        <v>526</v>
      </c>
      <c r="M294" s="37">
        <v>1296</v>
      </c>
      <c r="N294" s="38">
        <v>1103</v>
      </c>
      <c r="O294" s="38">
        <v>0</v>
      </c>
      <c r="P294" s="38">
        <v>5578</v>
      </c>
      <c r="Q294" s="39">
        <v>6681</v>
      </c>
      <c r="R294" s="37">
        <v>6210</v>
      </c>
      <c r="S294" s="38">
        <v>1907</v>
      </c>
      <c r="T294" s="38">
        <v>469</v>
      </c>
      <c r="U294" s="38">
        <v>832</v>
      </c>
      <c r="V294" s="39">
        <v>3208</v>
      </c>
      <c r="W294" s="36">
        <v>3980</v>
      </c>
      <c r="X294" s="36">
        <v>8770</v>
      </c>
      <c r="Y294" s="37">
        <v>12750</v>
      </c>
      <c r="Z294" s="39">
        <v>10304</v>
      </c>
      <c r="AA294" s="36">
        <v>62603</v>
      </c>
      <c r="AB294" s="36">
        <v>28917</v>
      </c>
      <c r="AC294" s="37">
        <v>91520</v>
      </c>
      <c r="AD294" s="38">
        <v>69698</v>
      </c>
      <c r="AE294" s="38">
        <v>5561</v>
      </c>
      <c r="AF294" s="39">
        <v>75259</v>
      </c>
      <c r="AG294" s="36">
        <v>1207</v>
      </c>
      <c r="AH294" s="36">
        <v>0</v>
      </c>
      <c r="AI294" s="36">
        <v>0</v>
      </c>
      <c r="AJ294" s="36">
        <v>536</v>
      </c>
      <c r="AK294" s="40">
        <v>212769</v>
      </c>
      <c r="AL294" s="38">
        <v>54622</v>
      </c>
      <c r="AM294" s="38">
        <v>1000</v>
      </c>
      <c r="AN294" s="38">
        <v>9995</v>
      </c>
      <c r="AO294" s="38">
        <v>0</v>
      </c>
      <c r="AP294" s="38">
        <v>0</v>
      </c>
      <c r="AQ294" s="36">
        <v>0</v>
      </c>
      <c r="AR294" s="36">
        <v>4996</v>
      </c>
      <c r="AS294" s="36">
        <v>12374</v>
      </c>
      <c r="AT294" s="36">
        <v>0</v>
      </c>
      <c r="AU294" s="36">
        <v>6</v>
      </c>
      <c r="AV294" s="36">
        <v>-4212</v>
      </c>
      <c r="AW294" s="36">
        <v>228</v>
      </c>
      <c r="AX294" s="36">
        <v>0</v>
      </c>
      <c r="AY294" s="36">
        <v>0</v>
      </c>
      <c r="AZ294" s="40"/>
      <c r="BA294" s="40">
        <v>291778</v>
      </c>
      <c r="BB294" s="36">
        <v>-131</v>
      </c>
      <c r="BC294" s="36">
        <v>0</v>
      </c>
      <c r="BD294" s="36">
        <v>7017</v>
      </c>
      <c r="BE294" s="36">
        <v>-14230</v>
      </c>
    </row>
    <row r="295" spans="1:57" x14ac:dyDescent="0.2">
      <c r="A295" s="35" t="s">
        <v>431</v>
      </c>
      <c r="B295" s="35" t="s">
        <v>1337</v>
      </c>
      <c r="C295" s="397" t="s">
        <v>1590</v>
      </c>
      <c r="D295" s="35" t="s">
        <v>430</v>
      </c>
      <c r="E295" s="261"/>
      <c r="F295" s="35" t="s">
        <v>24</v>
      </c>
      <c r="G295" s="36">
        <v>-33</v>
      </c>
      <c r="H295" s="36">
        <v>3733</v>
      </c>
      <c r="I295" s="37">
        <v>3700</v>
      </c>
      <c r="J295" s="39">
        <v>0</v>
      </c>
      <c r="K295" s="36">
        <v>117</v>
      </c>
      <c r="L295" s="36">
        <v>180</v>
      </c>
      <c r="M295" s="37">
        <v>297</v>
      </c>
      <c r="N295" s="38">
        <v>1431</v>
      </c>
      <c r="O295" s="38">
        <v>0</v>
      </c>
      <c r="P295" s="38">
        <v>750</v>
      </c>
      <c r="Q295" s="39">
        <v>2181</v>
      </c>
      <c r="R295" s="37">
        <v>1529</v>
      </c>
      <c r="S295" s="38">
        <v>1550</v>
      </c>
      <c r="T295" s="38">
        <v>10</v>
      </c>
      <c r="U295" s="38">
        <v>550</v>
      </c>
      <c r="V295" s="39">
        <v>2110</v>
      </c>
      <c r="W295" s="36">
        <v>1900</v>
      </c>
      <c r="X295" s="36">
        <v>2835</v>
      </c>
      <c r="Y295" s="37">
        <v>4735</v>
      </c>
      <c r="Z295" s="39">
        <v>4240</v>
      </c>
      <c r="AA295" s="36">
        <v>28933</v>
      </c>
      <c r="AB295" s="36">
        <v>16696</v>
      </c>
      <c r="AC295" s="37">
        <v>45629</v>
      </c>
      <c r="AD295" s="38">
        <v>21562</v>
      </c>
      <c r="AE295" s="38">
        <v>1050</v>
      </c>
      <c r="AF295" s="39">
        <v>22612</v>
      </c>
      <c r="AG295" s="36">
        <v>490</v>
      </c>
      <c r="AH295" s="36">
        <v>0</v>
      </c>
      <c r="AI295" s="36">
        <v>0</v>
      </c>
      <c r="AJ295" s="36">
        <v>0</v>
      </c>
      <c r="AK295" s="40">
        <v>87523</v>
      </c>
      <c r="AL295" s="38">
        <v>15581</v>
      </c>
      <c r="AM295" s="38">
        <v>0</v>
      </c>
      <c r="AN295" s="38">
        <v>1170</v>
      </c>
      <c r="AO295" s="38">
        <v>0</v>
      </c>
      <c r="AP295" s="38">
        <v>0</v>
      </c>
      <c r="AQ295" s="36">
        <v>64</v>
      </c>
      <c r="AR295" s="36">
        <v>2175</v>
      </c>
      <c r="AS295" s="36">
        <v>6166</v>
      </c>
      <c r="AT295" s="36">
        <v>0</v>
      </c>
      <c r="AU295" s="36">
        <v>100</v>
      </c>
      <c r="AV295" s="36">
        <v>-250</v>
      </c>
      <c r="AW295" s="36">
        <v>800</v>
      </c>
      <c r="AX295" s="36">
        <v>0</v>
      </c>
      <c r="AY295" s="36">
        <v>0</v>
      </c>
      <c r="AZ295" s="40"/>
      <c r="BA295" s="40">
        <v>113329</v>
      </c>
      <c r="BB295" s="36">
        <v>0</v>
      </c>
      <c r="BC295" s="36">
        <v>0</v>
      </c>
      <c r="BD295" s="36">
        <v>1515</v>
      </c>
      <c r="BE295" s="36">
        <v>-1017</v>
      </c>
    </row>
    <row r="296" spans="1:57" x14ac:dyDescent="0.2">
      <c r="A296" s="35" t="s">
        <v>463</v>
      </c>
      <c r="B296" s="35" t="s">
        <v>1338</v>
      </c>
      <c r="C296" s="397" t="s">
        <v>1590</v>
      </c>
      <c r="D296" s="35" t="s">
        <v>462</v>
      </c>
      <c r="E296" s="261"/>
      <c r="F296" s="35" t="s">
        <v>24</v>
      </c>
      <c r="G296" s="36">
        <v>-167</v>
      </c>
      <c r="H296" s="36">
        <v>1331</v>
      </c>
      <c r="I296" s="37">
        <v>1164</v>
      </c>
      <c r="J296" s="39">
        <v>12</v>
      </c>
      <c r="K296" s="36">
        <v>125</v>
      </c>
      <c r="L296" s="36">
        <v>136</v>
      </c>
      <c r="M296" s="37">
        <v>261</v>
      </c>
      <c r="N296" s="38">
        <v>804</v>
      </c>
      <c r="O296" s="38">
        <v>0</v>
      </c>
      <c r="P296" s="38">
        <v>645</v>
      </c>
      <c r="Q296" s="39">
        <v>1449</v>
      </c>
      <c r="R296" s="37">
        <v>1984</v>
      </c>
      <c r="S296" s="38">
        <v>1211</v>
      </c>
      <c r="T296" s="38">
        <v>179</v>
      </c>
      <c r="U296" s="38">
        <v>141</v>
      </c>
      <c r="V296" s="39">
        <v>1531</v>
      </c>
      <c r="W296" s="36">
        <v>1251</v>
      </c>
      <c r="X296" s="36">
        <v>2318</v>
      </c>
      <c r="Y296" s="37">
        <v>3569</v>
      </c>
      <c r="Z296" s="39">
        <v>1499</v>
      </c>
      <c r="AA296" s="36">
        <v>29395</v>
      </c>
      <c r="AB296" s="36">
        <v>9731</v>
      </c>
      <c r="AC296" s="37">
        <v>39126</v>
      </c>
      <c r="AD296" s="38">
        <v>22072</v>
      </c>
      <c r="AE296" s="38">
        <v>1435</v>
      </c>
      <c r="AF296" s="39">
        <v>23507</v>
      </c>
      <c r="AG296" s="36">
        <v>242</v>
      </c>
      <c r="AH296" s="36">
        <v>0</v>
      </c>
      <c r="AI296" s="36">
        <v>160</v>
      </c>
      <c r="AJ296" s="36">
        <v>0</v>
      </c>
      <c r="AK296" s="40">
        <v>74504</v>
      </c>
      <c r="AL296" s="38">
        <v>18870</v>
      </c>
      <c r="AM296" s="38">
        <v>8</v>
      </c>
      <c r="AN296" s="38">
        <v>0</v>
      </c>
      <c r="AO296" s="38">
        <v>0</v>
      </c>
      <c r="AP296" s="38">
        <v>0</v>
      </c>
      <c r="AQ296" s="36">
        <v>0</v>
      </c>
      <c r="AR296" s="36">
        <v>2422</v>
      </c>
      <c r="AS296" s="36">
        <v>5563</v>
      </c>
      <c r="AT296" s="36">
        <v>0</v>
      </c>
      <c r="AU296" s="36">
        <v>0</v>
      </c>
      <c r="AV296" s="36">
        <v>-257</v>
      </c>
      <c r="AW296" s="36">
        <v>419</v>
      </c>
      <c r="AX296" s="36">
        <v>0</v>
      </c>
      <c r="AY296" s="36">
        <v>-284</v>
      </c>
      <c r="AZ296" s="40"/>
      <c r="BA296" s="40">
        <v>101245</v>
      </c>
      <c r="BB296" s="36">
        <v>0</v>
      </c>
      <c r="BC296" s="36">
        <v>-392</v>
      </c>
      <c r="BD296" s="36">
        <v>1883</v>
      </c>
      <c r="BE296" s="36">
        <v>-1257</v>
      </c>
    </row>
    <row r="297" spans="1:57" x14ac:dyDescent="0.2">
      <c r="A297" s="35" t="s">
        <v>484</v>
      </c>
      <c r="B297" s="35" t="s">
        <v>1339</v>
      </c>
      <c r="C297" s="397" t="s">
        <v>1590</v>
      </c>
      <c r="D297" s="35" t="s">
        <v>483</v>
      </c>
      <c r="E297" s="261"/>
      <c r="F297" s="35" t="s">
        <v>24</v>
      </c>
      <c r="G297" s="36">
        <v>-159</v>
      </c>
      <c r="H297" s="36">
        <v>2527</v>
      </c>
      <c r="I297" s="37">
        <v>2368</v>
      </c>
      <c r="J297" s="39">
        <v>13</v>
      </c>
      <c r="K297" s="36">
        <v>157</v>
      </c>
      <c r="L297" s="36">
        <v>156</v>
      </c>
      <c r="M297" s="37">
        <v>313</v>
      </c>
      <c r="N297" s="38">
        <v>39</v>
      </c>
      <c r="O297" s="38">
        <v>0</v>
      </c>
      <c r="P297" s="38">
        <v>432</v>
      </c>
      <c r="Q297" s="39">
        <v>471</v>
      </c>
      <c r="R297" s="37">
        <v>1740</v>
      </c>
      <c r="S297" s="38">
        <v>333</v>
      </c>
      <c r="T297" s="38">
        <v>128</v>
      </c>
      <c r="U297" s="38">
        <v>1306</v>
      </c>
      <c r="V297" s="39">
        <v>1767</v>
      </c>
      <c r="W297" s="36">
        <v>2040</v>
      </c>
      <c r="X297" s="36">
        <v>3388</v>
      </c>
      <c r="Y297" s="37">
        <v>5428</v>
      </c>
      <c r="Z297" s="39">
        <v>2111</v>
      </c>
      <c r="AA297" s="36">
        <v>31480</v>
      </c>
      <c r="AB297" s="36">
        <v>22742</v>
      </c>
      <c r="AC297" s="37">
        <v>54222</v>
      </c>
      <c r="AD297" s="38">
        <v>23503</v>
      </c>
      <c r="AE297" s="38">
        <v>928</v>
      </c>
      <c r="AF297" s="39">
        <v>24431</v>
      </c>
      <c r="AG297" s="36">
        <v>550</v>
      </c>
      <c r="AH297" s="36">
        <v>0</v>
      </c>
      <c r="AI297" s="36">
        <v>0</v>
      </c>
      <c r="AJ297" s="36">
        <v>0</v>
      </c>
      <c r="AK297" s="40">
        <v>93414</v>
      </c>
      <c r="AL297" s="38">
        <v>29961</v>
      </c>
      <c r="AM297" s="38">
        <v>382</v>
      </c>
      <c r="AN297" s="38">
        <v>0</v>
      </c>
      <c r="AO297" s="38">
        <v>0</v>
      </c>
      <c r="AP297" s="38">
        <v>0</v>
      </c>
      <c r="AQ297" s="36">
        <v>0</v>
      </c>
      <c r="AR297" s="36">
        <v>2777</v>
      </c>
      <c r="AS297" s="36">
        <v>7033</v>
      </c>
      <c r="AT297" s="36">
        <v>0</v>
      </c>
      <c r="AU297" s="36">
        <v>0</v>
      </c>
      <c r="AV297" s="36">
        <v>0</v>
      </c>
      <c r="AW297" s="36">
        <v>0</v>
      </c>
      <c r="AX297" s="36">
        <v>0</v>
      </c>
      <c r="AY297" s="36">
        <v>0</v>
      </c>
      <c r="AZ297" s="40"/>
      <c r="BA297" s="40">
        <v>133567</v>
      </c>
      <c r="BB297" s="36">
        <v>0</v>
      </c>
      <c r="BC297" s="36">
        <v>-15</v>
      </c>
      <c r="BD297" s="36">
        <v>4453</v>
      </c>
      <c r="BE297" s="36">
        <v>-1466</v>
      </c>
    </row>
    <row r="298" spans="1:57" x14ac:dyDescent="0.2">
      <c r="A298" s="35" t="s">
        <v>557</v>
      </c>
      <c r="B298" s="35" t="s">
        <v>1340</v>
      </c>
      <c r="C298" s="397" t="s">
        <v>1590</v>
      </c>
      <c r="D298" s="35" t="s">
        <v>944</v>
      </c>
      <c r="E298" s="261"/>
      <c r="F298" s="35" t="s">
        <v>24</v>
      </c>
      <c r="G298" s="36">
        <v>10</v>
      </c>
      <c r="H298" s="36">
        <v>1473</v>
      </c>
      <c r="I298" s="37">
        <v>1483</v>
      </c>
      <c r="J298" s="39">
        <v>15</v>
      </c>
      <c r="K298" s="36">
        <v>199</v>
      </c>
      <c r="L298" s="36">
        <v>154</v>
      </c>
      <c r="M298" s="37">
        <v>353</v>
      </c>
      <c r="N298" s="38">
        <v>1586</v>
      </c>
      <c r="O298" s="38">
        <v>0</v>
      </c>
      <c r="P298" s="38">
        <v>889</v>
      </c>
      <c r="Q298" s="39">
        <v>2475</v>
      </c>
      <c r="R298" s="37">
        <v>3096</v>
      </c>
      <c r="S298" s="38">
        <v>900</v>
      </c>
      <c r="T298" s="38">
        <v>0</v>
      </c>
      <c r="U298" s="38">
        <v>861</v>
      </c>
      <c r="V298" s="39">
        <v>1761</v>
      </c>
      <c r="W298" s="36">
        <v>1738</v>
      </c>
      <c r="X298" s="36">
        <v>2049</v>
      </c>
      <c r="Y298" s="37">
        <v>3787</v>
      </c>
      <c r="Z298" s="39">
        <v>3024</v>
      </c>
      <c r="AA298" s="36">
        <v>37790</v>
      </c>
      <c r="AB298" s="36">
        <v>16182</v>
      </c>
      <c r="AC298" s="37">
        <v>53972</v>
      </c>
      <c r="AD298" s="38">
        <v>30851</v>
      </c>
      <c r="AE298" s="38">
        <v>616</v>
      </c>
      <c r="AF298" s="39">
        <v>31467</v>
      </c>
      <c r="AG298" s="36">
        <v>197</v>
      </c>
      <c r="AH298" s="36">
        <v>0</v>
      </c>
      <c r="AI298" s="36">
        <v>0</v>
      </c>
      <c r="AJ298" s="36">
        <v>0</v>
      </c>
      <c r="AK298" s="40">
        <v>101630</v>
      </c>
      <c r="AL298" s="38">
        <v>9953</v>
      </c>
      <c r="AM298" s="38">
        <v>215</v>
      </c>
      <c r="AN298" s="38">
        <v>7315</v>
      </c>
      <c r="AO298" s="38">
        <v>0</v>
      </c>
      <c r="AP298" s="38">
        <v>0</v>
      </c>
      <c r="AQ298" s="36">
        <v>0</v>
      </c>
      <c r="AR298" s="36">
        <v>3264</v>
      </c>
      <c r="AS298" s="36">
        <v>7445</v>
      </c>
      <c r="AT298" s="36">
        <v>0</v>
      </c>
      <c r="AU298" s="36">
        <v>110</v>
      </c>
      <c r="AV298" s="36">
        <v>-802</v>
      </c>
      <c r="AW298" s="36">
        <v>0</v>
      </c>
      <c r="AX298" s="36">
        <v>0</v>
      </c>
      <c r="AY298" s="36">
        <v>0</v>
      </c>
      <c r="AZ298" s="40"/>
      <c r="BA298" s="40">
        <v>129130</v>
      </c>
      <c r="BB298" s="36">
        <v>0</v>
      </c>
      <c r="BC298" s="36">
        <v>0</v>
      </c>
      <c r="BD298" s="36">
        <v>2335</v>
      </c>
      <c r="BE298" s="36">
        <v>-1553</v>
      </c>
    </row>
    <row r="299" spans="1:57" x14ac:dyDescent="0.2">
      <c r="A299" s="35" t="s">
        <v>580</v>
      </c>
      <c r="B299" s="35" t="s">
        <v>1341</v>
      </c>
      <c r="C299" s="397" t="s">
        <v>1590</v>
      </c>
      <c r="D299" s="35" t="s">
        <v>579</v>
      </c>
      <c r="E299" s="261"/>
      <c r="F299" s="35" t="s">
        <v>24</v>
      </c>
      <c r="G299" s="36">
        <v>78</v>
      </c>
      <c r="H299" s="36">
        <v>739</v>
      </c>
      <c r="I299" s="37">
        <v>817</v>
      </c>
      <c r="J299" s="39">
        <v>32</v>
      </c>
      <c r="K299" s="36">
        <v>209</v>
      </c>
      <c r="L299" s="36">
        <v>0</v>
      </c>
      <c r="M299" s="37">
        <v>209</v>
      </c>
      <c r="N299" s="38">
        <v>390</v>
      </c>
      <c r="O299" s="38">
        <v>0</v>
      </c>
      <c r="P299" s="38">
        <v>439</v>
      </c>
      <c r="Q299" s="39">
        <v>829</v>
      </c>
      <c r="R299" s="37">
        <v>2382</v>
      </c>
      <c r="S299" s="38">
        <v>526</v>
      </c>
      <c r="T299" s="38">
        <v>114</v>
      </c>
      <c r="U299" s="38">
        <v>143</v>
      </c>
      <c r="V299" s="39">
        <v>783</v>
      </c>
      <c r="W299" s="36">
        <v>1966</v>
      </c>
      <c r="X299" s="36">
        <v>1864</v>
      </c>
      <c r="Y299" s="37">
        <v>3830</v>
      </c>
      <c r="Z299" s="39">
        <v>2529</v>
      </c>
      <c r="AA299" s="36">
        <v>41639</v>
      </c>
      <c r="AB299" s="36">
        <v>15717.202940384981</v>
      </c>
      <c r="AC299" s="37">
        <v>57356.202940384981</v>
      </c>
      <c r="AD299" s="38">
        <v>23977</v>
      </c>
      <c r="AE299" s="38">
        <v>336</v>
      </c>
      <c r="AF299" s="39">
        <v>24313</v>
      </c>
      <c r="AG299" s="36">
        <v>886</v>
      </c>
      <c r="AH299" s="36">
        <v>0</v>
      </c>
      <c r="AI299" s="36">
        <v>0</v>
      </c>
      <c r="AJ299" s="36">
        <v>0</v>
      </c>
      <c r="AK299" s="40">
        <v>93966.202940384974</v>
      </c>
      <c r="AL299" s="38">
        <v>19310</v>
      </c>
      <c r="AM299" s="38">
        <v>279</v>
      </c>
      <c r="AN299" s="38">
        <v>0</v>
      </c>
      <c r="AO299" s="38">
        <v>0</v>
      </c>
      <c r="AP299" s="38">
        <v>0</v>
      </c>
      <c r="AQ299" s="36">
        <v>8</v>
      </c>
      <c r="AR299" s="36">
        <v>2089</v>
      </c>
      <c r="AS299" s="36">
        <v>5156</v>
      </c>
      <c r="AT299" s="36">
        <v>0</v>
      </c>
      <c r="AU299" s="36">
        <v>110</v>
      </c>
      <c r="AV299" s="36">
        <v>-388</v>
      </c>
      <c r="AW299" s="36">
        <v>-149</v>
      </c>
      <c r="AX299" s="36">
        <v>0</v>
      </c>
      <c r="AY299" s="36">
        <v>0</v>
      </c>
      <c r="AZ299" s="40"/>
      <c r="BA299" s="40">
        <v>120381.20294038497</v>
      </c>
      <c r="BB299" s="36">
        <v>0</v>
      </c>
      <c r="BC299" s="36">
        <v>0</v>
      </c>
      <c r="BD299" s="36">
        <v>1609</v>
      </c>
      <c r="BE299" s="36">
        <v>-1730</v>
      </c>
    </row>
    <row r="300" spans="1:57" x14ac:dyDescent="0.2">
      <c r="A300" s="35" t="s">
        <v>610</v>
      </c>
      <c r="B300" s="35" t="s">
        <v>1342</v>
      </c>
      <c r="C300" s="397" t="s">
        <v>1590</v>
      </c>
      <c r="D300" s="35" t="s">
        <v>609</v>
      </c>
      <c r="E300" s="261"/>
      <c r="F300" s="35" t="s">
        <v>24</v>
      </c>
      <c r="G300" s="36">
        <v>-320</v>
      </c>
      <c r="H300" s="36">
        <v>3761</v>
      </c>
      <c r="I300" s="37">
        <v>3441</v>
      </c>
      <c r="J300" s="39">
        <v>4</v>
      </c>
      <c r="K300" s="36">
        <v>148</v>
      </c>
      <c r="L300" s="36">
        <v>-22</v>
      </c>
      <c r="M300" s="37">
        <v>126</v>
      </c>
      <c r="N300" s="38">
        <v>416</v>
      </c>
      <c r="O300" s="38">
        <v>0</v>
      </c>
      <c r="P300" s="38">
        <v>-114</v>
      </c>
      <c r="Q300" s="39">
        <v>302</v>
      </c>
      <c r="R300" s="37">
        <v>1969</v>
      </c>
      <c r="S300" s="38">
        <v>0</v>
      </c>
      <c r="T300" s="38">
        <v>33</v>
      </c>
      <c r="U300" s="38">
        <v>222</v>
      </c>
      <c r="V300" s="39">
        <v>255</v>
      </c>
      <c r="W300" s="36">
        <v>887</v>
      </c>
      <c r="X300" s="36">
        <v>1702</v>
      </c>
      <c r="Y300" s="37">
        <v>2589</v>
      </c>
      <c r="Z300" s="39">
        <v>924</v>
      </c>
      <c r="AA300" s="36">
        <v>20540</v>
      </c>
      <c r="AB300" s="36">
        <v>5896</v>
      </c>
      <c r="AC300" s="37">
        <v>26436</v>
      </c>
      <c r="AD300" s="38">
        <v>19965</v>
      </c>
      <c r="AE300" s="38">
        <v>73</v>
      </c>
      <c r="AF300" s="39">
        <v>20038</v>
      </c>
      <c r="AG300" s="36">
        <v>68</v>
      </c>
      <c r="AH300" s="36">
        <v>0</v>
      </c>
      <c r="AI300" s="36">
        <v>0</v>
      </c>
      <c r="AJ300" s="36">
        <v>41</v>
      </c>
      <c r="AK300" s="40">
        <v>56193</v>
      </c>
      <c r="AL300" s="38">
        <v>14774</v>
      </c>
      <c r="AM300" s="38">
        <v>0</v>
      </c>
      <c r="AN300" s="38">
        <v>0</v>
      </c>
      <c r="AO300" s="38">
        <v>0</v>
      </c>
      <c r="AP300" s="38">
        <v>0</v>
      </c>
      <c r="AQ300" s="36">
        <v>42</v>
      </c>
      <c r="AR300" s="36">
        <v>2638</v>
      </c>
      <c r="AS300" s="36">
        <v>5606</v>
      </c>
      <c r="AT300" s="36">
        <v>0</v>
      </c>
      <c r="AU300" s="36">
        <v>70</v>
      </c>
      <c r="AV300" s="36">
        <v>0</v>
      </c>
      <c r="AW300" s="36">
        <v>903</v>
      </c>
      <c r="AX300" s="36">
        <v>0</v>
      </c>
      <c r="AY300" s="36">
        <v>0</v>
      </c>
      <c r="AZ300" s="40"/>
      <c r="BA300" s="40">
        <v>80226</v>
      </c>
      <c r="BB300" s="36">
        <v>0</v>
      </c>
      <c r="BC300" s="36">
        <v>0</v>
      </c>
      <c r="BD300" s="36">
        <v>1280</v>
      </c>
      <c r="BE300" s="36">
        <v>-126</v>
      </c>
    </row>
    <row r="301" spans="1:57" x14ac:dyDescent="0.2">
      <c r="A301" s="35" t="s">
        <v>665</v>
      </c>
      <c r="B301" s="35" t="s">
        <v>1343</v>
      </c>
      <c r="C301" s="397" t="s">
        <v>1590</v>
      </c>
      <c r="D301" s="35" t="s">
        <v>945</v>
      </c>
      <c r="E301" s="261"/>
      <c r="F301" s="35" t="s">
        <v>24</v>
      </c>
      <c r="G301" s="36">
        <v>-167</v>
      </c>
      <c r="H301" s="36">
        <v>2193</v>
      </c>
      <c r="I301" s="37">
        <v>2026</v>
      </c>
      <c r="J301" s="39">
        <v>20</v>
      </c>
      <c r="K301" s="36">
        <v>184</v>
      </c>
      <c r="L301" s="36">
        <v>187</v>
      </c>
      <c r="M301" s="37">
        <v>371</v>
      </c>
      <c r="N301" s="38">
        <v>1081</v>
      </c>
      <c r="O301" s="38">
        <v>0</v>
      </c>
      <c r="P301" s="38">
        <v>327</v>
      </c>
      <c r="Q301" s="39">
        <v>1408</v>
      </c>
      <c r="R301" s="37">
        <v>5282</v>
      </c>
      <c r="S301" s="38">
        <v>618</v>
      </c>
      <c r="T301" s="38">
        <v>78</v>
      </c>
      <c r="U301" s="38">
        <v>275</v>
      </c>
      <c r="V301" s="39">
        <v>971</v>
      </c>
      <c r="W301" s="36">
        <v>2432</v>
      </c>
      <c r="X301" s="36">
        <v>4676</v>
      </c>
      <c r="Y301" s="37">
        <v>7108</v>
      </c>
      <c r="Z301" s="39">
        <v>2035</v>
      </c>
      <c r="AA301" s="36">
        <v>44017</v>
      </c>
      <c r="AB301" s="36">
        <v>14051</v>
      </c>
      <c r="AC301" s="37">
        <v>58068</v>
      </c>
      <c r="AD301" s="38">
        <v>29336</v>
      </c>
      <c r="AE301" s="38">
        <v>1189</v>
      </c>
      <c r="AF301" s="39">
        <v>30525</v>
      </c>
      <c r="AG301" s="36">
        <v>429</v>
      </c>
      <c r="AH301" s="36">
        <v>0</v>
      </c>
      <c r="AI301" s="36">
        <v>98</v>
      </c>
      <c r="AJ301" s="36">
        <v>1659</v>
      </c>
      <c r="AK301" s="40">
        <v>110000</v>
      </c>
      <c r="AL301" s="38">
        <v>10369</v>
      </c>
      <c r="AM301" s="38">
        <v>177</v>
      </c>
      <c r="AN301" s="38">
        <v>11866</v>
      </c>
      <c r="AO301" s="38">
        <v>0</v>
      </c>
      <c r="AP301" s="38">
        <v>0</v>
      </c>
      <c r="AQ301" s="36">
        <v>18</v>
      </c>
      <c r="AR301" s="36">
        <v>3034</v>
      </c>
      <c r="AS301" s="36">
        <v>0</v>
      </c>
      <c r="AT301" s="36">
        <v>0</v>
      </c>
      <c r="AU301" s="36">
        <v>0</v>
      </c>
      <c r="AV301" s="36">
        <v>0</v>
      </c>
      <c r="AW301" s="36">
        <v>638</v>
      </c>
      <c r="AX301" s="36">
        <v>0</v>
      </c>
      <c r="AY301" s="36">
        <v>0</v>
      </c>
      <c r="AZ301" s="40"/>
      <c r="BA301" s="40">
        <v>136102</v>
      </c>
      <c r="BB301" s="36">
        <v>0</v>
      </c>
      <c r="BC301" s="36">
        <v>-596</v>
      </c>
      <c r="BD301" s="36">
        <v>1930</v>
      </c>
      <c r="BE301" s="36">
        <v>-1306</v>
      </c>
    </row>
    <row r="302" spans="1:57" x14ac:dyDescent="0.2">
      <c r="A302" s="35" t="s">
        <v>317</v>
      </c>
      <c r="B302" s="35" t="s">
        <v>1344</v>
      </c>
      <c r="C302" s="397" t="s">
        <v>1590</v>
      </c>
      <c r="D302" s="35" t="s">
        <v>316</v>
      </c>
      <c r="E302" s="261"/>
      <c r="F302" s="35" t="s">
        <v>24</v>
      </c>
      <c r="G302" s="36">
        <v>6</v>
      </c>
      <c r="H302" s="36">
        <v>2666</v>
      </c>
      <c r="I302" s="37">
        <v>2672</v>
      </c>
      <c r="J302" s="39">
        <v>3</v>
      </c>
      <c r="K302" s="36">
        <v>-15</v>
      </c>
      <c r="L302" s="36">
        <v>48</v>
      </c>
      <c r="M302" s="37">
        <v>33</v>
      </c>
      <c r="N302" s="38">
        <v>1682</v>
      </c>
      <c r="O302" s="38">
        <v>0</v>
      </c>
      <c r="P302" s="38">
        <v>1472</v>
      </c>
      <c r="Q302" s="39">
        <v>3154</v>
      </c>
      <c r="R302" s="37">
        <v>1161</v>
      </c>
      <c r="S302" s="38">
        <v>0</v>
      </c>
      <c r="T302" s="38">
        <v>297</v>
      </c>
      <c r="U302" s="38">
        <v>381</v>
      </c>
      <c r="V302" s="39">
        <v>678</v>
      </c>
      <c r="W302" s="36">
        <v>1404</v>
      </c>
      <c r="X302" s="36">
        <v>3033</v>
      </c>
      <c r="Y302" s="37">
        <v>4437</v>
      </c>
      <c r="Z302" s="39">
        <v>725</v>
      </c>
      <c r="AA302" s="36">
        <v>18291</v>
      </c>
      <c r="AB302" s="36">
        <v>10001</v>
      </c>
      <c r="AC302" s="37">
        <v>28292</v>
      </c>
      <c r="AD302" s="38">
        <v>22272</v>
      </c>
      <c r="AE302" s="38">
        <v>457</v>
      </c>
      <c r="AF302" s="39">
        <v>22729</v>
      </c>
      <c r="AG302" s="36">
        <v>455</v>
      </c>
      <c r="AH302" s="36">
        <v>0</v>
      </c>
      <c r="AI302" s="36">
        <v>0</v>
      </c>
      <c r="AJ302" s="36">
        <v>-3</v>
      </c>
      <c r="AK302" s="40">
        <v>64336</v>
      </c>
      <c r="AL302" s="38">
        <v>19217</v>
      </c>
      <c r="AM302" s="38">
        <v>0</v>
      </c>
      <c r="AN302" s="38">
        <v>0</v>
      </c>
      <c r="AO302" s="38">
        <v>0</v>
      </c>
      <c r="AP302" s="38">
        <v>0</v>
      </c>
      <c r="AQ302" s="36">
        <v>274</v>
      </c>
      <c r="AR302" s="36">
        <v>2496</v>
      </c>
      <c r="AS302" s="36">
        <v>1781</v>
      </c>
      <c r="AT302" s="36">
        <v>0</v>
      </c>
      <c r="AU302" s="36">
        <v>2</v>
      </c>
      <c r="AV302" s="36">
        <v>0</v>
      </c>
      <c r="AW302" s="36">
        <v>-50</v>
      </c>
      <c r="AX302" s="36">
        <v>0</v>
      </c>
      <c r="AY302" s="36">
        <v>0</v>
      </c>
      <c r="AZ302" s="40"/>
      <c r="BA302" s="40">
        <v>88056</v>
      </c>
      <c r="BB302" s="36">
        <v>0</v>
      </c>
      <c r="BC302" s="36">
        <v>0</v>
      </c>
      <c r="BD302" s="36">
        <v>1338</v>
      </c>
      <c r="BE302" s="36">
        <v>-350</v>
      </c>
    </row>
    <row r="303" spans="1:57" x14ac:dyDescent="0.2">
      <c r="A303" s="35" t="s">
        <v>343</v>
      </c>
      <c r="B303" s="35" t="s">
        <v>1345</v>
      </c>
      <c r="C303" s="397" t="s">
        <v>1590</v>
      </c>
      <c r="D303" s="35" t="s">
        <v>342</v>
      </c>
      <c r="E303" s="261"/>
      <c r="F303" s="35" t="s">
        <v>24</v>
      </c>
      <c r="G303" s="36">
        <v>130</v>
      </c>
      <c r="H303" s="36">
        <v>5999</v>
      </c>
      <c r="I303" s="37">
        <v>6129</v>
      </c>
      <c r="J303" s="39">
        <v>78</v>
      </c>
      <c r="K303" s="36">
        <v>450</v>
      </c>
      <c r="L303" s="36">
        <v>252</v>
      </c>
      <c r="M303" s="37">
        <v>702</v>
      </c>
      <c r="N303" s="38">
        <v>1474</v>
      </c>
      <c r="O303" s="38">
        <v>0</v>
      </c>
      <c r="P303" s="38">
        <v>1335</v>
      </c>
      <c r="Q303" s="39">
        <v>2809</v>
      </c>
      <c r="R303" s="37">
        <v>5351</v>
      </c>
      <c r="S303" s="38">
        <v>1117</v>
      </c>
      <c r="T303" s="38">
        <v>563</v>
      </c>
      <c r="U303" s="38">
        <v>791</v>
      </c>
      <c r="V303" s="39">
        <v>2471</v>
      </c>
      <c r="W303" s="36">
        <v>3633</v>
      </c>
      <c r="X303" s="36">
        <v>6306</v>
      </c>
      <c r="Y303" s="37">
        <v>9939</v>
      </c>
      <c r="Z303" s="39">
        <v>7341</v>
      </c>
      <c r="AA303" s="36">
        <v>76165</v>
      </c>
      <c r="AB303" s="36">
        <v>31100</v>
      </c>
      <c r="AC303" s="37">
        <v>107265</v>
      </c>
      <c r="AD303" s="38">
        <v>57684</v>
      </c>
      <c r="AE303" s="38">
        <v>3542</v>
      </c>
      <c r="AF303" s="39">
        <v>61226</v>
      </c>
      <c r="AG303" s="36">
        <v>25429</v>
      </c>
      <c r="AH303" s="36">
        <v>189</v>
      </c>
      <c r="AI303" s="36">
        <v>0</v>
      </c>
      <c r="AJ303" s="36">
        <v>0</v>
      </c>
      <c r="AK303" s="40">
        <v>228929</v>
      </c>
      <c r="AL303" s="38">
        <v>65000</v>
      </c>
      <c r="AM303" s="38">
        <v>100</v>
      </c>
      <c r="AN303" s="38">
        <v>1</v>
      </c>
      <c r="AO303" s="38">
        <v>0</v>
      </c>
      <c r="AP303" s="38">
        <v>0</v>
      </c>
      <c r="AQ303" s="36">
        <v>0</v>
      </c>
      <c r="AR303" s="36">
        <v>9798</v>
      </c>
      <c r="AS303" s="36">
        <v>4554</v>
      </c>
      <c r="AT303" s="36">
        <v>0</v>
      </c>
      <c r="AU303" s="36">
        <v>54</v>
      </c>
      <c r="AV303" s="36">
        <v>-1195</v>
      </c>
      <c r="AW303" s="36">
        <v>888</v>
      </c>
      <c r="AX303" s="36">
        <v>0</v>
      </c>
      <c r="AY303" s="36">
        <v>0</v>
      </c>
      <c r="AZ303" s="40"/>
      <c r="BA303" s="40">
        <v>308129</v>
      </c>
      <c r="BB303" s="36">
        <v>-21</v>
      </c>
      <c r="BC303" s="36">
        <v>-82</v>
      </c>
      <c r="BD303" s="36">
        <v>3640</v>
      </c>
      <c r="BE303" s="36">
        <v>-22</v>
      </c>
    </row>
    <row r="304" spans="1:57" x14ac:dyDescent="0.2">
      <c r="A304" s="35" t="s">
        <v>549</v>
      </c>
      <c r="B304" s="35" t="s">
        <v>1346</v>
      </c>
      <c r="C304" s="397" t="s">
        <v>1590</v>
      </c>
      <c r="D304" s="35" t="s">
        <v>946</v>
      </c>
      <c r="E304" s="261"/>
      <c r="F304" s="35" t="s">
        <v>24</v>
      </c>
      <c r="G304" s="36">
        <v>9</v>
      </c>
      <c r="H304" s="36">
        <v>3040</v>
      </c>
      <c r="I304" s="37">
        <v>3049</v>
      </c>
      <c r="J304" s="39">
        <v>19</v>
      </c>
      <c r="K304" s="36">
        <v>34</v>
      </c>
      <c r="L304" s="36">
        <v>-24</v>
      </c>
      <c r="M304" s="37">
        <v>10</v>
      </c>
      <c r="N304" s="38">
        <v>1608</v>
      </c>
      <c r="O304" s="38">
        <v>0</v>
      </c>
      <c r="P304" s="38">
        <v>-1948</v>
      </c>
      <c r="Q304" s="39">
        <v>-340</v>
      </c>
      <c r="R304" s="37">
        <v>1716</v>
      </c>
      <c r="S304" s="38">
        <v>229</v>
      </c>
      <c r="T304" s="38">
        <v>63</v>
      </c>
      <c r="U304" s="38">
        <v>197</v>
      </c>
      <c r="V304" s="39">
        <v>489</v>
      </c>
      <c r="W304" s="36">
        <v>94</v>
      </c>
      <c r="X304" s="36">
        <v>1548</v>
      </c>
      <c r="Y304" s="37">
        <v>1642</v>
      </c>
      <c r="Z304" s="39">
        <v>2329</v>
      </c>
      <c r="AA304" s="36">
        <v>29266</v>
      </c>
      <c r="AB304" s="36">
        <v>4478</v>
      </c>
      <c r="AC304" s="37">
        <v>33744</v>
      </c>
      <c r="AD304" s="38">
        <v>20459</v>
      </c>
      <c r="AE304" s="38">
        <v>1890</v>
      </c>
      <c r="AF304" s="39">
        <v>22349</v>
      </c>
      <c r="AG304" s="36">
        <v>220</v>
      </c>
      <c r="AH304" s="36">
        <v>0</v>
      </c>
      <c r="AI304" s="36">
        <v>0</v>
      </c>
      <c r="AJ304" s="36">
        <v>0</v>
      </c>
      <c r="AK304" s="40">
        <v>65227</v>
      </c>
      <c r="AL304" s="38">
        <v>19450</v>
      </c>
      <c r="AM304" s="38">
        <v>0</v>
      </c>
      <c r="AN304" s="38">
        <v>0</v>
      </c>
      <c r="AO304" s="38">
        <v>0</v>
      </c>
      <c r="AP304" s="38">
        <v>0</v>
      </c>
      <c r="AQ304" s="36">
        <v>311</v>
      </c>
      <c r="AR304" s="36">
        <v>3636</v>
      </c>
      <c r="AS304" s="36">
        <v>1532</v>
      </c>
      <c r="AT304" s="36">
        <v>0</v>
      </c>
      <c r="AU304" s="36">
        <v>0</v>
      </c>
      <c r="AV304" s="36">
        <v>93</v>
      </c>
      <c r="AW304" s="36">
        <v>-3272</v>
      </c>
      <c r="AX304" s="36">
        <v>0</v>
      </c>
      <c r="AY304" s="36">
        <v>0</v>
      </c>
      <c r="AZ304" s="40"/>
      <c r="BA304" s="40">
        <v>86977</v>
      </c>
      <c r="BB304" s="36">
        <v>0</v>
      </c>
      <c r="BC304" s="36">
        <v>0</v>
      </c>
      <c r="BD304" s="36">
        <v>833</v>
      </c>
      <c r="BE304" s="36">
        <v>-300</v>
      </c>
    </row>
    <row r="305" spans="1:57" x14ac:dyDescent="0.2">
      <c r="A305" s="35" t="s">
        <v>492</v>
      </c>
      <c r="B305" s="35" t="s">
        <v>1347</v>
      </c>
      <c r="C305" s="397" t="s">
        <v>1590</v>
      </c>
      <c r="D305" s="35" t="s">
        <v>491</v>
      </c>
      <c r="E305" s="261"/>
      <c r="F305" s="35" t="s">
        <v>24</v>
      </c>
      <c r="G305" s="36">
        <v>-255</v>
      </c>
      <c r="H305" s="36">
        <v>3683</v>
      </c>
      <c r="I305" s="37">
        <v>3428</v>
      </c>
      <c r="J305" s="39">
        <v>40</v>
      </c>
      <c r="K305" s="36">
        <v>71</v>
      </c>
      <c r="L305" s="36">
        <v>88</v>
      </c>
      <c r="M305" s="37">
        <v>159</v>
      </c>
      <c r="N305" s="38">
        <v>862</v>
      </c>
      <c r="O305" s="38">
        <v>0</v>
      </c>
      <c r="P305" s="38">
        <v>1477</v>
      </c>
      <c r="Q305" s="39">
        <v>2339</v>
      </c>
      <c r="R305" s="37">
        <v>2762</v>
      </c>
      <c r="S305" s="38">
        <v>633</v>
      </c>
      <c r="T305" s="38">
        <v>255</v>
      </c>
      <c r="U305" s="38">
        <v>651</v>
      </c>
      <c r="V305" s="39">
        <v>1539</v>
      </c>
      <c r="W305" s="36">
        <v>1464</v>
      </c>
      <c r="X305" s="36">
        <v>4152</v>
      </c>
      <c r="Y305" s="37">
        <v>5616</v>
      </c>
      <c r="Z305" s="39">
        <v>2424</v>
      </c>
      <c r="AA305" s="36">
        <v>35070</v>
      </c>
      <c r="AB305" s="36">
        <v>10890</v>
      </c>
      <c r="AC305" s="37">
        <v>45960</v>
      </c>
      <c r="AD305" s="38">
        <v>34070</v>
      </c>
      <c r="AE305" s="38">
        <v>1278</v>
      </c>
      <c r="AF305" s="39">
        <v>35348</v>
      </c>
      <c r="AG305" s="36">
        <v>-2053</v>
      </c>
      <c r="AH305" s="36">
        <v>186</v>
      </c>
      <c r="AI305" s="36">
        <v>0</v>
      </c>
      <c r="AJ305" s="36">
        <v>60</v>
      </c>
      <c r="AK305" s="40">
        <v>97808</v>
      </c>
      <c r="AL305" s="38">
        <v>25859</v>
      </c>
      <c r="AM305" s="38">
        <v>0</v>
      </c>
      <c r="AN305" s="38">
        <v>0</v>
      </c>
      <c r="AO305" s="38">
        <v>0</v>
      </c>
      <c r="AP305" s="38">
        <v>0</v>
      </c>
      <c r="AQ305" s="36">
        <v>230</v>
      </c>
      <c r="AR305" s="36">
        <v>4669</v>
      </c>
      <c r="AS305" s="36">
        <v>3165</v>
      </c>
      <c r="AT305" s="36">
        <v>0</v>
      </c>
      <c r="AU305" s="36">
        <v>16</v>
      </c>
      <c r="AV305" s="36">
        <v>-216</v>
      </c>
      <c r="AW305" s="36">
        <v>-354</v>
      </c>
      <c r="AX305" s="36">
        <v>-703</v>
      </c>
      <c r="AY305" s="36">
        <v>0</v>
      </c>
      <c r="AZ305" s="40"/>
      <c r="BA305" s="40">
        <v>130474</v>
      </c>
      <c r="BB305" s="36">
        <v>-54</v>
      </c>
      <c r="BC305" s="36">
        <v>-98</v>
      </c>
      <c r="BD305" s="36">
        <v>1016</v>
      </c>
      <c r="BE305" s="36">
        <v>-124</v>
      </c>
    </row>
    <row r="306" spans="1:57" x14ac:dyDescent="0.2">
      <c r="A306" s="35" t="s">
        <v>672</v>
      </c>
      <c r="B306" s="35" t="s">
        <v>1348</v>
      </c>
      <c r="C306" s="397" t="s">
        <v>1590</v>
      </c>
      <c r="D306" s="35" t="s">
        <v>671</v>
      </c>
      <c r="E306" s="261"/>
      <c r="F306" s="35" t="s">
        <v>24</v>
      </c>
      <c r="G306" s="36">
        <v>197</v>
      </c>
      <c r="H306" s="36">
        <v>2176</v>
      </c>
      <c r="I306" s="37">
        <v>2373</v>
      </c>
      <c r="J306" s="39">
        <v>0</v>
      </c>
      <c r="K306" s="36">
        <v>328</v>
      </c>
      <c r="L306" s="36">
        <v>90</v>
      </c>
      <c r="M306" s="37">
        <v>418</v>
      </c>
      <c r="N306" s="38">
        <v>2797</v>
      </c>
      <c r="O306" s="38">
        <v>0</v>
      </c>
      <c r="P306" s="38">
        <v>985</v>
      </c>
      <c r="Q306" s="39">
        <v>3782</v>
      </c>
      <c r="R306" s="37">
        <v>2522</v>
      </c>
      <c r="S306" s="38">
        <v>519</v>
      </c>
      <c r="T306" s="38">
        <v>405</v>
      </c>
      <c r="U306" s="38">
        <v>464</v>
      </c>
      <c r="V306" s="39">
        <v>1388</v>
      </c>
      <c r="W306" s="36">
        <v>1627</v>
      </c>
      <c r="X306" s="36">
        <v>5835</v>
      </c>
      <c r="Y306" s="37">
        <v>7462</v>
      </c>
      <c r="Z306" s="39">
        <v>4328</v>
      </c>
      <c r="AA306" s="36">
        <v>61879</v>
      </c>
      <c r="AB306" s="36">
        <v>13018</v>
      </c>
      <c r="AC306" s="37">
        <v>74897</v>
      </c>
      <c r="AD306" s="38">
        <v>37580</v>
      </c>
      <c r="AE306" s="38">
        <v>3355</v>
      </c>
      <c r="AF306" s="39">
        <v>40935</v>
      </c>
      <c r="AG306" s="36">
        <v>0</v>
      </c>
      <c r="AH306" s="36">
        <v>-2</v>
      </c>
      <c r="AI306" s="36">
        <v>0</v>
      </c>
      <c r="AJ306" s="36">
        <v>-4815</v>
      </c>
      <c r="AK306" s="40">
        <v>133288</v>
      </c>
      <c r="AL306" s="38">
        <v>34310</v>
      </c>
      <c r="AM306" s="38">
        <v>0</v>
      </c>
      <c r="AN306" s="38">
        <v>0</v>
      </c>
      <c r="AO306" s="38">
        <v>0</v>
      </c>
      <c r="AP306" s="38">
        <v>0</v>
      </c>
      <c r="AQ306" s="36">
        <v>0</v>
      </c>
      <c r="AR306" s="36">
        <v>5475</v>
      </c>
      <c r="AS306" s="36">
        <v>3843</v>
      </c>
      <c r="AT306" s="36">
        <v>0</v>
      </c>
      <c r="AU306" s="36">
        <v>0</v>
      </c>
      <c r="AV306" s="36">
        <v>0</v>
      </c>
      <c r="AW306" s="36">
        <v>0</v>
      </c>
      <c r="AX306" s="36">
        <v>0</v>
      </c>
      <c r="AY306" s="36">
        <v>0</v>
      </c>
      <c r="AZ306" s="40"/>
      <c r="BA306" s="40">
        <v>176916</v>
      </c>
      <c r="BB306" s="36">
        <v>0</v>
      </c>
      <c r="BC306" s="36">
        <v>0</v>
      </c>
      <c r="BD306" s="36">
        <v>2786</v>
      </c>
      <c r="BE306" s="36">
        <v>0</v>
      </c>
    </row>
    <row r="307" spans="1:57" x14ac:dyDescent="0.2">
      <c r="A307" s="35" t="s">
        <v>23</v>
      </c>
      <c r="B307" s="35" t="s">
        <v>1349</v>
      </c>
      <c r="C307" s="397" t="s">
        <v>1594</v>
      </c>
      <c r="D307" s="35" t="s">
        <v>22</v>
      </c>
      <c r="E307" s="261"/>
      <c r="F307" s="35" t="s">
        <v>24</v>
      </c>
      <c r="G307" s="36">
        <v>-247</v>
      </c>
      <c r="H307" s="36">
        <v>11384</v>
      </c>
      <c r="I307" s="37">
        <v>11137</v>
      </c>
      <c r="J307" s="39">
        <v>2</v>
      </c>
      <c r="K307" s="36">
        <v>619</v>
      </c>
      <c r="L307" s="36">
        <v>0</v>
      </c>
      <c r="M307" s="37">
        <v>619</v>
      </c>
      <c r="N307" s="38">
        <v>-708</v>
      </c>
      <c r="O307" s="38">
        <v>0</v>
      </c>
      <c r="P307" s="38">
        <v>672</v>
      </c>
      <c r="Q307" s="39">
        <v>-36</v>
      </c>
      <c r="R307" s="37">
        <v>2426</v>
      </c>
      <c r="S307" s="38">
        <v>258</v>
      </c>
      <c r="T307" s="38">
        <v>118</v>
      </c>
      <c r="U307" s="38">
        <v>1439</v>
      </c>
      <c r="V307" s="39">
        <v>1815</v>
      </c>
      <c r="W307" s="36">
        <v>916</v>
      </c>
      <c r="X307" s="36">
        <v>2494</v>
      </c>
      <c r="Y307" s="37">
        <v>3410</v>
      </c>
      <c r="Z307" s="39">
        <v>1411</v>
      </c>
      <c r="AA307" s="36">
        <v>3340</v>
      </c>
      <c r="AB307" s="36">
        <v>28467</v>
      </c>
      <c r="AC307" s="37">
        <v>31807</v>
      </c>
      <c r="AD307" s="38">
        <v>20521</v>
      </c>
      <c r="AE307" s="38">
        <v>218</v>
      </c>
      <c r="AF307" s="39">
        <v>20739</v>
      </c>
      <c r="AG307" s="36">
        <v>144</v>
      </c>
      <c r="AH307" s="36">
        <v>0</v>
      </c>
      <c r="AI307" s="36">
        <v>0</v>
      </c>
      <c r="AJ307" s="36">
        <v>0</v>
      </c>
      <c r="AK307" s="40">
        <v>73474</v>
      </c>
      <c r="AL307" s="38">
        <v>9274</v>
      </c>
      <c r="AM307" s="38">
        <v>34</v>
      </c>
      <c r="AN307" s="38">
        <v>6251</v>
      </c>
      <c r="AO307" s="38">
        <v>0</v>
      </c>
      <c r="AP307" s="38">
        <v>0</v>
      </c>
      <c r="AQ307" s="36">
        <v>0</v>
      </c>
      <c r="AR307" s="36">
        <v>2822</v>
      </c>
      <c r="AS307" s="36">
        <v>0</v>
      </c>
      <c r="AT307" s="36">
        <v>0</v>
      </c>
      <c r="AU307" s="36">
        <v>316</v>
      </c>
      <c r="AV307" s="36">
        <v>-2</v>
      </c>
      <c r="AW307" s="36">
        <v>11619</v>
      </c>
      <c r="AX307" s="36">
        <v>0</v>
      </c>
      <c r="AY307" s="36">
        <v>0</v>
      </c>
      <c r="AZ307" s="40"/>
      <c r="BA307" s="40">
        <v>103788</v>
      </c>
      <c r="BB307" s="36">
        <v>0</v>
      </c>
      <c r="BC307" s="36">
        <v>0</v>
      </c>
      <c r="BD307" s="36">
        <v>0</v>
      </c>
      <c r="BE307" s="36">
        <v>-11</v>
      </c>
    </row>
    <row r="308" spans="1:57" x14ac:dyDescent="0.2">
      <c r="A308" s="35" t="s">
        <v>161</v>
      </c>
      <c r="B308" s="35" t="s">
        <v>1350</v>
      </c>
      <c r="C308" s="397" t="s">
        <v>1594</v>
      </c>
      <c r="D308" s="35" t="s">
        <v>160</v>
      </c>
      <c r="E308" s="261"/>
      <c r="F308" s="35" t="s">
        <v>24</v>
      </c>
      <c r="G308" s="36">
        <v>75</v>
      </c>
      <c r="H308" s="36">
        <v>963</v>
      </c>
      <c r="I308" s="37">
        <v>1038</v>
      </c>
      <c r="J308" s="39">
        <v>76</v>
      </c>
      <c r="K308" s="36">
        <v>397</v>
      </c>
      <c r="L308" s="36">
        <v>207</v>
      </c>
      <c r="M308" s="37">
        <v>604</v>
      </c>
      <c r="N308" s="38">
        <v>1834</v>
      </c>
      <c r="O308" s="38">
        <v>0</v>
      </c>
      <c r="P308" s="38">
        <v>746</v>
      </c>
      <c r="Q308" s="39">
        <v>2580</v>
      </c>
      <c r="R308" s="37">
        <v>5767</v>
      </c>
      <c r="S308" s="38">
        <v>879</v>
      </c>
      <c r="T308" s="38">
        <v>76</v>
      </c>
      <c r="U308" s="38">
        <v>1035</v>
      </c>
      <c r="V308" s="39">
        <v>1990</v>
      </c>
      <c r="W308" s="36">
        <v>2636</v>
      </c>
      <c r="X308" s="36">
        <v>3562</v>
      </c>
      <c r="Y308" s="37">
        <v>6198</v>
      </c>
      <c r="Z308" s="39">
        <v>2371</v>
      </c>
      <c r="AA308" s="36">
        <v>28452</v>
      </c>
      <c r="AB308" s="36">
        <v>7389</v>
      </c>
      <c r="AC308" s="37">
        <v>35841</v>
      </c>
      <c r="AD308" s="38">
        <v>35779</v>
      </c>
      <c r="AE308" s="38">
        <v>1407</v>
      </c>
      <c r="AF308" s="39">
        <v>37186</v>
      </c>
      <c r="AG308" s="36">
        <v>3245</v>
      </c>
      <c r="AH308" s="36">
        <v>0</v>
      </c>
      <c r="AI308" s="36">
        <v>60</v>
      </c>
      <c r="AJ308" s="36">
        <v>-223</v>
      </c>
      <c r="AK308" s="40">
        <v>96733</v>
      </c>
      <c r="AL308" s="38">
        <v>11480</v>
      </c>
      <c r="AM308" s="38">
        <v>0</v>
      </c>
      <c r="AN308" s="38">
        <v>9993</v>
      </c>
      <c r="AO308" s="38">
        <v>0</v>
      </c>
      <c r="AP308" s="38">
        <v>0</v>
      </c>
      <c r="AQ308" s="36">
        <v>504</v>
      </c>
      <c r="AR308" s="36">
        <v>3244</v>
      </c>
      <c r="AS308" s="36">
        <v>0</v>
      </c>
      <c r="AT308" s="36">
        <v>0</v>
      </c>
      <c r="AU308" s="36">
        <v>292</v>
      </c>
      <c r="AV308" s="36">
        <v>0</v>
      </c>
      <c r="AW308" s="36">
        <v>-1096</v>
      </c>
      <c r="AX308" s="36">
        <v>0</v>
      </c>
      <c r="AY308" s="36">
        <v>0</v>
      </c>
      <c r="AZ308" s="40"/>
      <c r="BA308" s="40">
        <v>121150</v>
      </c>
      <c r="BB308" s="36">
        <v>0</v>
      </c>
      <c r="BC308" s="36">
        <v>0</v>
      </c>
      <c r="BD308" s="36">
        <v>4419</v>
      </c>
      <c r="BE308" s="36">
        <v>-154</v>
      </c>
    </row>
    <row r="309" spans="1:57" x14ac:dyDescent="0.2">
      <c r="A309" s="35" t="s">
        <v>471</v>
      </c>
      <c r="B309" s="35" t="s">
        <v>1351</v>
      </c>
      <c r="C309" s="397" t="s">
        <v>1594</v>
      </c>
      <c r="D309" s="35" t="s">
        <v>470</v>
      </c>
      <c r="E309" s="261"/>
      <c r="F309" s="35" t="s">
        <v>24</v>
      </c>
      <c r="G309" s="36">
        <v>-118</v>
      </c>
      <c r="H309" s="36">
        <v>2070</v>
      </c>
      <c r="I309" s="37">
        <v>1952</v>
      </c>
      <c r="J309" s="39">
        <v>40</v>
      </c>
      <c r="K309" s="36">
        <v>78</v>
      </c>
      <c r="L309" s="36">
        <v>138</v>
      </c>
      <c r="M309" s="37">
        <v>216</v>
      </c>
      <c r="N309" s="38">
        <v>1069</v>
      </c>
      <c r="O309" s="38">
        <v>0</v>
      </c>
      <c r="P309" s="38">
        <v>545</v>
      </c>
      <c r="Q309" s="39">
        <v>1614</v>
      </c>
      <c r="R309" s="37">
        <v>3811</v>
      </c>
      <c r="S309" s="38">
        <v>482</v>
      </c>
      <c r="T309" s="38">
        <v>30</v>
      </c>
      <c r="U309" s="38">
        <v>149</v>
      </c>
      <c r="V309" s="39">
        <v>661</v>
      </c>
      <c r="W309" s="36">
        <v>1574</v>
      </c>
      <c r="X309" s="36">
        <v>2613</v>
      </c>
      <c r="Y309" s="37">
        <v>4187</v>
      </c>
      <c r="Z309" s="39">
        <v>3231</v>
      </c>
      <c r="AA309" s="36">
        <v>22218</v>
      </c>
      <c r="AB309" s="36">
        <v>10008</v>
      </c>
      <c r="AC309" s="37">
        <v>32226</v>
      </c>
      <c r="AD309" s="38">
        <v>36484</v>
      </c>
      <c r="AE309" s="38">
        <v>697</v>
      </c>
      <c r="AF309" s="39">
        <v>37181</v>
      </c>
      <c r="AG309" s="36">
        <v>917</v>
      </c>
      <c r="AH309" s="36">
        <v>0</v>
      </c>
      <c r="AI309" s="36">
        <v>41</v>
      </c>
      <c r="AJ309" s="36">
        <v>0</v>
      </c>
      <c r="AK309" s="40">
        <v>86077</v>
      </c>
      <c r="AL309" s="38">
        <v>9981</v>
      </c>
      <c r="AM309" s="38">
        <v>13</v>
      </c>
      <c r="AN309" s="38">
        <v>12292</v>
      </c>
      <c r="AO309" s="38">
        <v>0</v>
      </c>
      <c r="AP309" s="38">
        <v>0</v>
      </c>
      <c r="AQ309" s="36">
        <v>642</v>
      </c>
      <c r="AR309" s="36">
        <v>2729</v>
      </c>
      <c r="AS309" s="36">
        <v>0</v>
      </c>
      <c r="AT309" s="36">
        <v>0</v>
      </c>
      <c r="AU309" s="36">
        <v>554</v>
      </c>
      <c r="AV309" s="36">
        <v>-235</v>
      </c>
      <c r="AW309" s="36">
        <v>250</v>
      </c>
      <c r="AX309" s="36">
        <v>-218</v>
      </c>
      <c r="AY309" s="36">
        <v>0</v>
      </c>
      <c r="AZ309" s="40"/>
      <c r="BA309" s="40">
        <v>112085</v>
      </c>
      <c r="BB309" s="36">
        <v>0</v>
      </c>
      <c r="BC309" s="36">
        <v>0</v>
      </c>
      <c r="BD309" s="36">
        <v>2250</v>
      </c>
      <c r="BE309" s="36">
        <v>-137</v>
      </c>
    </row>
    <row r="310" spans="1:57" x14ac:dyDescent="0.2">
      <c r="A310" s="35" t="s">
        <v>497</v>
      </c>
      <c r="B310" s="35" t="s">
        <v>1352</v>
      </c>
      <c r="C310" s="397" t="s">
        <v>1594</v>
      </c>
      <c r="D310" s="35" t="s">
        <v>496</v>
      </c>
      <c r="E310" s="261"/>
      <c r="F310" s="35" t="s">
        <v>24</v>
      </c>
      <c r="G310" s="36">
        <v>11</v>
      </c>
      <c r="H310" s="36">
        <v>14389</v>
      </c>
      <c r="I310" s="37">
        <v>14400</v>
      </c>
      <c r="J310" s="39">
        <v>19</v>
      </c>
      <c r="K310" s="36">
        <v>457</v>
      </c>
      <c r="L310" s="36">
        <v>66</v>
      </c>
      <c r="M310" s="37">
        <v>523</v>
      </c>
      <c r="N310" s="38">
        <v>11299</v>
      </c>
      <c r="O310" s="38">
        <v>0</v>
      </c>
      <c r="P310" s="38">
        <v>1372</v>
      </c>
      <c r="Q310" s="39">
        <v>12671</v>
      </c>
      <c r="R310" s="37">
        <v>9040</v>
      </c>
      <c r="S310" s="38">
        <v>1994</v>
      </c>
      <c r="T310" s="38">
        <v>222</v>
      </c>
      <c r="U310" s="38">
        <v>518</v>
      </c>
      <c r="V310" s="39">
        <v>2734</v>
      </c>
      <c r="W310" s="36">
        <v>3058</v>
      </c>
      <c r="X310" s="36">
        <v>5509</v>
      </c>
      <c r="Y310" s="37">
        <v>8567</v>
      </c>
      <c r="Z310" s="39">
        <v>6775</v>
      </c>
      <c r="AA310" s="36">
        <v>49653</v>
      </c>
      <c r="AB310" s="36">
        <v>15304</v>
      </c>
      <c r="AC310" s="37">
        <v>64957</v>
      </c>
      <c r="AD310" s="38">
        <v>52952</v>
      </c>
      <c r="AE310" s="38">
        <v>4148</v>
      </c>
      <c r="AF310" s="39">
        <v>57100</v>
      </c>
      <c r="AG310" s="36">
        <v>1801</v>
      </c>
      <c r="AH310" s="36">
        <v>0</v>
      </c>
      <c r="AI310" s="36">
        <v>0</v>
      </c>
      <c r="AJ310" s="36">
        <v>0</v>
      </c>
      <c r="AK310" s="40">
        <v>178587</v>
      </c>
      <c r="AL310" s="38">
        <v>22817</v>
      </c>
      <c r="AM310" s="38">
        <v>38</v>
      </c>
      <c r="AN310" s="38">
        <v>24802</v>
      </c>
      <c r="AO310" s="38">
        <v>0</v>
      </c>
      <c r="AP310" s="38">
        <v>340</v>
      </c>
      <c r="AQ310" s="36">
        <v>128</v>
      </c>
      <c r="AR310" s="36">
        <v>6115</v>
      </c>
      <c r="AS310" s="36">
        <v>0</v>
      </c>
      <c r="AT310" s="36">
        <v>0</v>
      </c>
      <c r="AU310" s="36">
        <v>0</v>
      </c>
      <c r="AV310" s="36">
        <v>-245</v>
      </c>
      <c r="AW310" s="36">
        <v>138</v>
      </c>
      <c r="AX310" s="36">
        <v>0</v>
      </c>
      <c r="AY310" s="36">
        <v>0</v>
      </c>
      <c r="AZ310" s="40"/>
      <c r="BA310" s="40">
        <v>232720</v>
      </c>
      <c r="BB310" s="36">
        <v>0</v>
      </c>
      <c r="BC310" s="36">
        <v>0</v>
      </c>
      <c r="BD310" s="36">
        <v>7484</v>
      </c>
      <c r="BE310" s="36">
        <v>0</v>
      </c>
    </row>
    <row r="311" spans="1:57" x14ac:dyDescent="0.2">
      <c r="A311" s="35" t="s">
        <v>226</v>
      </c>
      <c r="B311" s="35" t="s">
        <v>1353</v>
      </c>
      <c r="C311" s="397" t="s">
        <v>1591</v>
      </c>
      <c r="D311" s="35" t="s">
        <v>225</v>
      </c>
      <c r="E311" s="261"/>
      <c r="F311" s="35" t="s">
        <v>24</v>
      </c>
      <c r="G311" s="36">
        <v>-212</v>
      </c>
      <c r="H311" s="36">
        <v>1927</v>
      </c>
      <c r="I311" s="37">
        <v>1715</v>
      </c>
      <c r="J311" s="39">
        <v>0</v>
      </c>
      <c r="K311" s="36">
        <v>293</v>
      </c>
      <c r="L311" s="36">
        <v>109</v>
      </c>
      <c r="M311" s="37">
        <v>402</v>
      </c>
      <c r="N311" s="38">
        <v>1119</v>
      </c>
      <c r="O311" s="38">
        <v>0</v>
      </c>
      <c r="P311" s="38">
        <v>609</v>
      </c>
      <c r="Q311" s="39">
        <v>1728</v>
      </c>
      <c r="R311" s="37">
        <v>3174</v>
      </c>
      <c r="S311" s="38">
        <v>302</v>
      </c>
      <c r="T311" s="38">
        <v>8</v>
      </c>
      <c r="U311" s="38">
        <v>325</v>
      </c>
      <c r="V311" s="39">
        <v>635</v>
      </c>
      <c r="W311" s="36">
        <v>1472</v>
      </c>
      <c r="X311" s="36">
        <v>2742</v>
      </c>
      <c r="Y311" s="37">
        <v>4214</v>
      </c>
      <c r="Z311" s="39">
        <v>2724</v>
      </c>
      <c r="AA311" s="36">
        <v>31326</v>
      </c>
      <c r="AB311" s="36">
        <v>11824.421799526885</v>
      </c>
      <c r="AC311" s="37">
        <v>43150.421799526885</v>
      </c>
      <c r="AD311" s="38">
        <v>24696</v>
      </c>
      <c r="AE311" s="38">
        <v>745</v>
      </c>
      <c r="AF311" s="39">
        <v>25441</v>
      </c>
      <c r="AG311" s="36">
        <v>200</v>
      </c>
      <c r="AH311" s="36">
        <v>0</v>
      </c>
      <c r="AI311" s="36">
        <v>114</v>
      </c>
      <c r="AJ311" s="36">
        <v>1241</v>
      </c>
      <c r="AK311" s="40">
        <v>84738.421799526885</v>
      </c>
      <c r="AL311" s="38">
        <v>8868</v>
      </c>
      <c r="AM311" s="38">
        <v>0</v>
      </c>
      <c r="AN311" s="38">
        <v>10770</v>
      </c>
      <c r="AO311" s="38">
        <v>0</v>
      </c>
      <c r="AP311" s="38">
        <v>0</v>
      </c>
      <c r="AQ311" s="36">
        <v>3</v>
      </c>
      <c r="AR311" s="36">
        <v>2823</v>
      </c>
      <c r="AS311" s="36">
        <v>0</v>
      </c>
      <c r="AT311" s="36">
        <v>0</v>
      </c>
      <c r="AU311" s="36">
        <v>0</v>
      </c>
      <c r="AV311" s="36">
        <v>39</v>
      </c>
      <c r="AW311" s="36">
        <v>-55</v>
      </c>
      <c r="AX311" s="36">
        <v>0</v>
      </c>
      <c r="AY311" s="36">
        <v>0</v>
      </c>
      <c r="AZ311" s="40"/>
      <c r="BA311" s="40">
        <v>107186.42179952688</v>
      </c>
      <c r="BB311" s="36">
        <v>0</v>
      </c>
      <c r="BC311" s="36">
        <v>-517</v>
      </c>
      <c r="BD311" s="36">
        <v>7198</v>
      </c>
      <c r="BE311" s="36">
        <v>-335</v>
      </c>
    </row>
    <row r="312" spans="1:57" x14ac:dyDescent="0.2">
      <c r="A312" s="35" t="s">
        <v>381</v>
      </c>
      <c r="B312" s="35" t="s">
        <v>1354</v>
      </c>
      <c r="C312" s="397" t="s">
        <v>1591</v>
      </c>
      <c r="D312" s="35" t="s">
        <v>947</v>
      </c>
      <c r="E312" s="261"/>
      <c r="F312" s="35" t="s">
        <v>24</v>
      </c>
      <c r="G312" s="36">
        <v>-337</v>
      </c>
      <c r="H312" s="36">
        <v>1097</v>
      </c>
      <c r="I312" s="37">
        <v>760</v>
      </c>
      <c r="J312" s="39">
        <v>53</v>
      </c>
      <c r="K312" s="36">
        <v>85</v>
      </c>
      <c r="L312" s="36">
        <v>128</v>
      </c>
      <c r="M312" s="37">
        <v>213</v>
      </c>
      <c r="N312" s="38">
        <v>-933</v>
      </c>
      <c r="O312" s="38">
        <v>0</v>
      </c>
      <c r="P312" s="38">
        <v>1436</v>
      </c>
      <c r="Q312" s="39">
        <v>503</v>
      </c>
      <c r="R312" s="37">
        <v>4818</v>
      </c>
      <c r="S312" s="38">
        <v>1610</v>
      </c>
      <c r="T312" s="38">
        <v>44</v>
      </c>
      <c r="U312" s="38">
        <v>276</v>
      </c>
      <c r="V312" s="39">
        <v>1930</v>
      </c>
      <c r="W312" s="36">
        <v>2885</v>
      </c>
      <c r="X312" s="36">
        <v>3156</v>
      </c>
      <c r="Y312" s="37">
        <v>6041</v>
      </c>
      <c r="Z312" s="39">
        <v>2183</v>
      </c>
      <c r="AA312" s="36">
        <v>36165</v>
      </c>
      <c r="AB312" s="36">
        <v>14899</v>
      </c>
      <c r="AC312" s="37">
        <v>51064</v>
      </c>
      <c r="AD312" s="38">
        <v>30273</v>
      </c>
      <c r="AE312" s="38">
        <v>2800</v>
      </c>
      <c r="AF312" s="39">
        <v>33073</v>
      </c>
      <c r="AG312" s="36">
        <v>3388</v>
      </c>
      <c r="AH312" s="36">
        <v>0</v>
      </c>
      <c r="AI312" s="36">
        <v>128</v>
      </c>
      <c r="AJ312" s="36">
        <v>13</v>
      </c>
      <c r="AK312" s="40">
        <v>104167</v>
      </c>
      <c r="AL312" s="38">
        <v>16358</v>
      </c>
      <c r="AM312" s="38">
        <v>0</v>
      </c>
      <c r="AN312" s="38">
        <v>17184</v>
      </c>
      <c r="AO312" s="38">
        <v>0</v>
      </c>
      <c r="AP312" s="38">
        <v>79</v>
      </c>
      <c r="AQ312" s="36">
        <v>21</v>
      </c>
      <c r="AR312" s="36">
        <v>4113</v>
      </c>
      <c r="AS312" s="36">
        <v>0</v>
      </c>
      <c r="AT312" s="36">
        <v>0</v>
      </c>
      <c r="AU312" s="36">
        <v>0</v>
      </c>
      <c r="AV312" s="36">
        <v>-4205</v>
      </c>
      <c r="AW312" s="36">
        <v>-1864</v>
      </c>
      <c r="AX312" s="36">
        <v>0</v>
      </c>
      <c r="AY312" s="36">
        <v>0</v>
      </c>
      <c r="AZ312" s="40"/>
      <c r="BA312" s="40">
        <v>135853</v>
      </c>
      <c r="BB312" s="36">
        <v>-357</v>
      </c>
      <c r="BC312" s="36">
        <v>-274</v>
      </c>
      <c r="BD312" s="36">
        <v>7343</v>
      </c>
      <c r="BE312" s="36">
        <v>-390</v>
      </c>
    </row>
    <row r="313" spans="1:57" x14ac:dyDescent="0.2">
      <c r="A313" s="35" t="s">
        <v>408</v>
      </c>
      <c r="B313" s="35" t="s">
        <v>1355</v>
      </c>
      <c r="C313" s="397" t="s">
        <v>1591</v>
      </c>
      <c r="D313" s="35" t="s">
        <v>407</v>
      </c>
      <c r="E313" s="261"/>
      <c r="F313" s="35" t="s">
        <v>24</v>
      </c>
      <c r="G313" s="36">
        <v>-203</v>
      </c>
      <c r="H313" s="36">
        <v>1900</v>
      </c>
      <c r="I313" s="37">
        <v>1697</v>
      </c>
      <c r="J313" s="39">
        <v>27</v>
      </c>
      <c r="K313" s="36">
        <v>101</v>
      </c>
      <c r="L313" s="36">
        <v>53</v>
      </c>
      <c r="M313" s="37">
        <v>154</v>
      </c>
      <c r="N313" s="38">
        <v>344</v>
      </c>
      <c r="O313" s="38">
        <v>0</v>
      </c>
      <c r="P313" s="38">
        <v>521</v>
      </c>
      <c r="Q313" s="39">
        <v>865</v>
      </c>
      <c r="R313" s="37">
        <v>3897</v>
      </c>
      <c r="S313" s="38">
        <v>1398</v>
      </c>
      <c r="T313" s="38">
        <v>45</v>
      </c>
      <c r="U313" s="38">
        <v>110</v>
      </c>
      <c r="V313" s="39">
        <v>1553</v>
      </c>
      <c r="W313" s="36">
        <v>1512</v>
      </c>
      <c r="X313" s="36">
        <v>1636</v>
      </c>
      <c r="Y313" s="37">
        <v>3148</v>
      </c>
      <c r="Z313" s="39">
        <v>3788</v>
      </c>
      <c r="AA313" s="36">
        <v>33348</v>
      </c>
      <c r="AB313" s="36">
        <v>8927</v>
      </c>
      <c r="AC313" s="37">
        <v>42275</v>
      </c>
      <c r="AD313" s="38">
        <v>19181</v>
      </c>
      <c r="AE313" s="38">
        <v>1103</v>
      </c>
      <c r="AF313" s="39">
        <v>20284</v>
      </c>
      <c r="AG313" s="36">
        <v>2711</v>
      </c>
      <c r="AH313" s="36">
        <v>3</v>
      </c>
      <c r="AI313" s="36">
        <v>0</v>
      </c>
      <c r="AJ313" s="36">
        <v>0</v>
      </c>
      <c r="AK313" s="40">
        <v>80402</v>
      </c>
      <c r="AL313" s="38">
        <v>11291</v>
      </c>
      <c r="AM313" s="38">
        <v>269</v>
      </c>
      <c r="AN313" s="38">
        <v>8713</v>
      </c>
      <c r="AO313" s="38">
        <v>0</v>
      </c>
      <c r="AP313" s="38">
        <v>0</v>
      </c>
      <c r="AQ313" s="36">
        <v>0</v>
      </c>
      <c r="AR313" s="36">
        <v>2844</v>
      </c>
      <c r="AS313" s="36">
        <v>0</v>
      </c>
      <c r="AT313" s="36">
        <v>0</v>
      </c>
      <c r="AU313" s="36">
        <v>34</v>
      </c>
      <c r="AV313" s="36">
        <v>0</v>
      </c>
      <c r="AW313" s="36">
        <v>0</v>
      </c>
      <c r="AX313" s="36">
        <v>0</v>
      </c>
      <c r="AY313" s="36">
        <v>0</v>
      </c>
      <c r="AZ313" s="40"/>
      <c r="BA313" s="40">
        <v>103553</v>
      </c>
      <c r="BB313" s="36">
        <v>0</v>
      </c>
      <c r="BC313" s="36">
        <v>0</v>
      </c>
      <c r="BD313" s="36">
        <v>3236</v>
      </c>
      <c r="BE313" s="36">
        <v>0</v>
      </c>
    </row>
    <row r="314" spans="1:57" x14ac:dyDescent="0.2">
      <c r="A314" s="35" t="s">
        <v>535</v>
      </c>
      <c r="B314" s="35" t="s">
        <v>1356</v>
      </c>
      <c r="C314" s="397" t="s">
        <v>1591</v>
      </c>
      <c r="D314" s="35" t="s">
        <v>534</v>
      </c>
      <c r="E314" s="261"/>
      <c r="F314" s="35" t="s">
        <v>24</v>
      </c>
      <c r="G314" s="36">
        <v>-90</v>
      </c>
      <c r="H314" s="36">
        <v>727</v>
      </c>
      <c r="I314" s="37">
        <v>637</v>
      </c>
      <c r="J314" s="39">
        <v>47</v>
      </c>
      <c r="K314" s="36">
        <v>88</v>
      </c>
      <c r="L314" s="36">
        <v>97</v>
      </c>
      <c r="M314" s="37">
        <v>185</v>
      </c>
      <c r="N314" s="38">
        <v>427</v>
      </c>
      <c r="O314" s="38">
        <v>0</v>
      </c>
      <c r="P314" s="38">
        <v>282</v>
      </c>
      <c r="Q314" s="39">
        <v>709</v>
      </c>
      <c r="R314" s="37">
        <v>3042</v>
      </c>
      <c r="S314" s="38">
        <v>1398</v>
      </c>
      <c r="T314" s="38">
        <v>-50</v>
      </c>
      <c r="U314" s="38">
        <v>361</v>
      </c>
      <c r="V314" s="39">
        <v>1709</v>
      </c>
      <c r="W314" s="36">
        <v>1318</v>
      </c>
      <c r="X314" s="36">
        <v>2626</v>
      </c>
      <c r="Y314" s="37">
        <v>3944</v>
      </c>
      <c r="Z314" s="39">
        <v>2186</v>
      </c>
      <c r="AA314" s="36">
        <v>26823</v>
      </c>
      <c r="AB314" s="36">
        <v>4517</v>
      </c>
      <c r="AC314" s="37">
        <v>31340</v>
      </c>
      <c r="AD314" s="38">
        <v>20352</v>
      </c>
      <c r="AE314" s="38">
        <v>156</v>
      </c>
      <c r="AF314" s="39">
        <v>20508</v>
      </c>
      <c r="AG314" s="36">
        <v>1970</v>
      </c>
      <c r="AH314" s="36">
        <v>61</v>
      </c>
      <c r="AI314" s="36">
        <v>0</v>
      </c>
      <c r="AJ314" s="36">
        <v>878</v>
      </c>
      <c r="AK314" s="40">
        <v>67216</v>
      </c>
      <c r="AL314" s="38">
        <v>7516</v>
      </c>
      <c r="AM314" s="38">
        <v>0</v>
      </c>
      <c r="AN314" s="38">
        <v>11052</v>
      </c>
      <c r="AO314" s="38">
        <v>0</v>
      </c>
      <c r="AP314" s="38">
        <v>0</v>
      </c>
      <c r="AQ314" s="36">
        <v>0</v>
      </c>
      <c r="AR314" s="36">
        <v>2088</v>
      </c>
      <c r="AS314" s="36">
        <v>0</v>
      </c>
      <c r="AT314" s="36">
        <v>0</v>
      </c>
      <c r="AU314" s="36">
        <v>30</v>
      </c>
      <c r="AV314" s="36">
        <v>-19</v>
      </c>
      <c r="AW314" s="36">
        <v>-313</v>
      </c>
      <c r="AX314" s="36">
        <v>0</v>
      </c>
      <c r="AY314" s="36">
        <v>0</v>
      </c>
      <c r="AZ314" s="40"/>
      <c r="BA314" s="40">
        <v>87570</v>
      </c>
      <c r="BB314" s="36">
        <v>0</v>
      </c>
      <c r="BC314" s="36">
        <v>0</v>
      </c>
      <c r="BD314" s="36">
        <v>5673</v>
      </c>
      <c r="BE314" s="36">
        <v>-634</v>
      </c>
    </row>
    <row r="315" spans="1:57" x14ac:dyDescent="0.2">
      <c r="A315" s="35" t="s">
        <v>569</v>
      </c>
      <c r="B315" s="35" t="s">
        <v>1357</v>
      </c>
      <c r="C315" s="397" t="s">
        <v>1591</v>
      </c>
      <c r="D315" s="35" t="s">
        <v>568</v>
      </c>
      <c r="E315" s="261"/>
      <c r="F315" s="35" t="s">
        <v>24</v>
      </c>
      <c r="G315" s="36">
        <v>-331</v>
      </c>
      <c r="H315" s="36">
        <v>5745</v>
      </c>
      <c r="I315" s="37">
        <v>5414</v>
      </c>
      <c r="J315" s="39">
        <v>38</v>
      </c>
      <c r="K315" s="36">
        <v>113</v>
      </c>
      <c r="L315" s="36">
        <v>153</v>
      </c>
      <c r="M315" s="37">
        <v>266</v>
      </c>
      <c r="N315" s="38">
        <v>599</v>
      </c>
      <c r="O315" s="38">
        <v>0</v>
      </c>
      <c r="P315" s="38">
        <v>431</v>
      </c>
      <c r="Q315" s="39">
        <v>1030</v>
      </c>
      <c r="R315" s="37">
        <v>4171</v>
      </c>
      <c r="S315" s="38">
        <v>1577</v>
      </c>
      <c r="T315" s="38">
        <v>85</v>
      </c>
      <c r="U315" s="38">
        <v>677</v>
      </c>
      <c r="V315" s="39">
        <v>2339</v>
      </c>
      <c r="W315" s="36">
        <v>575</v>
      </c>
      <c r="X315" s="36">
        <v>3684</v>
      </c>
      <c r="Y315" s="37">
        <v>4259</v>
      </c>
      <c r="Z315" s="39">
        <v>3249</v>
      </c>
      <c r="AA315" s="36">
        <v>23420</v>
      </c>
      <c r="AB315" s="36">
        <v>11917</v>
      </c>
      <c r="AC315" s="37">
        <v>35337</v>
      </c>
      <c r="AD315" s="38">
        <v>35743</v>
      </c>
      <c r="AE315" s="38">
        <v>1074</v>
      </c>
      <c r="AF315" s="39">
        <v>36817</v>
      </c>
      <c r="AG315" s="36">
        <v>2760</v>
      </c>
      <c r="AH315" s="36">
        <v>107</v>
      </c>
      <c r="AI315" s="36">
        <v>0</v>
      </c>
      <c r="AJ315" s="36">
        <v>2000</v>
      </c>
      <c r="AK315" s="40">
        <v>97787</v>
      </c>
      <c r="AL315" s="38">
        <v>34570</v>
      </c>
      <c r="AM315" s="38">
        <v>258</v>
      </c>
      <c r="AN315" s="38">
        <v>0</v>
      </c>
      <c r="AO315" s="38">
        <v>0</v>
      </c>
      <c r="AP315" s="38">
        <v>0</v>
      </c>
      <c r="AQ315" s="36">
        <v>13</v>
      </c>
      <c r="AR315" s="36">
        <v>3892</v>
      </c>
      <c r="AS315" s="36">
        <v>0</v>
      </c>
      <c r="AT315" s="36">
        <v>0</v>
      </c>
      <c r="AU315" s="36">
        <v>16</v>
      </c>
      <c r="AV315" s="36">
        <v>0</v>
      </c>
      <c r="AW315" s="36">
        <v>-225</v>
      </c>
      <c r="AX315" s="36">
        <v>0</v>
      </c>
      <c r="AY315" s="36">
        <v>0</v>
      </c>
      <c r="AZ315" s="40"/>
      <c r="BA315" s="40">
        <v>136311</v>
      </c>
      <c r="BB315" s="36">
        <v>0</v>
      </c>
      <c r="BC315" s="36">
        <v>0</v>
      </c>
      <c r="BD315" s="36">
        <v>1901</v>
      </c>
      <c r="BE315" s="36">
        <v>-756</v>
      </c>
    </row>
    <row r="316" spans="1:57" x14ac:dyDescent="0.2">
      <c r="A316" s="35" t="s">
        <v>41</v>
      </c>
      <c r="B316" s="35" t="s">
        <v>1358</v>
      </c>
      <c r="C316" s="397" t="s">
        <v>1593</v>
      </c>
      <c r="D316" s="35" t="s">
        <v>40</v>
      </c>
      <c r="E316" s="261"/>
      <c r="F316" s="35" t="s">
        <v>24</v>
      </c>
      <c r="G316" s="36">
        <v>-880</v>
      </c>
      <c r="H316" s="36">
        <v>7143</v>
      </c>
      <c r="I316" s="37">
        <v>6263</v>
      </c>
      <c r="J316" s="39">
        <v>88</v>
      </c>
      <c r="K316" s="36">
        <v>1631</v>
      </c>
      <c r="L316" s="36">
        <v>338</v>
      </c>
      <c r="M316" s="37">
        <v>1969</v>
      </c>
      <c r="N316" s="38">
        <v>18763</v>
      </c>
      <c r="O316" s="38">
        <v>0</v>
      </c>
      <c r="P316" s="38">
        <v>4215</v>
      </c>
      <c r="Q316" s="39">
        <v>22978</v>
      </c>
      <c r="R316" s="37">
        <v>16716</v>
      </c>
      <c r="S316" s="38">
        <v>5625</v>
      </c>
      <c r="T316" s="38">
        <v>429</v>
      </c>
      <c r="U316" s="38">
        <v>777</v>
      </c>
      <c r="V316" s="39">
        <v>6831</v>
      </c>
      <c r="W316" s="36">
        <v>10333</v>
      </c>
      <c r="X316" s="36">
        <v>13971</v>
      </c>
      <c r="Y316" s="37">
        <v>24304</v>
      </c>
      <c r="Z316" s="39">
        <v>11288</v>
      </c>
      <c r="AA316" s="36">
        <v>135842</v>
      </c>
      <c r="AB316" s="36">
        <v>42181</v>
      </c>
      <c r="AC316" s="37">
        <v>178023</v>
      </c>
      <c r="AD316" s="38">
        <v>134416</v>
      </c>
      <c r="AE316" s="38">
        <v>9300</v>
      </c>
      <c r="AF316" s="39">
        <v>143716</v>
      </c>
      <c r="AG316" s="36">
        <v>229</v>
      </c>
      <c r="AH316" s="36">
        <v>0</v>
      </c>
      <c r="AI316" s="36">
        <v>0</v>
      </c>
      <c r="AJ316" s="36">
        <v>3312</v>
      </c>
      <c r="AK316" s="40">
        <v>415717</v>
      </c>
      <c r="AL316" s="38">
        <v>84813</v>
      </c>
      <c r="AM316" s="38">
        <v>3016</v>
      </c>
      <c r="AN316" s="38">
        <v>51725</v>
      </c>
      <c r="AO316" s="38">
        <v>0</v>
      </c>
      <c r="AP316" s="38">
        <v>0</v>
      </c>
      <c r="AQ316" s="36">
        <v>470</v>
      </c>
      <c r="AR316" s="36">
        <v>11917</v>
      </c>
      <c r="AS316" s="36">
        <v>0</v>
      </c>
      <c r="AT316" s="36">
        <v>0</v>
      </c>
      <c r="AU316" s="36">
        <v>0</v>
      </c>
      <c r="AV316" s="36">
        <v>-4333</v>
      </c>
      <c r="AW316" s="36">
        <v>-7</v>
      </c>
      <c r="AX316" s="36">
        <v>0</v>
      </c>
      <c r="AY316" s="36">
        <v>0</v>
      </c>
      <c r="AZ316" s="40"/>
      <c r="BA316" s="40">
        <v>563318</v>
      </c>
      <c r="BB316" s="36">
        <v>-874</v>
      </c>
      <c r="BC316" s="36">
        <v>-137</v>
      </c>
      <c r="BD316" s="36">
        <v>37766</v>
      </c>
      <c r="BE316" s="36">
        <v>-554</v>
      </c>
    </row>
    <row r="317" spans="1:57" x14ac:dyDescent="0.2">
      <c r="A317" s="35" t="s">
        <v>136</v>
      </c>
      <c r="B317" s="35" t="s">
        <v>1359</v>
      </c>
      <c r="C317" s="397" t="s">
        <v>1593</v>
      </c>
      <c r="D317" s="35" t="s">
        <v>135</v>
      </c>
      <c r="E317" s="261"/>
      <c r="F317" s="35" t="s">
        <v>24</v>
      </c>
      <c r="G317" s="36">
        <v>-720</v>
      </c>
      <c r="H317" s="36">
        <v>2243</v>
      </c>
      <c r="I317" s="37">
        <v>1523</v>
      </c>
      <c r="J317" s="39">
        <v>59</v>
      </c>
      <c r="K317" s="36">
        <v>210</v>
      </c>
      <c r="L317" s="36">
        <v>126</v>
      </c>
      <c r="M317" s="37">
        <v>336</v>
      </c>
      <c r="N317" s="38">
        <v>541</v>
      </c>
      <c r="O317" s="38">
        <v>0</v>
      </c>
      <c r="P317" s="38">
        <v>1765</v>
      </c>
      <c r="Q317" s="39">
        <v>2306</v>
      </c>
      <c r="R317" s="37">
        <v>5870</v>
      </c>
      <c r="S317" s="38">
        <v>2363</v>
      </c>
      <c r="T317" s="38">
        <v>58</v>
      </c>
      <c r="U317" s="38">
        <v>367</v>
      </c>
      <c r="V317" s="39">
        <v>2788</v>
      </c>
      <c r="W317" s="36">
        <v>2384</v>
      </c>
      <c r="X317" s="36">
        <v>3483</v>
      </c>
      <c r="Y317" s="37">
        <v>5867</v>
      </c>
      <c r="Z317" s="39">
        <v>2411</v>
      </c>
      <c r="AA317" s="36">
        <v>36558</v>
      </c>
      <c r="AB317" s="36">
        <v>18005</v>
      </c>
      <c r="AC317" s="37">
        <v>54563</v>
      </c>
      <c r="AD317" s="38">
        <v>42508</v>
      </c>
      <c r="AE317" s="38">
        <v>3096</v>
      </c>
      <c r="AF317" s="39">
        <v>45604</v>
      </c>
      <c r="AG317" s="36">
        <v>1106</v>
      </c>
      <c r="AH317" s="36">
        <v>0</v>
      </c>
      <c r="AI317" s="36">
        <v>0</v>
      </c>
      <c r="AJ317" s="36">
        <v>-85</v>
      </c>
      <c r="AK317" s="40">
        <v>122348</v>
      </c>
      <c r="AL317" s="38">
        <v>29009</v>
      </c>
      <c r="AM317" s="38">
        <v>0</v>
      </c>
      <c r="AN317" s="38">
        <v>0</v>
      </c>
      <c r="AO317" s="38">
        <v>0</v>
      </c>
      <c r="AP317" s="38">
        <v>0</v>
      </c>
      <c r="AQ317" s="36">
        <v>8</v>
      </c>
      <c r="AR317" s="36">
        <v>3768</v>
      </c>
      <c r="AS317" s="36">
        <v>0</v>
      </c>
      <c r="AT317" s="36">
        <v>0</v>
      </c>
      <c r="AU317" s="36">
        <v>0</v>
      </c>
      <c r="AV317" s="36">
        <v>-2864</v>
      </c>
      <c r="AW317" s="36">
        <v>260</v>
      </c>
      <c r="AX317" s="36">
        <v>0</v>
      </c>
      <c r="AY317" s="36">
        <v>0</v>
      </c>
      <c r="AZ317" s="40"/>
      <c r="BA317" s="40">
        <v>152529</v>
      </c>
      <c r="BB317" s="36">
        <v>0</v>
      </c>
      <c r="BC317" s="36">
        <v>0</v>
      </c>
      <c r="BD317" s="36">
        <v>3077</v>
      </c>
      <c r="BE317" s="36">
        <v>-1092</v>
      </c>
    </row>
    <row r="318" spans="1:57" x14ac:dyDescent="0.2">
      <c r="A318" s="35" t="s">
        <v>166</v>
      </c>
      <c r="B318" s="35" t="s">
        <v>1360</v>
      </c>
      <c r="C318" s="397" t="s">
        <v>1593</v>
      </c>
      <c r="D318" s="35" t="s">
        <v>165</v>
      </c>
      <c r="E318" s="261"/>
      <c r="F318" s="35" t="s">
        <v>24</v>
      </c>
      <c r="G318" s="36">
        <v>-486</v>
      </c>
      <c r="H318" s="36">
        <v>1945</v>
      </c>
      <c r="I318" s="37">
        <v>1459</v>
      </c>
      <c r="J318" s="39">
        <v>43</v>
      </c>
      <c r="K318" s="36">
        <v>125</v>
      </c>
      <c r="L318" s="36">
        <v>86</v>
      </c>
      <c r="M318" s="37">
        <v>211</v>
      </c>
      <c r="N318" s="38">
        <v>1629</v>
      </c>
      <c r="O318" s="38">
        <v>0</v>
      </c>
      <c r="P318" s="38">
        <v>828</v>
      </c>
      <c r="Q318" s="39">
        <v>2457</v>
      </c>
      <c r="R318" s="37">
        <v>5250</v>
      </c>
      <c r="S318" s="38">
        <v>553</v>
      </c>
      <c r="T318" s="38">
        <v>201</v>
      </c>
      <c r="U318" s="38">
        <v>706</v>
      </c>
      <c r="V318" s="39">
        <v>1460</v>
      </c>
      <c r="W318" s="36">
        <v>2238</v>
      </c>
      <c r="X318" s="36">
        <v>3597</v>
      </c>
      <c r="Y318" s="37">
        <v>5835</v>
      </c>
      <c r="Z318" s="39">
        <v>3043</v>
      </c>
      <c r="AA318" s="36">
        <v>34493</v>
      </c>
      <c r="AB318" s="36">
        <v>24550</v>
      </c>
      <c r="AC318" s="37">
        <v>59043</v>
      </c>
      <c r="AD318" s="38">
        <v>37732</v>
      </c>
      <c r="AE318" s="38">
        <v>539</v>
      </c>
      <c r="AF318" s="39">
        <v>38271</v>
      </c>
      <c r="AG318" s="36">
        <v>0</v>
      </c>
      <c r="AH318" s="36">
        <v>0</v>
      </c>
      <c r="AI318" s="36">
        <v>0</v>
      </c>
      <c r="AJ318" s="36">
        <v>0</v>
      </c>
      <c r="AK318" s="40">
        <v>117072</v>
      </c>
      <c r="AL318" s="38">
        <v>9918</v>
      </c>
      <c r="AM318" s="38">
        <v>0</v>
      </c>
      <c r="AN318" s="38">
        <v>11491</v>
      </c>
      <c r="AO318" s="38">
        <v>0</v>
      </c>
      <c r="AP318" s="38">
        <v>18</v>
      </c>
      <c r="AQ318" s="36">
        <v>0</v>
      </c>
      <c r="AR318" s="36">
        <v>3394</v>
      </c>
      <c r="AS318" s="36">
        <v>0</v>
      </c>
      <c r="AT318" s="36">
        <v>0</v>
      </c>
      <c r="AU318" s="36">
        <v>105</v>
      </c>
      <c r="AV318" s="36">
        <v>-100</v>
      </c>
      <c r="AW318" s="36">
        <v>25</v>
      </c>
      <c r="AX318" s="36">
        <v>0</v>
      </c>
      <c r="AY318" s="36">
        <v>0</v>
      </c>
      <c r="AZ318" s="40"/>
      <c r="BA318" s="40">
        <v>141923</v>
      </c>
      <c r="BB318" s="36">
        <v>-15</v>
      </c>
      <c r="BC318" s="36">
        <v>-649</v>
      </c>
      <c r="BD318" s="36">
        <v>6000</v>
      </c>
      <c r="BE318" s="36">
        <v>-471</v>
      </c>
    </row>
    <row r="319" spans="1:57" x14ac:dyDescent="0.2">
      <c r="A319" s="35" t="s">
        <v>486</v>
      </c>
      <c r="B319" s="35" t="s">
        <v>1361</v>
      </c>
      <c r="C319" s="397" t="s">
        <v>1593</v>
      </c>
      <c r="D319" s="35" t="s">
        <v>485</v>
      </c>
      <c r="E319" s="261"/>
      <c r="F319" s="35" t="s">
        <v>24</v>
      </c>
      <c r="G319" s="36">
        <v>-146</v>
      </c>
      <c r="H319" s="36">
        <v>9450</v>
      </c>
      <c r="I319" s="37">
        <v>9304</v>
      </c>
      <c r="J319" s="39">
        <v>45</v>
      </c>
      <c r="K319" s="36">
        <v>300</v>
      </c>
      <c r="L319" s="36">
        <v>193</v>
      </c>
      <c r="M319" s="37">
        <v>493</v>
      </c>
      <c r="N319" s="38">
        <v>819</v>
      </c>
      <c r="O319" s="38">
        <v>0</v>
      </c>
      <c r="P319" s="38">
        <v>-42</v>
      </c>
      <c r="Q319" s="39">
        <v>777</v>
      </c>
      <c r="R319" s="37">
        <v>7069</v>
      </c>
      <c r="S319" s="38">
        <v>438</v>
      </c>
      <c r="T319" s="38">
        <v>-26</v>
      </c>
      <c r="U319" s="38">
        <v>1459</v>
      </c>
      <c r="V319" s="39">
        <v>1871</v>
      </c>
      <c r="W319" s="36">
        <v>3848</v>
      </c>
      <c r="X319" s="36">
        <v>2711</v>
      </c>
      <c r="Y319" s="37">
        <v>6559</v>
      </c>
      <c r="Z319" s="39">
        <v>4335</v>
      </c>
      <c r="AA319" s="36">
        <v>44717</v>
      </c>
      <c r="AB319" s="36">
        <v>5861</v>
      </c>
      <c r="AC319" s="37">
        <v>50578</v>
      </c>
      <c r="AD319" s="38">
        <v>42652</v>
      </c>
      <c r="AE319" s="38">
        <v>1172</v>
      </c>
      <c r="AF319" s="39">
        <v>43824</v>
      </c>
      <c r="AG319" s="36">
        <v>13883</v>
      </c>
      <c r="AH319" s="36">
        <v>0</v>
      </c>
      <c r="AI319" s="36">
        <v>251</v>
      </c>
      <c r="AJ319" s="36">
        <v>144</v>
      </c>
      <c r="AK319" s="40">
        <v>139133</v>
      </c>
      <c r="AL319" s="38">
        <v>12547</v>
      </c>
      <c r="AM319" s="38">
        <v>34</v>
      </c>
      <c r="AN319" s="38">
        <v>17272</v>
      </c>
      <c r="AO319" s="38">
        <v>0</v>
      </c>
      <c r="AP319" s="38">
        <v>-501</v>
      </c>
      <c r="AQ319" s="36">
        <v>0</v>
      </c>
      <c r="AR319" s="36">
        <v>3520</v>
      </c>
      <c r="AS319" s="36">
        <v>0</v>
      </c>
      <c r="AT319" s="36">
        <v>0</v>
      </c>
      <c r="AU319" s="36">
        <v>0</v>
      </c>
      <c r="AV319" s="36">
        <v>-21</v>
      </c>
      <c r="AW319" s="36">
        <v>652</v>
      </c>
      <c r="AX319" s="36">
        <v>0</v>
      </c>
      <c r="AY319" s="36">
        <v>0</v>
      </c>
      <c r="AZ319" s="40"/>
      <c r="BA319" s="40">
        <v>172636</v>
      </c>
      <c r="BB319" s="36">
        <v>-18</v>
      </c>
      <c r="BC319" s="36">
        <v>-280</v>
      </c>
      <c r="BD319" s="36">
        <v>2329</v>
      </c>
      <c r="BE319" s="36">
        <v>-370</v>
      </c>
    </row>
    <row r="320" spans="1:57" x14ac:dyDescent="0.2">
      <c r="A320" s="35" t="s">
        <v>504</v>
      </c>
      <c r="B320" s="35" t="s">
        <v>1362</v>
      </c>
      <c r="C320" s="397" t="s">
        <v>1593</v>
      </c>
      <c r="D320" s="35" t="s">
        <v>503</v>
      </c>
      <c r="E320" s="261"/>
      <c r="F320" s="35" t="s">
        <v>24</v>
      </c>
      <c r="G320" s="36">
        <v>-447</v>
      </c>
      <c r="H320" s="36">
        <v>1487</v>
      </c>
      <c r="I320" s="37">
        <v>1040</v>
      </c>
      <c r="J320" s="39">
        <v>38</v>
      </c>
      <c r="K320" s="36">
        <v>97</v>
      </c>
      <c r="L320" s="36">
        <v>70</v>
      </c>
      <c r="M320" s="37">
        <v>167</v>
      </c>
      <c r="N320" s="38">
        <v>1112</v>
      </c>
      <c r="O320" s="38">
        <v>0</v>
      </c>
      <c r="P320" s="38">
        <v>20</v>
      </c>
      <c r="Q320" s="39">
        <v>1132</v>
      </c>
      <c r="R320" s="37">
        <v>3915</v>
      </c>
      <c r="S320" s="38">
        <v>472</v>
      </c>
      <c r="T320" s="38">
        <v>213</v>
      </c>
      <c r="U320" s="38">
        <v>374</v>
      </c>
      <c r="V320" s="39">
        <v>1059</v>
      </c>
      <c r="W320" s="36">
        <v>1280</v>
      </c>
      <c r="X320" s="36">
        <v>1633</v>
      </c>
      <c r="Y320" s="37">
        <v>2913</v>
      </c>
      <c r="Z320" s="39">
        <v>1805</v>
      </c>
      <c r="AA320" s="36">
        <v>21478</v>
      </c>
      <c r="AB320" s="36">
        <v>11810</v>
      </c>
      <c r="AC320" s="37">
        <v>33288</v>
      </c>
      <c r="AD320" s="38">
        <v>23233</v>
      </c>
      <c r="AE320" s="38">
        <v>365</v>
      </c>
      <c r="AF320" s="39">
        <v>23598</v>
      </c>
      <c r="AG320" s="36">
        <v>-130</v>
      </c>
      <c r="AH320" s="36">
        <v>0</v>
      </c>
      <c r="AI320" s="36">
        <v>0</v>
      </c>
      <c r="AJ320" s="36">
        <v>0</v>
      </c>
      <c r="AK320" s="40">
        <v>68825</v>
      </c>
      <c r="AL320" s="38">
        <v>7113</v>
      </c>
      <c r="AM320" s="38">
        <v>57</v>
      </c>
      <c r="AN320" s="38">
        <v>6345</v>
      </c>
      <c r="AO320" s="38">
        <v>0</v>
      </c>
      <c r="AP320" s="38">
        <v>0</v>
      </c>
      <c r="AQ320" s="36">
        <v>310</v>
      </c>
      <c r="AR320" s="36">
        <v>2257</v>
      </c>
      <c r="AS320" s="36">
        <v>0</v>
      </c>
      <c r="AT320" s="36">
        <v>0</v>
      </c>
      <c r="AU320" s="36">
        <v>77</v>
      </c>
      <c r="AV320" s="36">
        <v>0</v>
      </c>
      <c r="AW320" s="36">
        <v>0</v>
      </c>
      <c r="AX320" s="36">
        <v>0</v>
      </c>
      <c r="AY320" s="36">
        <v>0</v>
      </c>
      <c r="AZ320" s="40"/>
      <c r="BA320" s="40">
        <v>84984</v>
      </c>
      <c r="BB320" s="36">
        <v>0</v>
      </c>
      <c r="BC320" s="36">
        <v>0</v>
      </c>
      <c r="BD320" s="36">
        <v>2703</v>
      </c>
      <c r="BE320" s="36">
        <v>-739</v>
      </c>
    </row>
    <row r="321" spans="1:57" x14ac:dyDescent="0.2">
      <c r="A321" s="35" t="s">
        <v>620</v>
      </c>
      <c r="B321" s="35" t="s">
        <v>1363</v>
      </c>
      <c r="C321" s="397" t="s">
        <v>1593</v>
      </c>
      <c r="D321" s="35" t="s">
        <v>619</v>
      </c>
      <c r="E321" s="261"/>
      <c r="F321" s="35" t="s">
        <v>24</v>
      </c>
      <c r="G321" s="36">
        <v>-238</v>
      </c>
      <c r="H321" s="36">
        <v>2578</v>
      </c>
      <c r="I321" s="37">
        <v>2340</v>
      </c>
      <c r="J321" s="39">
        <v>24</v>
      </c>
      <c r="K321" s="36">
        <v>294</v>
      </c>
      <c r="L321" s="36">
        <v>50</v>
      </c>
      <c r="M321" s="37">
        <v>344</v>
      </c>
      <c r="N321" s="38">
        <v>926</v>
      </c>
      <c r="O321" s="38">
        <v>0</v>
      </c>
      <c r="P321" s="38">
        <v>178</v>
      </c>
      <c r="Q321" s="39">
        <v>1104</v>
      </c>
      <c r="R321" s="37">
        <v>2335</v>
      </c>
      <c r="S321" s="38">
        <v>664</v>
      </c>
      <c r="T321" s="38">
        <v>100</v>
      </c>
      <c r="U321" s="38">
        <v>-89</v>
      </c>
      <c r="V321" s="39">
        <v>675</v>
      </c>
      <c r="W321" s="36">
        <v>289</v>
      </c>
      <c r="X321" s="36">
        <v>2985</v>
      </c>
      <c r="Y321" s="37">
        <v>3274</v>
      </c>
      <c r="Z321" s="39">
        <v>3633</v>
      </c>
      <c r="AA321" s="36">
        <v>33719</v>
      </c>
      <c r="AB321" s="36">
        <v>9511</v>
      </c>
      <c r="AC321" s="37">
        <v>43230</v>
      </c>
      <c r="AD321" s="38">
        <v>34634</v>
      </c>
      <c r="AE321" s="38">
        <v>1158</v>
      </c>
      <c r="AF321" s="39">
        <v>35792</v>
      </c>
      <c r="AG321" s="36">
        <v>28006</v>
      </c>
      <c r="AH321" s="36">
        <v>0</v>
      </c>
      <c r="AI321" s="36">
        <v>0</v>
      </c>
      <c r="AJ321" s="36">
        <v>0</v>
      </c>
      <c r="AK321" s="40">
        <v>120757</v>
      </c>
      <c r="AL321" s="38">
        <v>25128</v>
      </c>
      <c r="AM321" s="38">
        <v>211</v>
      </c>
      <c r="AN321" s="38">
        <v>0</v>
      </c>
      <c r="AO321" s="38">
        <v>0</v>
      </c>
      <c r="AP321" s="38">
        <v>0</v>
      </c>
      <c r="AQ321" s="36">
        <v>0</v>
      </c>
      <c r="AR321" s="36">
        <v>1974</v>
      </c>
      <c r="AS321" s="36">
        <v>0</v>
      </c>
      <c r="AT321" s="36">
        <v>0</v>
      </c>
      <c r="AU321" s="36">
        <v>20</v>
      </c>
      <c r="AV321" s="36">
        <v>66</v>
      </c>
      <c r="AW321" s="36">
        <v>339</v>
      </c>
      <c r="AX321" s="36">
        <v>0</v>
      </c>
      <c r="AY321" s="36">
        <v>0</v>
      </c>
      <c r="AZ321" s="40"/>
      <c r="BA321" s="40">
        <v>148495</v>
      </c>
      <c r="BB321" s="36">
        <v>0</v>
      </c>
      <c r="BC321" s="36">
        <v>0</v>
      </c>
      <c r="BD321" s="36">
        <v>2835</v>
      </c>
      <c r="BE321" s="36">
        <v>-771</v>
      </c>
    </row>
    <row r="322" spans="1:57" x14ac:dyDescent="0.2">
      <c r="A322" s="35" t="s">
        <v>677</v>
      </c>
      <c r="B322" s="35" t="s">
        <v>1364</v>
      </c>
      <c r="C322" s="397" t="s">
        <v>1593</v>
      </c>
      <c r="D322" s="35" t="s">
        <v>676</v>
      </c>
      <c r="E322" s="261"/>
      <c r="F322" s="35" t="s">
        <v>24</v>
      </c>
      <c r="G322" s="36">
        <v>-54</v>
      </c>
      <c r="H322" s="36">
        <v>5557</v>
      </c>
      <c r="I322" s="37">
        <v>5503</v>
      </c>
      <c r="J322" s="39">
        <v>39</v>
      </c>
      <c r="K322" s="36">
        <v>257</v>
      </c>
      <c r="L322" s="36">
        <v>61</v>
      </c>
      <c r="M322" s="37">
        <v>318</v>
      </c>
      <c r="N322" s="38">
        <v>771</v>
      </c>
      <c r="O322" s="38">
        <v>0</v>
      </c>
      <c r="P322" s="38">
        <v>971</v>
      </c>
      <c r="Q322" s="39">
        <v>1742</v>
      </c>
      <c r="R322" s="37">
        <v>2731</v>
      </c>
      <c r="S322" s="38">
        <v>152</v>
      </c>
      <c r="T322" s="38">
        <v>341</v>
      </c>
      <c r="U322" s="38">
        <v>378</v>
      </c>
      <c r="V322" s="39">
        <v>871</v>
      </c>
      <c r="W322" s="36">
        <v>1589</v>
      </c>
      <c r="X322" s="36">
        <v>2172</v>
      </c>
      <c r="Y322" s="37">
        <v>3761</v>
      </c>
      <c r="Z322" s="39">
        <v>2676</v>
      </c>
      <c r="AA322" s="36">
        <v>25034</v>
      </c>
      <c r="AB322" s="36">
        <v>8239</v>
      </c>
      <c r="AC322" s="37">
        <v>33273</v>
      </c>
      <c r="AD322" s="38">
        <v>30695</v>
      </c>
      <c r="AE322" s="38">
        <v>919</v>
      </c>
      <c r="AF322" s="39">
        <v>31614</v>
      </c>
      <c r="AG322" s="36">
        <v>1038</v>
      </c>
      <c r="AH322" s="36">
        <v>0</v>
      </c>
      <c r="AI322" s="36">
        <v>96</v>
      </c>
      <c r="AJ322" s="36">
        <v>938</v>
      </c>
      <c r="AK322" s="40">
        <v>84600</v>
      </c>
      <c r="AL322" s="38">
        <v>15193</v>
      </c>
      <c r="AM322" s="38">
        <v>0</v>
      </c>
      <c r="AN322" s="38">
        <v>12161</v>
      </c>
      <c r="AO322" s="38">
        <v>0</v>
      </c>
      <c r="AP322" s="38">
        <v>86</v>
      </c>
      <c r="AQ322" s="36">
        <v>0</v>
      </c>
      <c r="AR322" s="36">
        <v>1819</v>
      </c>
      <c r="AS322" s="36">
        <v>0</v>
      </c>
      <c r="AT322" s="36">
        <v>0</v>
      </c>
      <c r="AU322" s="36">
        <v>124</v>
      </c>
      <c r="AV322" s="36">
        <v>-1473</v>
      </c>
      <c r="AW322" s="36">
        <v>1988</v>
      </c>
      <c r="AX322" s="36">
        <v>0</v>
      </c>
      <c r="AY322" s="36">
        <v>0</v>
      </c>
      <c r="AZ322" s="40"/>
      <c r="BA322" s="40">
        <v>114498</v>
      </c>
      <c r="BB322" s="36">
        <v>-122</v>
      </c>
      <c r="BC322" s="36">
        <v>-249</v>
      </c>
      <c r="BD322" s="36">
        <v>989</v>
      </c>
      <c r="BE322" s="36">
        <v>-8</v>
      </c>
    </row>
    <row r="323" spans="1:57" x14ac:dyDescent="0.2">
      <c r="A323" s="35" t="s">
        <v>57</v>
      </c>
      <c r="B323" s="35" t="s">
        <v>1365</v>
      </c>
      <c r="C323" s="397" t="s">
        <v>1594</v>
      </c>
      <c r="D323" s="35" t="s">
        <v>56</v>
      </c>
      <c r="E323" s="261"/>
      <c r="F323" s="35" t="s">
        <v>24</v>
      </c>
      <c r="G323" s="36">
        <v>-111</v>
      </c>
      <c r="H323" s="36">
        <v>3288</v>
      </c>
      <c r="I323" s="37">
        <v>3177</v>
      </c>
      <c r="J323" s="39">
        <v>12</v>
      </c>
      <c r="K323" s="36">
        <v>447</v>
      </c>
      <c r="L323" s="36">
        <v>10</v>
      </c>
      <c r="M323" s="37">
        <v>457</v>
      </c>
      <c r="N323" s="38">
        <v>1936</v>
      </c>
      <c r="O323" s="38">
        <v>0</v>
      </c>
      <c r="P323" s="38">
        <v>1414</v>
      </c>
      <c r="Q323" s="39">
        <v>3350</v>
      </c>
      <c r="R323" s="37">
        <v>7973</v>
      </c>
      <c r="S323" s="38">
        <v>1009</v>
      </c>
      <c r="T323" s="38">
        <v>-194</v>
      </c>
      <c r="U323" s="38">
        <v>2213</v>
      </c>
      <c r="V323" s="39">
        <v>3028</v>
      </c>
      <c r="W323" s="36">
        <v>2316</v>
      </c>
      <c r="X323" s="36">
        <v>8865</v>
      </c>
      <c r="Y323" s="37">
        <v>11181</v>
      </c>
      <c r="Z323" s="39">
        <v>5717</v>
      </c>
      <c r="AA323" s="36">
        <v>70583</v>
      </c>
      <c r="AB323" s="36">
        <v>21917</v>
      </c>
      <c r="AC323" s="37">
        <v>92500</v>
      </c>
      <c r="AD323" s="38">
        <v>46703</v>
      </c>
      <c r="AE323" s="38">
        <v>2609</v>
      </c>
      <c r="AF323" s="39">
        <v>49312</v>
      </c>
      <c r="AG323" s="36">
        <v>879</v>
      </c>
      <c r="AH323" s="36">
        <v>349</v>
      </c>
      <c r="AI323" s="36">
        <v>0</v>
      </c>
      <c r="AJ323" s="36">
        <v>0</v>
      </c>
      <c r="AK323" s="40">
        <v>177935</v>
      </c>
      <c r="AL323" s="38">
        <v>39852</v>
      </c>
      <c r="AM323" s="38">
        <v>289</v>
      </c>
      <c r="AN323" s="38">
        <v>0</v>
      </c>
      <c r="AO323" s="38">
        <v>0</v>
      </c>
      <c r="AP323" s="38">
        <v>0</v>
      </c>
      <c r="AQ323" s="36">
        <v>367</v>
      </c>
      <c r="AR323" s="36">
        <v>5928</v>
      </c>
      <c r="AS323" s="36">
        <v>0</v>
      </c>
      <c r="AT323" s="36">
        <v>0</v>
      </c>
      <c r="AU323" s="36">
        <v>105</v>
      </c>
      <c r="AV323" s="36">
        <v>-156</v>
      </c>
      <c r="AW323" s="36">
        <v>964</v>
      </c>
      <c r="AX323" s="36">
        <v>0</v>
      </c>
      <c r="AY323" s="36">
        <v>0</v>
      </c>
      <c r="AZ323" s="40"/>
      <c r="BA323" s="40">
        <v>225284</v>
      </c>
      <c r="BB323" s="36">
        <v>0</v>
      </c>
      <c r="BC323" s="36">
        <v>0</v>
      </c>
      <c r="BD323" s="36">
        <v>5181</v>
      </c>
      <c r="BE323" s="36">
        <v>-323</v>
      </c>
    </row>
    <row r="324" spans="1:57" x14ac:dyDescent="0.2">
      <c r="A324" s="35" t="s">
        <v>87</v>
      </c>
      <c r="B324" s="35" t="s">
        <v>1366</v>
      </c>
      <c r="C324" s="397" t="s">
        <v>1594</v>
      </c>
      <c r="D324" s="35" t="s">
        <v>86</v>
      </c>
      <c r="E324" s="261"/>
      <c r="F324" s="35" t="s">
        <v>24</v>
      </c>
      <c r="G324" s="36">
        <v>33</v>
      </c>
      <c r="H324" s="36">
        <v>1288</v>
      </c>
      <c r="I324" s="37">
        <v>1321</v>
      </c>
      <c r="J324" s="39">
        <v>18</v>
      </c>
      <c r="K324" s="36">
        <v>114</v>
      </c>
      <c r="L324" s="36">
        <v>64</v>
      </c>
      <c r="M324" s="37">
        <v>178</v>
      </c>
      <c r="N324" s="38">
        <v>521</v>
      </c>
      <c r="O324" s="38">
        <v>0</v>
      </c>
      <c r="P324" s="38">
        <v>925</v>
      </c>
      <c r="Q324" s="39">
        <v>1446</v>
      </c>
      <c r="R324" s="37">
        <v>3480</v>
      </c>
      <c r="S324" s="38">
        <v>336</v>
      </c>
      <c r="T324" s="38">
        <v>161</v>
      </c>
      <c r="U324" s="38">
        <v>483</v>
      </c>
      <c r="V324" s="39">
        <v>980</v>
      </c>
      <c r="W324" s="36">
        <v>1406</v>
      </c>
      <c r="X324" s="36">
        <v>1573</v>
      </c>
      <c r="Y324" s="37">
        <v>2979</v>
      </c>
      <c r="Z324" s="39">
        <v>2498</v>
      </c>
      <c r="AA324" s="36">
        <v>23294</v>
      </c>
      <c r="AB324" s="36">
        <v>5640</v>
      </c>
      <c r="AC324" s="37">
        <v>28934</v>
      </c>
      <c r="AD324" s="38">
        <v>21994</v>
      </c>
      <c r="AE324" s="38">
        <v>867</v>
      </c>
      <c r="AF324" s="39">
        <v>22861</v>
      </c>
      <c r="AG324" s="36">
        <v>482</v>
      </c>
      <c r="AH324" s="36">
        <v>0</v>
      </c>
      <c r="AI324" s="36">
        <v>2</v>
      </c>
      <c r="AJ324" s="36">
        <v>0</v>
      </c>
      <c r="AK324" s="40">
        <v>65179</v>
      </c>
      <c r="AL324" s="38">
        <v>14576</v>
      </c>
      <c r="AM324" s="38">
        <v>214</v>
      </c>
      <c r="AN324" s="38">
        <v>0</v>
      </c>
      <c r="AO324" s="38">
        <v>0</v>
      </c>
      <c r="AP324" s="38">
        <v>0</v>
      </c>
      <c r="AQ324" s="36">
        <v>124</v>
      </c>
      <c r="AR324" s="36">
        <v>2270</v>
      </c>
      <c r="AS324" s="36">
        <v>0</v>
      </c>
      <c r="AT324" s="36">
        <v>0</v>
      </c>
      <c r="AU324" s="36">
        <v>0</v>
      </c>
      <c r="AV324" s="36">
        <v>-150</v>
      </c>
      <c r="AW324" s="36">
        <v>0</v>
      </c>
      <c r="AX324" s="36">
        <v>0</v>
      </c>
      <c r="AY324" s="36">
        <v>0</v>
      </c>
      <c r="AZ324" s="40"/>
      <c r="BA324" s="40">
        <v>82213</v>
      </c>
      <c r="BB324" s="36">
        <v>0</v>
      </c>
      <c r="BC324" s="36">
        <v>0</v>
      </c>
      <c r="BD324" s="36">
        <v>763</v>
      </c>
      <c r="BE324" s="36">
        <v>-192</v>
      </c>
    </row>
    <row r="325" spans="1:57" x14ac:dyDescent="0.2">
      <c r="A325" s="35" t="s">
        <v>315</v>
      </c>
      <c r="B325" s="35" t="s">
        <v>1367</v>
      </c>
      <c r="C325" s="397" t="s">
        <v>1594</v>
      </c>
      <c r="D325" s="35" t="s">
        <v>314</v>
      </c>
      <c r="E325" s="261"/>
      <c r="F325" s="35" t="s">
        <v>24</v>
      </c>
      <c r="G325" s="36">
        <v>-289</v>
      </c>
      <c r="H325" s="36">
        <v>2832</v>
      </c>
      <c r="I325" s="37">
        <v>2543</v>
      </c>
      <c r="J325" s="39">
        <v>26</v>
      </c>
      <c r="K325" s="36">
        <v>313</v>
      </c>
      <c r="L325" s="36">
        <v>142</v>
      </c>
      <c r="M325" s="37">
        <v>455</v>
      </c>
      <c r="N325" s="38">
        <v>1391</v>
      </c>
      <c r="O325" s="38">
        <v>0</v>
      </c>
      <c r="P325" s="38">
        <v>1185</v>
      </c>
      <c r="Q325" s="39">
        <v>2576</v>
      </c>
      <c r="R325" s="37">
        <v>5678</v>
      </c>
      <c r="S325" s="38">
        <v>776</v>
      </c>
      <c r="T325" s="38">
        <v>669</v>
      </c>
      <c r="U325" s="38">
        <v>1179</v>
      </c>
      <c r="V325" s="39">
        <v>2624</v>
      </c>
      <c r="W325" s="36">
        <v>2532</v>
      </c>
      <c r="X325" s="36">
        <v>4335</v>
      </c>
      <c r="Y325" s="37">
        <v>6867</v>
      </c>
      <c r="Z325" s="39">
        <v>4142</v>
      </c>
      <c r="AA325" s="36">
        <v>51831</v>
      </c>
      <c r="AB325" s="36">
        <v>21716</v>
      </c>
      <c r="AC325" s="37">
        <v>73547</v>
      </c>
      <c r="AD325" s="38">
        <v>44284</v>
      </c>
      <c r="AE325" s="38">
        <v>1740</v>
      </c>
      <c r="AF325" s="39">
        <v>46024</v>
      </c>
      <c r="AG325" s="36">
        <v>727</v>
      </c>
      <c r="AH325" s="36">
        <v>0</v>
      </c>
      <c r="AI325" s="36">
        <v>0</v>
      </c>
      <c r="AJ325" s="36">
        <v>109</v>
      </c>
      <c r="AK325" s="40">
        <v>145318</v>
      </c>
      <c r="AL325" s="38">
        <v>15372</v>
      </c>
      <c r="AM325" s="38">
        <v>0</v>
      </c>
      <c r="AN325" s="38">
        <v>12472</v>
      </c>
      <c r="AO325" s="38">
        <v>0</v>
      </c>
      <c r="AP325" s="38">
        <v>0</v>
      </c>
      <c r="AQ325" s="36">
        <v>184</v>
      </c>
      <c r="AR325" s="36">
        <v>4655</v>
      </c>
      <c r="AS325" s="36">
        <v>0</v>
      </c>
      <c r="AT325" s="36">
        <v>0</v>
      </c>
      <c r="AU325" s="36">
        <v>48</v>
      </c>
      <c r="AV325" s="36">
        <v>-591</v>
      </c>
      <c r="AW325" s="36">
        <v>-142</v>
      </c>
      <c r="AX325" s="36">
        <v>0</v>
      </c>
      <c r="AY325" s="36">
        <v>0</v>
      </c>
      <c r="AZ325" s="40"/>
      <c r="BA325" s="40">
        <v>177316</v>
      </c>
      <c r="BB325" s="36">
        <v>-41</v>
      </c>
      <c r="BC325" s="36">
        <v>-516</v>
      </c>
      <c r="BD325" s="36">
        <v>4999</v>
      </c>
      <c r="BE325" s="36">
        <v>-282</v>
      </c>
    </row>
    <row r="326" spans="1:57" x14ac:dyDescent="0.2">
      <c r="A326" s="35" t="s">
        <v>329</v>
      </c>
      <c r="B326" s="35" t="s">
        <v>1368</v>
      </c>
      <c r="C326" s="397" t="s">
        <v>1594</v>
      </c>
      <c r="D326" s="35" t="s">
        <v>328</v>
      </c>
      <c r="E326" s="261"/>
      <c r="F326" s="35" t="s">
        <v>24</v>
      </c>
      <c r="G326" s="36">
        <v>-804</v>
      </c>
      <c r="H326" s="36">
        <v>-1346</v>
      </c>
      <c r="I326" s="37">
        <v>-2150</v>
      </c>
      <c r="J326" s="39">
        <v>94</v>
      </c>
      <c r="K326" s="36">
        <v>494</v>
      </c>
      <c r="L326" s="36">
        <v>402</v>
      </c>
      <c r="M326" s="37">
        <v>896</v>
      </c>
      <c r="N326" s="38">
        <v>752</v>
      </c>
      <c r="O326" s="38">
        <v>0</v>
      </c>
      <c r="P326" s="38">
        <v>1402</v>
      </c>
      <c r="Q326" s="39">
        <v>2154</v>
      </c>
      <c r="R326" s="37">
        <v>13806</v>
      </c>
      <c r="S326" s="38">
        <v>4694</v>
      </c>
      <c r="T326" s="38">
        <v>163</v>
      </c>
      <c r="U326" s="38">
        <v>2113</v>
      </c>
      <c r="V326" s="39">
        <v>6970</v>
      </c>
      <c r="W326" s="36">
        <v>4807</v>
      </c>
      <c r="X326" s="36">
        <v>6965</v>
      </c>
      <c r="Y326" s="37">
        <v>11772</v>
      </c>
      <c r="Z326" s="39">
        <v>11339</v>
      </c>
      <c r="AA326" s="36">
        <v>117510</v>
      </c>
      <c r="AB326" s="36">
        <v>18199</v>
      </c>
      <c r="AC326" s="37">
        <v>135709</v>
      </c>
      <c r="AD326" s="38">
        <v>92462</v>
      </c>
      <c r="AE326" s="38">
        <v>3409</v>
      </c>
      <c r="AF326" s="39">
        <v>95871</v>
      </c>
      <c r="AG326" s="36">
        <v>4389</v>
      </c>
      <c r="AH326" s="36">
        <v>0</v>
      </c>
      <c r="AI326" s="36">
        <v>0</v>
      </c>
      <c r="AJ326" s="36">
        <v>-3716</v>
      </c>
      <c r="AK326" s="40">
        <v>277134</v>
      </c>
      <c r="AL326" s="38">
        <v>35191</v>
      </c>
      <c r="AM326" s="38">
        <v>91</v>
      </c>
      <c r="AN326" s="38">
        <v>28127</v>
      </c>
      <c r="AO326" s="38">
        <v>0</v>
      </c>
      <c r="AP326" s="38">
        <v>0</v>
      </c>
      <c r="AQ326" s="36">
        <v>460</v>
      </c>
      <c r="AR326" s="36">
        <v>8511</v>
      </c>
      <c r="AS326" s="36">
        <v>0</v>
      </c>
      <c r="AT326" s="36">
        <v>0</v>
      </c>
      <c r="AU326" s="36">
        <v>0</v>
      </c>
      <c r="AV326" s="36">
        <v>-782</v>
      </c>
      <c r="AW326" s="36">
        <v>-2066</v>
      </c>
      <c r="AX326" s="36">
        <v>0</v>
      </c>
      <c r="AY326" s="36">
        <v>0</v>
      </c>
      <c r="AZ326" s="40"/>
      <c r="BA326" s="40">
        <v>346666</v>
      </c>
      <c r="BB326" s="36">
        <v>-30</v>
      </c>
      <c r="BC326" s="36">
        <v>-361</v>
      </c>
      <c r="BD326" s="36">
        <v>16388</v>
      </c>
      <c r="BE326" s="36">
        <v>-230</v>
      </c>
    </row>
    <row r="327" spans="1:57" x14ac:dyDescent="0.2">
      <c r="A327" s="35" t="s">
        <v>618</v>
      </c>
      <c r="B327" s="35" t="s">
        <v>1369</v>
      </c>
      <c r="C327" s="397" t="s">
        <v>1594</v>
      </c>
      <c r="D327" s="35" t="s">
        <v>617</v>
      </c>
      <c r="E327" s="261"/>
      <c r="F327" s="35" t="s">
        <v>24</v>
      </c>
      <c r="G327" s="36">
        <v>-256</v>
      </c>
      <c r="H327" s="36">
        <v>2250</v>
      </c>
      <c r="I327" s="37">
        <v>1994</v>
      </c>
      <c r="J327" s="39">
        <v>34</v>
      </c>
      <c r="K327" s="36">
        <v>186</v>
      </c>
      <c r="L327" s="36">
        <v>160</v>
      </c>
      <c r="M327" s="37">
        <v>346</v>
      </c>
      <c r="N327" s="38">
        <v>1147</v>
      </c>
      <c r="O327" s="38">
        <v>0</v>
      </c>
      <c r="P327" s="38">
        <v>852</v>
      </c>
      <c r="Q327" s="39">
        <v>1999</v>
      </c>
      <c r="R327" s="37">
        <v>10026</v>
      </c>
      <c r="S327" s="38">
        <v>2006</v>
      </c>
      <c r="T327" s="38">
        <v>368</v>
      </c>
      <c r="U327" s="38">
        <v>498</v>
      </c>
      <c r="V327" s="39">
        <v>2872</v>
      </c>
      <c r="W327" s="36">
        <v>2522</v>
      </c>
      <c r="X327" s="36">
        <v>3740</v>
      </c>
      <c r="Y327" s="37">
        <v>6262</v>
      </c>
      <c r="Z327" s="39">
        <v>3993</v>
      </c>
      <c r="AA327" s="36">
        <v>20278</v>
      </c>
      <c r="AB327" s="36">
        <v>12846</v>
      </c>
      <c r="AC327" s="37">
        <v>33124</v>
      </c>
      <c r="AD327" s="38">
        <v>31013</v>
      </c>
      <c r="AE327" s="38">
        <v>2579</v>
      </c>
      <c r="AF327" s="39">
        <v>33592</v>
      </c>
      <c r="AG327" s="36">
        <v>1387</v>
      </c>
      <c r="AH327" s="36">
        <v>78</v>
      </c>
      <c r="AI327" s="36">
        <v>88</v>
      </c>
      <c r="AJ327" s="36">
        <v>0</v>
      </c>
      <c r="AK327" s="40">
        <v>95795</v>
      </c>
      <c r="AL327" s="38">
        <v>25917</v>
      </c>
      <c r="AM327" s="38">
        <v>260</v>
      </c>
      <c r="AN327" s="38">
        <v>0</v>
      </c>
      <c r="AO327" s="38">
        <v>0</v>
      </c>
      <c r="AP327" s="38">
        <v>0</v>
      </c>
      <c r="AQ327" s="36">
        <v>782</v>
      </c>
      <c r="AR327" s="36">
        <v>3860</v>
      </c>
      <c r="AS327" s="36">
        <v>0</v>
      </c>
      <c r="AT327" s="36">
        <v>0</v>
      </c>
      <c r="AU327" s="36">
        <v>0</v>
      </c>
      <c r="AV327" s="36">
        <v>0</v>
      </c>
      <c r="AW327" s="36">
        <v>892</v>
      </c>
      <c r="AX327" s="36">
        <v>0</v>
      </c>
      <c r="AY327" s="36">
        <v>0</v>
      </c>
      <c r="AZ327" s="40"/>
      <c r="BA327" s="40">
        <v>127506</v>
      </c>
      <c r="BB327" s="36">
        <v>0</v>
      </c>
      <c r="BC327" s="36">
        <v>0</v>
      </c>
      <c r="BD327" s="36">
        <v>2505</v>
      </c>
      <c r="BE327" s="36">
        <v>-371</v>
      </c>
    </row>
    <row r="328" spans="1:57" x14ac:dyDescent="0.2">
      <c r="A328" s="35" t="s">
        <v>124</v>
      </c>
      <c r="B328" s="35" t="s">
        <v>1370</v>
      </c>
      <c r="C328" s="397" t="s">
        <v>740</v>
      </c>
      <c r="D328" s="35" t="s">
        <v>123</v>
      </c>
      <c r="E328" s="261"/>
      <c r="F328" s="35" t="s">
        <v>740</v>
      </c>
      <c r="G328" s="36">
        <v>691</v>
      </c>
      <c r="H328" s="36">
        <v>1722</v>
      </c>
      <c r="I328" s="37">
        <v>2413</v>
      </c>
      <c r="J328" s="39">
        <v>113</v>
      </c>
      <c r="K328" s="36">
        <v>213</v>
      </c>
      <c r="L328" s="36">
        <v>19121</v>
      </c>
      <c r="M328" s="37">
        <v>19334</v>
      </c>
      <c r="N328" s="38">
        <v>395</v>
      </c>
      <c r="O328" s="38">
        <v>0</v>
      </c>
      <c r="P328" s="38">
        <v>930</v>
      </c>
      <c r="Q328" s="39">
        <v>1325</v>
      </c>
      <c r="R328" s="37">
        <v>2893</v>
      </c>
      <c r="S328" s="38">
        <v>273</v>
      </c>
      <c r="T328" s="38">
        <v>-188</v>
      </c>
      <c r="U328" s="38">
        <v>996</v>
      </c>
      <c r="V328" s="39">
        <v>1081</v>
      </c>
      <c r="W328" s="36">
        <v>23</v>
      </c>
      <c r="X328" s="36">
        <v>316</v>
      </c>
      <c r="Y328" s="37">
        <v>339</v>
      </c>
      <c r="Z328" s="39">
        <v>9514</v>
      </c>
      <c r="AA328" s="36">
        <v>1099</v>
      </c>
      <c r="AB328" s="36">
        <v>353</v>
      </c>
      <c r="AC328" s="37">
        <v>1452</v>
      </c>
      <c r="AD328" s="38">
        <v>1448</v>
      </c>
      <c r="AE328" s="38">
        <v>266</v>
      </c>
      <c r="AF328" s="39">
        <v>1714</v>
      </c>
      <c r="AG328" s="36">
        <v>0</v>
      </c>
      <c r="AH328" s="36">
        <v>0</v>
      </c>
      <c r="AI328" s="36">
        <v>0</v>
      </c>
      <c r="AJ328" s="36">
        <v>207</v>
      </c>
      <c r="AK328" s="40">
        <v>40385</v>
      </c>
      <c r="AL328" s="38">
        <v>304</v>
      </c>
      <c r="AM328" s="38">
        <v>0</v>
      </c>
      <c r="AN328" s="38">
        <v>809</v>
      </c>
      <c r="AO328" s="38">
        <v>0</v>
      </c>
      <c r="AP328" s="38">
        <v>0</v>
      </c>
      <c r="AQ328" s="36">
        <v>77</v>
      </c>
      <c r="AR328" s="36">
        <v>0</v>
      </c>
      <c r="AS328" s="36">
        <v>0</v>
      </c>
      <c r="AT328" s="36">
        <v>26</v>
      </c>
      <c r="AU328" s="36">
        <v>0</v>
      </c>
      <c r="AV328" s="36">
        <v>-318</v>
      </c>
      <c r="AW328" s="36">
        <v>0</v>
      </c>
      <c r="AX328" s="36">
        <v>0</v>
      </c>
      <c r="AY328" s="36">
        <v>0</v>
      </c>
      <c r="AZ328" s="40"/>
      <c r="BA328" s="40">
        <v>41283</v>
      </c>
      <c r="BB328" s="36">
        <v>0</v>
      </c>
      <c r="BC328" s="36">
        <v>0</v>
      </c>
      <c r="BD328" s="36">
        <v>0</v>
      </c>
      <c r="BE328" s="36">
        <v>-11246</v>
      </c>
    </row>
    <row r="329" spans="1:57" x14ac:dyDescent="0.2">
      <c r="A329" s="35" t="s">
        <v>93</v>
      </c>
      <c r="B329" s="35" t="s">
        <v>1371</v>
      </c>
      <c r="C329" s="397" t="s">
        <v>740</v>
      </c>
      <c r="D329" s="35" t="s">
        <v>92</v>
      </c>
      <c r="E329" s="261"/>
      <c r="F329" s="35" t="s">
        <v>740</v>
      </c>
      <c r="G329" s="36">
        <v>192</v>
      </c>
      <c r="H329" s="36">
        <v>3163</v>
      </c>
      <c r="I329" s="37">
        <v>3355</v>
      </c>
      <c r="J329" s="39">
        <v>98</v>
      </c>
      <c r="K329" s="36">
        <v>1687</v>
      </c>
      <c r="L329" s="36">
        <v>355</v>
      </c>
      <c r="M329" s="37">
        <v>2042</v>
      </c>
      <c r="N329" s="38">
        <v>3650</v>
      </c>
      <c r="O329" s="38">
        <v>0</v>
      </c>
      <c r="P329" s="38">
        <v>1049</v>
      </c>
      <c r="Q329" s="39">
        <v>4699</v>
      </c>
      <c r="R329" s="37">
        <v>1234</v>
      </c>
      <c r="S329" s="38">
        <v>96</v>
      </c>
      <c r="T329" s="38">
        <v>528</v>
      </c>
      <c r="U329" s="38">
        <v>4160</v>
      </c>
      <c r="V329" s="39">
        <v>4784</v>
      </c>
      <c r="W329" s="36">
        <v>3</v>
      </c>
      <c r="X329" s="36">
        <v>1912</v>
      </c>
      <c r="Y329" s="37">
        <v>1915</v>
      </c>
      <c r="Z329" s="39">
        <v>6762</v>
      </c>
      <c r="AA329" s="36">
        <v>77641</v>
      </c>
      <c r="AB329" s="36">
        <v>24109</v>
      </c>
      <c r="AC329" s="37">
        <v>101750</v>
      </c>
      <c r="AD329" s="38">
        <v>18366</v>
      </c>
      <c r="AE329" s="38">
        <v>3150</v>
      </c>
      <c r="AF329" s="39">
        <v>21516</v>
      </c>
      <c r="AG329" s="36">
        <v>11765</v>
      </c>
      <c r="AH329" s="36">
        <v>0</v>
      </c>
      <c r="AI329" s="36">
        <v>0</v>
      </c>
      <c r="AJ329" s="36">
        <v>-62</v>
      </c>
      <c r="AK329" s="40">
        <v>159858</v>
      </c>
      <c r="AL329" s="38">
        <v>128</v>
      </c>
      <c r="AM329" s="38">
        <v>0</v>
      </c>
      <c r="AN329" s="38">
        <v>-5</v>
      </c>
      <c r="AO329" s="38">
        <v>0</v>
      </c>
      <c r="AP329" s="38">
        <v>2</v>
      </c>
      <c r="AQ329" s="36">
        <v>0</v>
      </c>
      <c r="AR329" s="36">
        <v>0</v>
      </c>
      <c r="AS329" s="36">
        <v>1557</v>
      </c>
      <c r="AT329" s="36">
        <v>271</v>
      </c>
      <c r="AU329" s="36">
        <v>58</v>
      </c>
      <c r="AV329" s="36">
        <v>-2849</v>
      </c>
      <c r="AW329" s="36">
        <v>138</v>
      </c>
      <c r="AX329" s="36">
        <v>0</v>
      </c>
      <c r="AY329" s="36">
        <v>0</v>
      </c>
      <c r="AZ329" s="40"/>
      <c r="BA329" s="40">
        <v>159158</v>
      </c>
      <c r="BB329" s="36">
        <v>0</v>
      </c>
      <c r="BC329" s="36">
        <v>0</v>
      </c>
      <c r="BD329" s="36">
        <v>1682</v>
      </c>
      <c r="BE329" s="36">
        <v>-898</v>
      </c>
    </row>
    <row r="330" spans="1:57" x14ac:dyDescent="0.2">
      <c r="A330" s="35" t="s">
        <v>244</v>
      </c>
      <c r="B330" s="35" t="s">
        <v>1372</v>
      </c>
      <c r="C330" s="397" t="s">
        <v>740</v>
      </c>
      <c r="D330" s="35" t="s">
        <v>243</v>
      </c>
      <c r="E330" s="261"/>
      <c r="F330" s="35" t="s">
        <v>740</v>
      </c>
      <c r="G330" s="36">
        <v>345</v>
      </c>
      <c r="H330" s="36">
        <v>1969</v>
      </c>
      <c r="I330" s="37">
        <v>2314</v>
      </c>
      <c r="J330" s="39">
        <v>13</v>
      </c>
      <c r="K330" s="36">
        <v>423</v>
      </c>
      <c r="L330" s="36">
        <v>83</v>
      </c>
      <c r="M330" s="37">
        <v>506</v>
      </c>
      <c r="N330" s="38">
        <v>2907</v>
      </c>
      <c r="O330" s="38">
        <v>0</v>
      </c>
      <c r="P330" s="38">
        <v>1723</v>
      </c>
      <c r="Q330" s="39">
        <v>4630</v>
      </c>
      <c r="R330" s="37">
        <v>5608</v>
      </c>
      <c r="S330" s="38">
        <v>475</v>
      </c>
      <c r="T330" s="38">
        <v>487</v>
      </c>
      <c r="U330" s="38">
        <v>529</v>
      </c>
      <c r="V330" s="39">
        <v>1491</v>
      </c>
      <c r="W330" s="36">
        <v>2634</v>
      </c>
      <c r="X330" s="36">
        <v>3386</v>
      </c>
      <c r="Y330" s="37">
        <v>6020</v>
      </c>
      <c r="Z330" s="39">
        <v>2196</v>
      </c>
      <c r="AA330" s="36">
        <v>42122</v>
      </c>
      <c r="AB330" s="36">
        <v>25471</v>
      </c>
      <c r="AC330" s="37">
        <v>67593</v>
      </c>
      <c r="AD330" s="38">
        <v>33222</v>
      </c>
      <c r="AE330" s="38">
        <v>2785</v>
      </c>
      <c r="AF330" s="39">
        <v>36007</v>
      </c>
      <c r="AG330" s="36">
        <v>349</v>
      </c>
      <c r="AH330" s="36">
        <v>272</v>
      </c>
      <c r="AI330" s="36">
        <v>0</v>
      </c>
      <c r="AJ330" s="36">
        <v>4082</v>
      </c>
      <c r="AK330" s="40">
        <v>131081</v>
      </c>
      <c r="AL330" s="38">
        <v>19741</v>
      </c>
      <c r="AM330" s="38">
        <v>613</v>
      </c>
      <c r="AN330" s="38">
        <v>20604</v>
      </c>
      <c r="AO330" s="38">
        <v>0</v>
      </c>
      <c r="AP330" s="38">
        <v>0</v>
      </c>
      <c r="AQ330" s="36">
        <v>0</v>
      </c>
      <c r="AR330" s="36">
        <v>0</v>
      </c>
      <c r="AS330" s="36">
        <v>0</v>
      </c>
      <c r="AT330" s="36">
        <v>292</v>
      </c>
      <c r="AU330" s="36">
        <v>97</v>
      </c>
      <c r="AV330" s="36">
        <v>-369</v>
      </c>
      <c r="AW330" s="36">
        <v>0</v>
      </c>
      <c r="AX330" s="36">
        <v>0</v>
      </c>
      <c r="AY330" s="36">
        <v>0</v>
      </c>
      <c r="AZ330" s="40"/>
      <c r="BA330" s="40">
        <v>172059</v>
      </c>
      <c r="BB330" s="36">
        <v>0</v>
      </c>
      <c r="BC330" s="36">
        <v>0</v>
      </c>
      <c r="BD330" s="36">
        <v>5646</v>
      </c>
      <c r="BE330" s="36">
        <v>-297</v>
      </c>
    </row>
    <row r="331" spans="1:57" x14ac:dyDescent="0.2">
      <c r="A331" s="35" t="s">
        <v>248</v>
      </c>
      <c r="B331" s="35" t="s">
        <v>1373</v>
      </c>
      <c r="C331" s="397" t="s">
        <v>740</v>
      </c>
      <c r="D331" s="35" t="s">
        <v>247</v>
      </c>
      <c r="E331" s="261"/>
      <c r="F331" s="35" t="s">
        <v>740</v>
      </c>
      <c r="G331" s="36">
        <v>202</v>
      </c>
      <c r="H331" s="36">
        <v>4947</v>
      </c>
      <c r="I331" s="37">
        <v>5149</v>
      </c>
      <c r="J331" s="39">
        <v>0</v>
      </c>
      <c r="K331" s="36">
        <v>322</v>
      </c>
      <c r="L331" s="36">
        <v>0</v>
      </c>
      <c r="M331" s="37">
        <v>322</v>
      </c>
      <c r="N331" s="38">
        <v>1732</v>
      </c>
      <c r="O331" s="38">
        <v>0</v>
      </c>
      <c r="P331" s="38">
        <v>346</v>
      </c>
      <c r="Q331" s="39">
        <v>2078</v>
      </c>
      <c r="R331" s="37">
        <v>4672</v>
      </c>
      <c r="S331" s="38">
        <v>47</v>
      </c>
      <c r="T331" s="38">
        <v>1153</v>
      </c>
      <c r="U331" s="38">
        <v>1608</v>
      </c>
      <c r="V331" s="39">
        <v>2808</v>
      </c>
      <c r="W331" s="36">
        <v>3980</v>
      </c>
      <c r="X331" s="36">
        <v>5970</v>
      </c>
      <c r="Y331" s="37">
        <v>9950</v>
      </c>
      <c r="Z331" s="39">
        <v>2632</v>
      </c>
      <c r="AA331" s="36">
        <v>60894</v>
      </c>
      <c r="AB331" s="36">
        <v>18189</v>
      </c>
      <c r="AC331" s="37">
        <v>79083</v>
      </c>
      <c r="AD331" s="38">
        <v>30033</v>
      </c>
      <c r="AE331" s="38">
        <v>7641</v>
      </c>
      <c r="AF331" s="39">
        <v>37674</v>
      </c>
      <c r="AG331" s="36">
        <v>6017</v>
      </c>
      <c r="AH331" s="36">
        <v>0</v>
      </c>
      <c r="AI331" s="36">
        <v>0</v>
      </c>
      <c r="AJ331" s="36">
        <v>0</v>
      </c>
      <c r="AK331" s="40">
        <v>150385</v>
      </c>
      <c r="AL331" s="38">
        <v>49928</v>
      </c>
      <c r="AM331" s="38">
        <v>5708</v>
      </c>
      <c r="AN331" s="38">
        <v>17257</v>
      </c>
      <c r="AO331" s="38">
        <v>0</v>
      </c>
      <c r="AP331" s="38">
        <v>0</v>
      </c>
      <c r="AQ331" s="36">
        <v>0</v>
      </c>
      <c r="AR331" s="36">
        <v>658</v>
      </c>
      <c r="AS331" s="36">
        <v>2119</v>
      </c>
      <c r="AT331" s="36">
        <v>314</v>
      </c>
      <c r="AU331" s="36">
        <v>4022</v>
      </c>
      <c r="AV331" s="36">
        <v>0</v>
      </c>
      <c r="AW331" s="36">
        <v>0</v>
      </c>
      <c r="AX331" s="36">
        <v>0</v>
      </c>
      <c r="AY331" s="36">
        <v>0</v>
      </c>
      <c r="AZ331" s="40"/>
      <c r="BA331" s="40">
        <v>230391</v>
      </c>
      <c r="BB331" s="36">
        <v>0</v>
      </c>
      <c r="BC331" s="36">
        <v>0</v>
      </c>
      <c r="BD331" s="36">
        <v>0</v>
      </c>
      <c r="BE331" s="36">
        <v>0</v>
      </c>
    </row>
    <row r="332" spans="1:57" x14ac:dyDescent="0.2">
      <c r="A332" s="35" t="s">
        <v>254</v>
      </c>
      <c r="B332" s="35" t="s">
        <v>1374</v>
      </c>
      <c r="C332" s="397" t="s">
        <v>740</v>
      </c>
      <c r="D332" s="35" t="s">
        <v>253</v>
      </c>
      <c r="E332" s="261"/>
      <c r="F332" s="35" t="s">
        <v>740</v>
      </c>
      <c r="G332" s="36">
        <v>114</v>
      </c>
      <c r="H332" s="36">
        <v>1904</v>
      </c>
      <c r="I332" s="37">
        <v>2018</v>
      </c>
      <c r="J332" s="39">
        <v>60</v>
      </c>
      <c r="K332" s="36">
        <v>562</v>
      </c>
      <c r="L332" s="36">
        <v>34</v>
      </c>
      <c r="M332" s="37">
        <v>596</v>
      </c>
      <c r="N332" s="38">
        <v>-2682</v>
      </c>
      <c r="O332" s="38">
        <v>0</v>
      </c>
      <c r="P332" s="38">
        <v>732</v>
      </c>
      <c r="Q332" s="39">
        <v>-1950</v>
      </c>
      <c r="R332" s="37">
        <v>5199</v>
      </c>
      <c r="S332" s="38">
        <v>195</v>
      </c>
      <c r="T332" s="38">
        <v>673</v>
      </c>
      <c r="U332" s="38">
        <v>534</v>
      </c>
      <c r="V332" s="39">
        <v>1402</v>
      </c>
      <c r="W332" s="36">
        <v>2372</v>
      </c>
      <c r="X332" s="36">
        <v>3619</v>
      </c>
      <c r="Y332" s="37">
        <v>5991</v>
      </c>
      <c r="Z332" s="39">
        <v>1166</v>
      </c>
      <c r="AA332" s="36">
        <v>19145</v>
      </c>
      <c r="AB332" s="36">
        <v>5945</v>
      </c>
      <c r="AC332" s="37">
        <v>25090</v>
      </c>
      <c r="AD332" s="38">
        <v>24769</v>
      </c>
      <c r="AE332" s="38">
        <v>2995</v>
      </c>
      <c r="AF332" s="39">
        <v>27764</v>
      </c>
      <c r="AG332" s="36">
        <v>2204</v>
      </c>
      <c r="AH332" s="36">
        <v>477</v>
      </c>
      <c r="AI332" s="36">
        <v>0</v>
      </c>
      <c r="AJ332" s="36">
        <v>1272</v>
      </c>
      <c r="AK332" s="40">
        <v>71289</v>
      </c>
      <c r="AL332" s="38">
        <v>18487</v>
      </c>
      <c r="AM332" s="38">
        <v>2260</v>
      </c>
      <c r="AN332" s="38">
        <v>8587</v>
      </c>
      <c r="AO332" s="38">
        <v>0</v>
      </c>
      <c r="AP332" s="38">
        <v>0</v>
      </c>
      <c r="AQ332" s="36">
        <v>0</v>
      </c>
      <c r="AR332" s="36">
        <v>0</v>
      </c>
      <c r="AS332" s="36">
        <v>315</v>
      </c>
      <c r="AT332" s="36">
        <v>293</v>
      </c>
      <c r="AU332" s="36">
        <v>154</v>
      </c>
      <c r="AV332" s="36">
        <v>-632</v>
      </c>
      <c r="AW332" s="36">
        <v>-671</v>
      </c>
      <c r="AX332" s="36">
        <v>0</v>
      </c>
      <c r="AY332" s="36">
        <v>0</v>
      </c>
      <c r="AZ332" s="40"/>
      <c r="BA332" s="40">
        <v>100082</v>
      </c>
      <c r="BB332" s="36">
        <v>0</v>
      </c>
      <c r="BC332" s="36">
        <v>0</v>
      </c>
      <c r="BD332" s="36">
        <v>359</v>
      </c>
      <c r="BE332" s="36">
        <v>-576</v>
      </c>
    </row>
    <row r="333" spans="1:57" x14ac:dyDescent="0.2">
      <c r="A333" s="35" t="s">
        <v>303</v>
      </c>
      <c r="B333" s="35" t="s">
        <v>1375</v>
      </c>
      <c r="C333" s="397" t="s">
        <v>740</v>
      </c>
      <c r="D333" s="35" t="s">
        <v>302</v>
      </c>
      <c r="E333" s="261"/>
      <c r="F333" s="35" t="s">
        <v>740</v>
      </c>
      <c r="G333" s="36">
        <v>29</v>
      </c>
      <c r="H333" s="36">
        <v>2880</v>
      </c>
      <c r="I333" s="37">
        <v>2909</v>
      </c>
      <c r="J333" s="39">
        <v>66</v>
      </c>
      <c r="K333" s="36">
        <v>550</v>
      </c>
      <c r="L333" s="36">
        <v>78</v>
      </c>
      <c r="M333" s="37">
        <v>628</v>
      </c>
      <c r="N333" s="38">
        <v>-942</v>
      </c>
      <c r="O333" s="38">
        <v>23</v>
      </c>
      <c r="P333" s="38">
        <v>818</v>
      </c>
      <c r="Q333" s="39">
        <v>-101</v>
      </c>
      <c r="R333" s="37">
        <v>6539</v>
      </c>
      <c r="S333" s="38">
        <v>747</v>
      </c>
      <c r="T333" s="38">
        <v>537</v>
      </c>
      <c r="U333" s="38">
        <v>1448</v>
      </c>
      <c r="V333" s="39">
        <v>2732</v>
      </c>
      <c r="W333" s="36">
        <v>2625</v>
      </c>
      <c r="X333" s="36">
        <v>4166</v>
      </c>
      <c r="Y333" s="37">
        <v>6791</v>
      </c>
      <c r="Z333" s="39">
        <v>1912</v>
      </c>
      <c r="AA333" s="36">
        <v>40862</v>
      </c>
      <c r="AB333" s="36">
        <v>12688</v>
      </c>
      <c r="AC333" s="37">
        <v>53550</v>
      </c>
      <c r="AD333" s="38">
        <v>35762</v>
      </c>
      <c r="AE333" s="38">
        <v>3059</v>
      </c>
      <c r="AF333" s="39">
        <v>38821</v>
      </c>
      <c r="AG333" s="36">
        <v>2678</v>
      </c>
      <c r="AH333" s="36">
        <v>0</v>
      </c>
      <c r="AI333" s="36">
        <v>36</v>
      </c>
      <c r="AJ333" s="36">
        <v>-164</v>
      </c>
      <c r="AK333" s="40">
        <v>116397</v>
      </c>
      <c r="AL333" s="38">
        <v>25876</v>
      </c>
      <c r="AM333" s="38">
        <v>2269</v>
      </c>
      <c r="AN333" s="38">
        <v>22598</v>
      </c>
      <c r="AO333" s="38">
        <v>0</v>
      </c>
      <c r="AP333" s="38">
        <v>204</v>
      </c>
      <c r="AQ333" s="36">
        <v>0</v>
      </c>
      <c r="AR333" s="36">
        <v>0</v>
      </c>
      <c r="AS333" s="36">
        <v>1407</v>
      </c>
      <c r="AT333" s="36">
        <v>305</v>
      </c>
      <c r="AU333" s="36">
        <v>149</v>
      </c>
      <c r="AV333" s="36">
        <v>-25</v>
      </c>
      <c r="AW333" s="36">
        <v>693</v>
      </c>
      <c r="AX333" s="36">
        <v>0</v>
      </c>
      <c r="AY333" s="36">
        <v>0</v>
      </c>
      <c r="AZ333" s="40"/>
      <c r="BA333" s="40">
        <v>169873</v>
      </c>
      <c r="BB333" s="36">
        <v>-93</v>
      </c>
      <c r="BC333" s="36">
        <v>0</v>
      </c>
      <c r="BD333" s="36">
        <v>690</v>
      </c>
      <c r="BE333" s="36">
        <v>-125</v>
      </c>
    </row>
    <row r="334" spans="1:57" x14ac:dyDescent="0.2">
      <c r="A334" s="35" t="s">
        <v>305</v>
      </c>
      <c r="B334" s="35" t="s">
        <v>1376</v>
      </c>
      <c r="C334" s="397" t="s">
        <v>740</v>
      </c>
      <c r="D334" s="35" t="s">
        <v>304</v>
      </c>
      <c r="E334" s="261"/>
      <c r="F334" s="35" t="s">
        <v>740</v>
      </c>
      <c r="G334" s="36">
        <v>-52</v>
      </c>
      <c r="H334" s="36">
        <v>2086</v>
      </c>
      <c r="I334" s="37">
        <v>2034</v>
      </c>
      <c r="J334" s="39">
        <v>63</v>
      </c>
      <c r="K334" s="36">
        <v>652</v>
      </c>
      <c r="L334" s="36">
        <v>0</v>
      </c>
      <c r="M334" s="37">
        <v>652</v>
      </c>
      <c r="N334" s="38">
        <v>2521</v>
      </c>
      <c r="O334" s="38">
        <v>0</v>
      </c>
      <c r="P334" s="38">
        <v>-2686</v>
      </c>
      <c r="Q334" s="39">
        <v>-165</v>
      </c>
      <c r="R334" s="37">
        <v>3324</v>
      </c>
      <c r="S334" s="38">
        <v>-38</v>
      </c>
      <c r="T334" s="38">
        <v>253</v>
      </c>
      <c r="U334" s="38">
        <v>1489</v>
      </c>
      <c r="V334" s="39">
        <v>1704</v>
      </c>
      <c r="W334" s="36">
        <v>1887</v>
      </c>
      <c r="X334" s="36">
        <v>3315</v>
      </c>
      <c r="Y334" s="37">
        <v>5202</v>
      </c>
      <c r="Z334" s="39">
        <v>2325</v>
      </c>
      <c r="AA334" s="36">
        <v>16370</v>
      </c>
      <c r="AB334" s="36">
        <v>3412</v>
      </c>
      <c r="AC334" s="37">
        <v>19782</v>
      </c>
      <c r="AD334" s="38">
        <v>21656</v>
      </c>
      <c r="AE334" s="38">
        <v>4328</v>
      </c>
      <c r="AF334" s="39">
        <v>25984</v>
      </c>
      <c r="AG334" s="36">
        <v>734</v>
      </c>
      <c r="AH334" s="36">
        <v>12</v>
      </c>
      <c r="AI334" s="36">
        <v>0</v>
      </c>
      <c r="AJ334" s="36">
        <v>0</v>
      </c>
      <c r="AK334" s="40">
        <v>61651</v>
      </c>
      <c r="AL334" s="38">
        <v>21681</v>
      </c>
      <c r="AM334" s="38">
        <v>5520</v>
      </c>
      <c r="AN334" s="38">
        <v>7034</v>
      </c>
      <c r="AO334" s="38">
        <v>0</v>
      </c>
      <c r="AP334" s="38">
        <v>0</v>
      </c>
      <c r="AQ334" s="36">
        <v>0</v>
      </c>
      <c r="AR334" s="36">
        <v>0</v>
      </c>
      <c r="AS334" s="36">
        <v>1586</v>
      </c>
      <c r="AT334" s="36">
        <v>293</v>
      </c>
      <c r="AU334" s="36">
        <v>2053</v>
      </c>
      <c r="AV334" s="36">
        <v>2</v>
      </c>
      <c r="AW334" s="36">
        <v>-12</v>
      </c>
      <c r="AX334" s="36">
        <v>0</v>
      </c>
      <c r="AY334" s="36">
        <v>0</v>
      </c>
      <c r="AZ334" s="40"/>
      <c r="BA334" s="40">
        <v>99808</v>
      </c>
      <c r="BB334" s="36">
        <v>0</v>
      </c>
      <c r="BC334" s="36">
        <v>0</v>
      </c>
      <c r="BD334" s="36">
        <v>2137</v>
      </c>
      <c r="BE334" s="36">
        <v>-407</v>
      </c>
    </row>
    <row r="335" spans="1:57" x14ac:dyDescent="0.2">
      <c r="A335" s="35" t="s">
        <v>321</v>
      </c>
      <c r="B335" s="35" t="s">
        <v>1377</v>
      </c>
      <c r="C335" s="397" t="s">
        <v>740</v>
      </c>
      <c r="D335" s="35" t="s">
        <v>320</v>
      </c>
      <c r="E335" s="261"/>
      <c r="F335" s="35" t="s">
        <v>740</v>
      </c>
      <c r="G335" s="36">
        <v>29</v>
      </c>
      <c r="H335" s="36">
        <v>5586</v>
      </c>
      <c r="I335" s="37">
        <v>5615</v>
      </c>
      <c r="J335" s="39">
        <v>0</v>
      </c>
      <c r="K335" s="36">
        <v>223</v>
      </c>
      <c r="L335" s="36">
        <v>101</v>
      </c>
      <c r="M335" s="37">
        <v>324</v>
      </c>
      <c r="N335" s="38">
        <v>1942</v>
      </c>
      <c r="O335" s="38">
        <v>0</v>
      </c>
      <c r="P335" s="38">
        <v>866</v>
      </c>
      <c r="Q335" s="39">
        <v>2808</v>
      </c>
      <c r="R335" s="37">
        <v>6342</v>
      </c>
      <c r="S335" s="38">
        <v>779</v>
      </c>
      <c r="T335" s="38">
        <v>397</v>
      </c>
      <c r="U335" s="38">
        <v>877</v>
      </c>
      <c r="V335" s="39">
        <v>2053</v>
      </c>
      <c r="W335" s="36">
        <v>4873</v>
      </c>
      <c r="X335" s="36">
        <v>2776</v>
      </c>
      <c r="Y335" s="37">
        <v>7649</v>
      </c>
      <c r="Z335" s="39">
        <v>2802</v>
      </c>
      <c r="AA335" s="36">
        <v>61198</v>
      </c>
      <c r="AB335" s="36">
        <v>19000</v>
      </c>
      <c r="AC335" s="37">
        <v>80198</v>
      </c>
      <c r="AD335" s="38">
        <v>45270</v>
      </c>
      <c r="AE335" s="38">
        <v>5790</v>
      </c>
      <c r="AF335" s="39">
        <v>51060</v>
      </c>
      <c r="AG335" s="36">
        <v>0</v>
      </c>
      <c r="AH335" s="36">
        <v>0</v>
      </c>
      <c r="AI335" s="36">
        <v>0</v>
      </c>
      <c r="AJ335" s="36">
        <v>0</v>
      </c>
      <c r="AK335" s="40">
        <v>158851</v>
      </c>
      <c r="AL335" s="38">
        <v>40500</v>
      </c>
      <c r="AM335" s="38">
        <v>4825</v>
      </c>
      <c r="AN335" s="38">
        <v>20825</v>
      </c>
      <c r="AO335" s="38">
        <v>0</v>
      </c>
      <c r="AP335" s="38">
        <v>0</v>
      </c>
      <c r="AQ335" s="36">
        <v>0</v>
      </c>
      <c r="AR335" s="36">
        <v>0</v>
      </c>
      <c r="AS335" s="36">
        <v>441</v>
      </c>
      <c r="AT335" s="36">
        <v>399</v>
      </c>
      <c r="AU335" s="36">
        <v>173</v>
      </c>
      <c r="AV335" s="36">
        <v>0</v>
      </c>
      <c r="AW335" s="36">
        <v>0</v>
      </c>
      <c r="AX335" s="36">
        <v>0</v>
      </c>
      <c r="AY335" s="36">
        <v>0</v>
      </c>
      <c r="AZ335" s="40"/>
      <c r="BA335" s="40">
        <v>226014</v>
      </c>
      <c r="BB335" s="36">
        <v>0</v>
      </c>
      <c r="BC335" s="36">
        <v>0</v>
      </c>
      <c r="BD335" s="36">
        <v>5750</v>
      </c>
      <c r="BE335" s="36">
        <v>-213</v>
      </c>
    </row>
    <row r="336" spans="1:57" x14ac:dyDescent="0.2">
      <c r="A336" s="35" t="s">
        <v>337</v>
      </c>
      <c r="B336" s="35" t="s">
        <v>1378</v>
      </c>
      <c r="C336" s="397" t="s">
        <v>740</v>
      </c>
      <c r="D336" s="35" t="s">
        <v>336</v>
      </c>
      <c r="E336" s="261"/>
      <c r="F336" s="35" t="s">
        <v>740</v>
      </c>
      <c r="G336" s="36">
        <v>-152</v>
      </c>
      <c r="H336" s="36">
        <v>1989</v>
      </c>
      <c r="I336" s="37">
        <v>1837</v>
      </c>
      <c r="J336" s="39">
        <v>48</v>
      </c>
      <c r="K336" s="36">
        <v>694</v>
      </c>
      <c r="L336" s="36">
        <v>99</v>
      </c>
      <c r="M336" s="37">
        <v>793</v>
      </c>
      <c r="N336" s="38">
        <v>2474</v>
      </c>
      <c r="O336" s="38">
        <v>0</v>
      </c>
      <c r="P336" s="38">
        <v>11</v>
      </c>
      <c r="Q336" s="39">
        <v>2485</v>
      </c>
      <c r="R336" s="37">
        <v>5768</v>
      </c>
      <c r="S336" s="38">
        <v>474</v>
      </c>
      <c r="T336" s="38">
        <v>-28</v>
      </c>
      <c r="U336" s="38">
        <v>1368</v>
      </c>
      <c r="V336" s="39">
        <v>1814</v>
      </c>
      <c r="W336" s="36">
        <v>4226</v>
      </c>
      <c r="X336" s="36">
        <v>2809</v>
      </c>
      <c r="Y336" s="37">
        <v>7035</v>
      </c>
      <c r="Z336" s="39">
        <v>2468</v>
      </c>
      <c r="AA336" s="36">
        <v>60318</v>
      </c>
      <c r="AB336" s="36">
        <v>19762</v>
      </c>
      <c r="AC336" s="37">
        <v>80080</v>
      </c>
      <c r="AD336" s="38">
        <v>41476</v>
      </c>
      <c r="AE336" s="38">
        <v>4492</v>
      </c>
      <c r="AF336" s="39">
        <v>45968</v>
      </c>
      <c r="AG336" s="36">
        <v>1750</v>
      </c>
      <c r="AH336" s="36">
        <v>0</v>
      </c>
      <c r="AI336" s="36">
        <v>0</v>
      </c>
      <c r="AJ336" s="36">
        <v>0</v>
      </c>
      <c r="AK336" s="40">
        <v>150046</v>
      </c>
      <c r="AL336" s="38">
        <v>38645</v>
      </c>
      <c r="AM336" s="38">
        <v>2411</v>
      </c>
      <c r="AN336" s="38">
        <v>10291</v>
      </c>
      <c r="AO336" s="38">
        <v>0</v>
      </c>
      <c r="AP336" s="38">
        <v>0</v>
      </c>
      <c r="AQ336" s="36">
        <v>0</v>
      </c>
      <c r="AR336" s="36">
        <v>0</v>
      </c>
      <c r="AS336" s="36">
        <v>0</v>
      </c>
      <c r="AT336" s="36">
        <v>311</v>
      </c>
      <c r="AU336" s="36">
        <v>403</v>
      </c>
      <c r="AV336" s="36">
        <v>0</v>
      </c>
      <c r="AW336" s="36">
        <v>0</v>
      </c>
      <c r="AX336" s="36">
        <v>0</v>
      </c>
      <c r="AY336" s="36">
        <v>0</v>
      </c>
      <c r="AZ336" s="40"/>
      <c r="BA336" s="40">
        <v>202107</v>
      </c>
      <c r="BB336" s="36">
        <v>0</v>
      </c>
      <c r="BC336" s="36">
        <v>0</v>
      </c>
      <c r="BD336" s="36">
        <v>2150</v>
      </c>
      <c r="BE336" s="36">
        <v>-570</v>
      </c>
    </row>
    <row r="337" spans="1:57" x14ac:dyDescent="0.2">
      <c r="A337" s="35" t="s">
        <v>542</v>
      </c>
      <c r="B337" s="35" t="s">
        <v>1379</v>
      </c>
      <c r="C337" s="397" t="s">
        <v>740</v>
      </c>
      <c r="D337" s="35" t="s">
        <v>541</v>
      </c>
      <c r="E337" s="261"/>
      <c r="F337" s="35" t="s">
        <v>740</v>
      </c>
      <c r="G337" s="36">
        <v>-61</v>
      </c>
      <c r="H337" s="36">
        <v>4341</v>
      </c>
      <c r="I337" s="37">
        <v>4280</v>
      </c>
      <c r="J337" s="39">
        <v>50</v>
      </c>
      <c r="K337" s="36">
        <v>799</v>
      </c>
      <c r="L337" s="36">
        <v>53</v>
      </c>
      <c r="M337" s="37">
        <v>852</v>
      </c>
      <c r="N337" s="38">
        <v>3473</v>
      </c>
      <c r="O337" s="38">
        <v>0</v>
      </c>
      <c r="P337" s="38">
        <v>995</v>
      </c>
      <c r="Q337" s="39">
        <v>4468</v>
      </c>
      <c r="R337" s="37">
        <v>8408</v>
      </c>
      <c r="S337" s="38">
        <v>129</v>
      </c>
      <c r="T337" s="38">
        <v>153</v>
      </c>
      <c r="U337" s="38">
        <v>1308</v>
      </c>
      <c r="V337" s="39">
        <v>1590</v>
      </c>
      <c r="W337" s="36">
        <v>3796</v>
      </c>
      <c r="X337" s="36">
        <v>2690</v>
      </c>
      <c r="Y337" s="37">
        <v>6486</v>
      </c>
      <c r="Z337" s="39">
        <v>3645</v>
      </c>
      <c r="AA337" s="36">
        <v>51631</v>
      </c>
      <c r="AB337" s="36">
        <v>19488.818295708759</v>
      </c>
      <c r="AC337" s="37">
        <v>71119.818295708756</v>
      </c>
      <c r="AD337" s="38">
        <v>40103</v>
      </c>
      <c r="AE337" s="38">
        <v>3616</v>
      </c>
      <c r="AF337" s="39">
        <v>43719</v>
      </c>
      <c r="AG337" s="36">
        <v>2261</v>
      </c>
      <c r="AH337" s="36">
        <v>0</v>
      </c>
      <c r="AI337" s="36">
        <v>0</v>
      </c>
      <c r="AJ337" s="36">
        <v>0</v>
      </c>
      <c r="AK337" s="40">
        <v>146878.81829570877</v>
      </c>
      <c r="AL337" s="38">
        <v>25167</v>
      </c>
      <c r="AM337" s="38">
        <v>1724</v>
      </c>
      <c r="AN337" s="38">
        <v>25626</v>
      </c>
      <c r="AO337" s="38">
        <v>0</v>
      </c>
      <c r="AP337" s="38">
        <v>0</v>
      </c>
      <c r="AQ337" s="36">
        <v>0</v>
      </c>
      <c r="AR337" s="36">
        <v>0</v>
      </c>
      <c r="AS337" s="36">
        <v>0</v>
      </c>
      <c r="AT337" s="36">
        <v>414</v>
      </c>
      <c r="AU337" s="36">
        <v>66</v>
      </c>
      <c r="AV337" s="36">
        <v>0</v>
      </c>
      <c r="AW337" s="36">
        <v>0</v>
      </c>
      <c r="AX337" s="36">
        <v>0</v>
      </c>
      <c r="AY337" s="36">
        <v>0</v>
      </c>
      <c r="AZ337" s="40"/>
      <c r="BA337" s="40">
        <v>199875.81829570877</v>
      </c>
      <c r="BB337" s="36">
        <v>0</v>
      </c>
      <c r="BC337" s="36">
        <v>0</v>
      </c>
      <c r="BD337" s="36">
        <v>928</v>
      </c>
      <c r="BE337" s="36">
        <v>-175</v>
      </c>
    </row>
    <row r="338" spans="1:57" x14ac:dyDescent="0.2">
      <c r="A338" s="35" t="s">
        <v>608</v>
      </c>
      <c r="B338" s="35" t="s">
        <v>1380</v>
      </c>
      <c r="C338" s="397" t="s">
        <v>740</v>
      </c>
      <c r="D338" s="35" t="s">
        <v>607</v>
      </c>
      <c r="E338" s="261"/>
      <c r="F338" s="35" t="s">
        <v>740</v>
      </c>
      <c r="G338" s="36">
        <v>93</v>
      </c>
      <c r="H338" s="36">
        <v>3864</v>
      </c>
      <c r="I338" s="37">
        <v>3957</v>
      </c>
      <c r="J338" s="39">
        <v>36</v>
      </c>
      <c r="K338" s="36">
        <v>1289</v>
      </c>
      <c r="L338" s="36">
        <v>0</v>
      </c>
      <c r="M338" s="37">
        <v>1289</v>
      </c>
      <c r="N338" s="38">
        <v>1067</v>
      </c>
      <c r="O338" s="38">
        <v>0</v>
      </c>
      <c r="P338" s="38">
        <v>1612</v>
      </c>
      <c r="Q338" s="39">
        <v>2679</v>
      </c>
      <c r="R338" s="37">
        <v>9629</v>
      </c>
      <c r="S338" s="38">
        <v>12</v>
      </c>
      <c r="T338" s="38">
        <v>878</v>
      </c>
      <c r="U338" s="38">
        <v>2236</v>
      </c>
      <c r="V338" s="39">
        <v>3126</v>
      </c>
      <c r="W338" s="36">
        <v>3951</v>
      </c>
      <c r="X338" s="36">
        <v>4428</v>
      </c>
      <c r="Y338" s="37">
        <v>8379</v>
      </c>
      <c r="Z338" s="39">
        <v>3299</v>
      </c>
      <c r="AA338" s="36">
        <v>76963</v>
      </c>
      <c r="AB338" s="36">
        <v>8646</v>
      </c>
      <c r="AC338" s="37">
        <v>85609</v>
      </c>
      <c r="AD338" s="38">
        <v>36984</v>
      </c>
      <c r="AE338" s="38">
        <v>4258</v>
      </c>
      <c r="AF338" s="39">
        <v>41242</v>
      </c>
      <c r="AG338" s="36">
        <v>4970</v>
      </c>
      <c r="AH338" s="36">
        <v>47</v>
      </c>
      <c r="AI338" s="36">
        <v>0</v>
      </c>
      <c r="AJ338" s="36">
        <v>0</v>
      </c>
      <c r="AK338" s="40">
        <v>164262</v>
      </c>
      <c r="AL338" s="38">
        <v>52621</v>
      </c>
      <c r="AM338" s="38">
        <v>6159</v>
      </c>
      <c r="AN338" s="38">
        <v>9267</v>
      </c>
      <c r="AO338" s="38">
        <v>0</v>
      </c>
      <c r="AP338" s="38">
        <v>0</v>
      </c>
      <c r="AQ338" s="36">
        <v>0</v>
      </c>
      <c r="AR338" s="36">
        <v>0</v>
      </c>
      <c r="AS338" s="36">
        <v>0</v>
      </c>
      <c r="AT338" s="36">
        <v>340</v>
      </c>
      <c r="AU338" s="36">
        <v>58</v>
      </c>
      <c r="AV338" s="36">
        <v>0</v>
      </c>
      <c r="AW338" s="36">
        <v>0</v>
      </c>
      <c r="AX338" s="36">
        <v>0</v>
      </c>
      <c r="AY338" s="36">
        <v>0</v>
      </c>
      <c r="AZ338" s="40"/>
      <c r="BA338" s="40">
        <v>232707</v>
      </c>
      <c r="BB338" s="36">
        <v>0</v>
      </c>
      <c r="BC338" s="36">
        <v>0</v>
      </c>
      <c r="BD338" s="36">
        <v>1359</v>
      </c>
      <c r="BE338" s="36">
        <v>-631</v>
      </c>
    </row>
    <row r="339" spans="1:57" x14ac:dyDescent="0.2">
      <c r="A339" s="35" t="s">
        <v>624</v>
      </c>
      <c r="B339" s="35" t="s">
        <v>1381</v>
      </c>
      <c r="C339" s="397" t="s">
        <v>740</v>
      </c>
      <c r="D339" s="35" t="s">
        <v>623</v>
      </c>
      <c r="E339" s="261"/>
      <c r="F339" s="35" t="s">
        <v>740</v>
      </c>
      <c r="G339" s="36">
        <v>-215</v>
      </c>
      <c r="H339" s="36">
        <v>2251</v>
      </c>
      <c r="I339" s="37">
        <v>2036</v>
      </c>
      <c r="J339" s="39">
        <v>52</v>
      </c>
      <c r="K339" s="36">
        <v>229</v>
      </c>
      <c r="L339" s="36">
        <v>99</v>
      </c>
      <c r="M339" s="37">
        <v>328</v>
      </c>
      <c r="N339" s="38">
        <v>-600</v>
      </c>
      <c r="O339" s="38">
        <v>0</v>
      </c>
      <c r="P339" s="38">
        <v>722</v>
      </c>
      <c r="Q339" s="39">
        <v>122</v>
      </c>
      <c r="R339" s="37">
        <v>5789</v>
      </c>
      <c r="S339" s="38">
        <v>391</v>
      </c>
      <c r="T339" s="38">
        <v>115</v>
      </c>
      <c r="U339" s="38">
        <v>180</v>
      </c>
      <c r="V339" s="39">
        <v>686</v>
      </c>
      <c r="W339" s="36">
        <v>3801</v>
      </c>
      <c r="X339" s="36">
        <v>3235</v>
      </c>
      <c r="Y339" s="37">
        <v>7036</v>
      </c>
      <c r="Z339" s="39">
        <v>1439</v>
      </c>
      <c r="AA339" s="36">
        <v>38304</v>
      </c>
      <c r="AB339" s="36">
        <v>7142</v>
      </c>
      <c r="AC339" s="37">
        <v>45446</v>
      </c>
      <c r="AD339" s="38">
        <v>32230</v>
      </c>
      <c r="AE339" s="38">
        <v>1340</v>
      </c>
      <c r="AF339" s="39">
        <v>33570</v>
      </c>
      <c r="AG339" s="36">
        <v>0</v>
      </c>
      <c r="AH339" s="36">
        <v>0</v>
      </c>
      <c r="AI339" s="36">
        <v>-744</v>
      </c>
      <c r="AJ339" s="36">
        <v>-698</v>
      </c>
      <c r="AK339" s="40">
        <v>95062</v>
      </c>
      <c r="AL339" s="38">
        <v>29281</v>
      </c>
      <c r="AM339" s="38">
        <v>1886</v>
      </c>
      <c r="AN339" s="38">
        <v>17760</v>
      </c>
      <c r="AO339" s="38">
        <v>0</v>
      </c>
      <c r="AP339" s="38">
        <v>0</v>
      </c>
      <c r="AQ339" s="36">
        <v>0</v>
      </c>
      <c r="AR339" s="36">
        <v>0</v>
      </c>
      <c r="AS339" s="36">
        <v>531</v>
      </c>
      <c r="AT339" s="36">
        <v>942</v>
      </c>
      <c r="AU339" s="36">
        <v>278</v>
      </c>
      <c r="AV339" s="36">
        <v>0</v>
      </c>
      <c r="AW339" s="36">
        <v>0</v>
      </c>
      <c r="AX339" s="36">
        <v>0</v>
      </c>
      <c r="AY339" s="36">
        <v>0</v>
      </c>
      <c r="AZ339" s="40"/>
      <c r="BA339" s="40">
        <v>145740</v>
      </c>
      <c r="BB339" s="36">
        <v>0</v>
      </c>
      <c r="BC339" s="36">
        <v>0</v>
      </c>
      <c r="BD339" s="36">
        <v>1256</v>
      </c>
      <c r="BE339" s="36">
        <v>-1143</v>
      </c>
    </row>
    <row r="340" spans="1:57" x14ac:dyDescent="0.2">
      <c r="A340" s="35" t="s">
        <v>662</v>
      </c>
      <c r="B340" s="35" t="s">
        <v>1382</v>
      </c>
      <c r="C340" s="397" t="s">
        <v>740</v>
      </c>
      <c r="D340" s="35" t="s">
        <v>661</v>
      </c>
      <c r="E340" s="261"/>
      <c r="F340" s="35" t="s">
        <v>740</v>
      </c>
      <c r="G340" s="36">
        <v>580</v>
      </c>
      <c r="H340" s="36">
        <v>-243</v>
      </c>
      <c r="I340" s="37">
        <v>337</v>
      </c>
      <c r="J340" s="39">
        <v>99</v>
      </c>
      <c r="K340" s="36">
        <v>533</v>
      </c>
      <c r="L340" s="36">
        <v>426</v>
      </c>
      <c r="M340" s="37">
        <v>959</v>
      </c>
      <c r="N340" s="38">
        <v>-13001</v>
      </c>
      <c r="O340" s="38">
        <v>0</v>
      </c>
      <c r="P340" s="38">
        <v>-181</v>
      </c>
      <c r="Q340" s="39">
        <v>-13182</v>
      </c>
      <c r="R340" s="37">
        <v>6057</v>
      </c>
      <c r="S340" s="38">
        <v>-98</v>
      </c>
      <c r="T340" s="38">
        <v>588</v>
      </c>
      <c r="U340" s="38">
        <v>1437</v>
      </c>
      <c r="V340" s="39">
        <v>1927</v>
      </c>
      <c r="W340" s="36">
        <v>2190</v>
      </c>
      <c r="X340" s="36">
        <v>5530</v>
      </c>
      <c r="Y340" s="37">
        <v>7720</v>
      </c>
      <c r="Z340" s="39">
        <v>3225</v>
      </c>
      <c r="AA340" s="36">
        <v>3292</v>
      </c>
      <c r="AB340" s="36">
        <v>19073</v>
      </c>
      <c r="AC340" s="37">
        <v>22365</v>
      </c>
      <c r="AD340" s="38">
        <v>28316</v>
      </c>
      <c r="AE340" s="38">
        <v>-5032</v>
      </c>
      <c r="AF340" s="39">
        <v>23284</v>
      </c>
      <c r="AG340" s="36">
        <v>-197</v>
      </c>
      <c r="AH340" s="36">
        <v>0</v>
      </c>
      <c r="AI340" s="36">
        <v>0</v>
      </c>
      <c r="AJ340" s="36">
        <v>6684</v>
      </c>
      <c r="AK340" s="40">
        <v>59278</v>
      </c>
      <c r="AL340" s="38">
        <v>29135</v>
      </c>
      <c r="AM340" s="38">
        <v>8502</v>
      </c>
      <c r="AN340" s="38">
        <v>13181</v>
      </c>
      <c r="AO340" s="38">
        <v>0</v>
      </c>
      <c r="AP340" s="38">
        <v>0</v>
      </c>
      <c r="AQ340" s="36">
        <v>40</v>
      </c>
      <c r="AR340" s="36">
        <v>0</v>
      </c>
      <c r="AS340" s="36">
        <v>0</v>
      </c>
      <c r="AT340" s="36">
        <v>460</v>
      </c>
      <c r="AU340" s="36">
        <v>83</v>
      </c>
      <c r="AV340" s="36">
        <v>0</v>
      </c>
      <c r="AW340" s="36">
        <v>0</v>
      </c>
      <c r="AX340" s="36">
        <v>0</v>
      </c>
      <c r="AY340" s="36">
        <v>-1641</v>
      </c>
      <c r="AZ340" s="40"/>
      <c r="BA340" s="40">
        <v>109038</v>
      </c>
      <c r="BB340" s="36">
        <v>0</v>
      </c>
      <c r="BC340" s="36">
        <v>0</v>
      </c>
      <c r="BD340" s="36">
        <v>1246</v>
      </c>
      <c r="BE340" s="36">
        <v>-229</v>
      </c>
    </row>
    <row r="341" spans="1:57" x14ac:dyDescent="0.2">
      <c r="A341" s="35" t="s">
        <v>19</v>
      </c>
      <c r="B341" s="35" t="s">
        <v>1383</v>
      </c>
      <c r="C341" s="397" t="s">
        <v>740</v>
      </c>
      <c r="D341" s="35" t="s">
        <v>18</v>
      </c>
      <c r="E341" s="261"/>
      <c r="F341" s="35" t="s">
        <v>740</v>
      </c>
      <c r="G341" s="36">
        <v>49</v>
      </c>
      <c r="H341" s="36">
        <v>1066</v>
      </c>
      <c r="I341" s="37">
        <v>1115</v>
      </c>
      <c r="J341" s="39">
        <v>57</v>
      </c>
      <c r="K341" s="36">
        <v>575</v>
      </c>
      <c r="L341" s="36">
        <v>0</v>
      </c>
      <c r="M341" s="37">
        <v>575</v>
      </c>
      <c r="N341" s="38">
        <v>248</v>
      </c>
      <c r="O341" s="38">
        <v>0</v>
      </c>
      <c r="P341" s="38">
        <v>412</v>
      </c>
      <c r="Q341" s="39">
        <v>660</v>
      </c>
      <c r="R341" s="37">
        <v>1396</v>
      </c>
      <c r="S341" s="38">
        <v>373</v>
      </c>
      <c r="T341" s="38">
        <v>25</v>
      </c>
      <c r="U341" s="38">
        <v>163</v>
      </c>
      <c r="V341" s="39">
        <v>561</v>
      </c>
      <c r="W341" s="36">
        <v>1920</v>
      </c>
      <c r="X341" s="36">
        <v>2418</v>
      </c>
      <c r="Y341" s="37">
        <v>4338</v>
      </c>
      <c r="Z341" s="39">
        <v>1471</v>
      </c>
      <c r="AA341" s="36">
        <v>64528</v>
      </c>
      <c r="AB341" s="36">
        <v>20037</v>
      </c>
      <c r="AC341" s="37">
        <v>84565</v>
      </c>
      <c r="AD341" s="38">
        <v>22038</v>
      </c>
      <c r="AE341" s="38">
        <v>1769</v>
      </c>
      <c r="AF341" s="39">
        <v>23807</v>
      </c>
      <c r="AG341" s="36">
        <v>0</v>
      </c>
      <c r="AH341" s="36">
        <v>0</v>
      </c>
      <c r="AI341" s="36">
        <v>0</v>
      </c>
      <c r="AJ341" s="36">
        <v>2240</v>
      </c>
      <c r="AK341" s="40">
        <v>120785</v>
      </c>
      <c r="AL341" s="38">
        <v>18441</v>
      </c>
      <c r="AM341" s="38">
        <v>2263</v>
      </c>
      <c r="AN341" s="38">
        <v>11989</v>
      </c>
      <c r="AO341" s="38">
        <v>0</v>
      </c>
      <c r="AP341" s="38">
        <v>0</v>
      </c>
      <c r="AQ341" s="36">
        <v>0</v>
      </c>
      <c r="AR341" s="36">
        <v>0</v>
      </c>
      <c r="AS341" s="36">
        <v>2913</v>
      </c>
      <c r="AT341" s="36">
        <v>42</v>
      </c>
      <c r="AU341" s="36">
        <v>58</v>
      </c>
      <c r="AV341" s="36">
        <v>-623</v>
      </c>
      <c r="AW341" s="36">
        <v>-178</v>
      </c>
      <c r="AX341" s="36">
        <v>0</v>
      </c>
      <c r="AY341" s="36">
        <v>0</v>
      </c>
      <c r="AZ341" s="40"/>
      <c r="BA341" s="40">
        <v>155690</v>
      </c>
      <c r="BB341" s="36">
        <v>-16</v>
      </c>
      <c r="BC341" s="36">
        <v>0</v>
      </c>
      <c r="BD341" s="36">
        <v>1058</v>
      </c>
      <c r="BE341" s="36">
        <v>-600</v>
      </c>
    </row>
    <row r="342" spans="1:57" x14ac:dyDescent="0.2">
      <c r="A342" s="35" t="s">
        <v>21</v>
      </c>
      <c r="B342" s="35" t="s">
        <v>1384</v>
      </c>
      <c r="C342" s="397" t="s">
        <v>740</v>
      </c>
      <c r="D342" s="35" t="s">
        <v>20</v>
      </c>
      <c r="E342" s="261"/>
      <c r="F342" s="35" t="s">
        <v>740</v>
      </c>
      <c r="G342" s="36">
        <v>-472</v>
      </c>
      <c r="H342" s="36">
        <v>5239</v>
      </c>
      <c r="I342" s="37">
        <v>4767</v>
      </c>
      <c r="J342" s="39">
        <v>41</v>
      </c>
      <c r="K342" s="36">
        <v>225</v>
      </c>
      <c r="L342" s="36">
        <v>72</v>
      </c>
      <c r="M342" s="37">
        <v>297</v>
      </c>
      <c r="N342" s="38">
        <v>2433</v>
      </c>
      <c r="O342" s="38">
        <v>0</v>
      </c>
      <c r="P342" s="38">
        <v>305</v>
      </c>
      <c r="Q342" s="39">
        <v>2738</v>
      </c>
      <c r="R342" s="37">
        <v>5180</v>
      </c>
      <c r="S342" s="38">
        <v>1923</v>
      </c>
      <c r="T342" s="38">
        <v>25</v>
      </c>
      <c r="U342" s="38">
        <v>226</v>
      </c>
      <c r="V342" s="39">
        <v>2174</v>
      </c>
      <c r="W342" s="36">
        <v>2973</v>
      </c>
      <c r="X342" s="36">
        <v>1451</v>
      </c>
      <c r="Y342" s="37">
        <v>4424</v>
      </c>
      <c r="Z342" s="39">
        <v>1560</v>
      </c>
      <c r="AA342" s="36">
        <v>36992</v>
      </c>
      <c r="AB342" s="36">
        <v>5782</v>
      </c>
      <c r="AC342" s="37">
        <v>42774</v>
      </c>
      <c r="AD342" s="38">
        <v>34250</v>
      </c>
      <c r="AE342" s="38">
        <v>2015</v>
      </c>
      <c r="AF342" s="39">
        <v>36265</v>
      </c>
      <c r="AG342" s="36">
        <v>894</v>
      </c>
      <c r="AH342" s="36">
        <v>0</v>
      </c>
      <c r="AI342" s="36">
        <v>0</v>
      </c>
      <c r="AJ342" s="36">
        <v>0</v>
      </c>
      <c r="AK342" s="40">
        <v>101114</v>
      </c>
      <c r="AL342" s="38">
        <v>53139</v>
      </c>
      <c r="AM342" s="38">
        <v>3189</v>
      </c>
      <c r="AN342" s="38">
        <v>8199</v>
      </c>
      <c r="AO342" s="38">
        <v>0</v>
      </c>
      <c r="AP342" s="38">
        <v>0</v>
      </c>
      <c r="AQ342" s="36">
        <v>0</v>
      </c>
      <c r="AR342" s="36">
        <v>0</v>
      </c>
      <c r="AS342" s="36">
        <v>2305</v>
      </c>
      <c r="AT342" s="36">
        <v>151</v>
      </c>
      <c r="AU342" s="36">
        <v>425</v>
      </c>
      <c r="AV342" s="36">
        <v>0</v>
      </c>
      <c r="AW342" s="36">
        <v>0</v>
      </c>
      <c r="AX342" s="36">
        <v>0</v>
      </c>
      <c r="AY342" s="36">
        <v>0</v>
      </c>
      <c r="AZ342" s="40"/>
      <c r="BA342" s="40">
        <v>168522</v>
      </c>
      <c r="BB342" s="36">
        <v>0</v>
      </c>
      <c r="BC342" s="36">
        <v>0</v>
      </c>
      <c r="BD342" s="36">
        <v>1373</v>
      </c>
      <c r="BE342" s="36">
        <v>-496</v>
      </c>
    </row>
    <row r="343" spans="1:57" x14ac:dyDescent="0.2">
      <c r="A343" s="35" t="s">
        <v>39</v>
      </c>
      <c r="B343" s="35" t="s">
        <v>1385</v>
      </c>
      <c r="C343" s="397" t="s">
        <v>740</v>
      </c>
      <c r="D343" s="35" t="s">
        <v>38</v>
      </c>
      <c r="E343" s="261"/>
      <c r="F343" s="35" t="s">
        <v>740</v>
      </c>
      <c r="G343" s="36">
        <v>-5</v>
      </c>
      <c r="H343" s="36">
        <v>1872</v>
      </c>
      <c r="I343" s="37">
        <v>1867</v>
      </c>
      <c r="J343" s="39">
        <v>0</v>
      </c>
      <c r="K343" s="36">
        <v>348</v>
      </c>
      <c r="L343" s="36">
        <v>40</v>
      </c>
      <c r="M343" s="37">
        <v>388</v>
      </c>
      <c r="N343" s="38">
        <v>1856</v>
      </c>
      <c r="O343" s="38">
        <v>0</v>
      </c>
      <c r="P343" s="38">
        <v>622</v>
      </c>
      <c r="Q343" s="39">
        <v>2478</v>
      </c>
      <c r="R343" s="37">
        <v>5052</v>
      </c>
      <c r="S343" s="38">
        <v>296</v>
      </c>
      <c r="T343" s="38">
        <v>127</v>
      </c>
      <c r="U343" s="38">
        <v>440</v>
      </c>
      <c r="V343" s="39">
        <v>863</v>
      </c>
      <c r="W343" s="36">
        <v>1301</v>
      </c>
      <c r="X343" s="36">
        <v>732</v>
      </c>
      <c r="Y343" s="37">
        <v>2033</v>
      </c>
      <c r="Z343" s="39">
        <v>2090</v>
      </c>
      <c r="AA343" s="36">
        <v>23841</v>
      </c>
      <c r="AB343" s="36">
        <v>3048</v>
      </c>
      <c r="AC343" s="37">
        <v>26889</v>
      </c>
      <c r="AD343" s="38">
        <v>23065</v>
      </c>
      <c r="AE343" s="38">
        <v>2065</v>
      </c>
      <c r="AF343" s="39">
        <v>25130</v>
      </c>
      <c r="AG343" s="36">
        <v>0</v>
      </c>
      <c r="AH343" s="36">
        <v>0</v>
      </c>
      <c r="AI343" s="36">
        <v>0</v>
      </c>
      <c r="AJ343" s="36">
        <v>0</v>
      </c>
      <c r="AK343" s="40">
        <v>66790</v>
      </c>
      <c r="AL343" s="38">
        <v>23224</v>
      </c>
      <c r="AM343" s="38">
        <v>2328</v>
      </c>
      <c r="AN343" s="38">
        <v>0</v>
      </c>
      <c r="AO343" s="38">
        <v>0</v>
      </c>
      <c r="AP343" s="38">
        <v>0</v>
      </c>
      <c r="AQ343" s="36">
        <v>0</v>
      </c>
      <c r="AR343" s="36">
        <v>0</v>
      </c>
      <c r="AS343" s="36">
        <v>0</v>
      </c>
      <c r="AT343" s="36">
        <v>72</v>
      </c>
      <c r="AU343" s="36">
        <v>200</v>
      </c>
      <c r="AV343" s="36">
        <v>-464</v>
      </c>
      <c r="AW343" s="36">
        <v>0</v>
      </c>
      <c r="AX343" s="36">
        <v>0</v>
      </c>
      <c r="AY343" s="36">
        <v>0</v>
      </c>
      <c r="AZ343" s="40"/>
      <c r="BA343" s="40">
        <v>92150</v>
      </c>
      <c r="BB343" s="36">
        <v>0</v>
      </c>
      <c r="BC343" s="36">
        <v>0</v>
      </c>
      <c r="BD343" s="36">
        <v>194</v>
      </c>
      <c r="BE343" s="36">
        <v>-28</v>
      </c>
    </row>
    <row r="344" spans="1:57" x14ac:dyDescent="0.2">
      <c r="A344" s="35" t="s">
        <v>63</v>
      </c>
      <c r="B344" s="35" t="s">
        <v>1386</v>
      </c>
      <c r="C344" s="397" t="s">
        <v>740</v>
      </c>
      <c r="D344" s="35" t="s">
        <v>62</v>
      </c>
      <c r="E344" s="261"/>
      <c r="F344" s="35" t="s">
        <v>740</v>
      </c>
      <c r="G344" s="36">
        <v>-15</v>
      </c>
      <c r="H344" s="36">
        <v>2632</v>
      </c>
      <c r="I344" s="37">
        <v>2617</v>
      </c>
      <c r="J344" s="39">
        <v>68</v>
      </c>
      <c r="K344" s="36">
        <v>425</v>
      </c>
      <c r="L344" s="36">
        <v>67</v>
      </c>
      <c r="M344" s="37">
        <v>492</v>
      </c>
      <c r="N344" s="38">
        <v>3007</v>
      </c>
      <c r="O344" s="38">
        <v>0</v>
      </c>
      <c r="P344" s="38">
        <v>2290</v>
      </c>
      <c r="Q344" s="39">
        <v>5297</v>
      </c>
      <c r="R344" s="37">
        <v>3747</v>
      </c>
      <c r="S344" s="38">
        <v>1357</v>
      </c>
      <c r="T344" s="38">
        <v>563</v>
      </c>
      <c r="U344" s="38">
        <v>34</v>
      </c>
      <c r="V344" s="39">
        <v>1954</v>
      </c>
      <c r="W344" s="36">
        <v>2558</v>
      </c>
      <c r="X344" s="36">
        <v>2933</v>
      </c>
      <c r="Y344" s="37">
        <v>5491</v>
      </c>
      <c r="Z344" s="39">
        <v>2938</v>
      </c>
      <c r="AA344" s="36">
        <v>45000</v>
      </c>
      <c r="AB344" s="36">
        <v>12500</v>
      </c>
      <c r="AC344" s="37">
        <v>57500</v>
      </c>
      <c r="AD344" s="38">
        <v>32792</v>
      </c>
      <c r="AE344" s="38">
        <v>4265</v>
      </c>
      <c r="AF344" s="39">
        <v>37057</v>
      </c>
      <c r="AG344" s="36">
        <v>1570</v>
      </c>
      <c r="AH344" s="36">
        <v>0</v>
      </c>
      <c r="AI344" s="36">
        <v>0</v>
      </c>
      <c r="AJ344" s="36">
        <v>0</v>
      </c>
      <c r="AK344" s="40">
        <v>118731</v>
      </c>
      <c r="AL344" s="38">
        <v>75000</v>
      </c>
      <c r="AM344" s="38">
        <v>5000</v>
      </c>
      <c r="AN344" s="38">
        <v>7500</v>
      </c>
      <c r="AO344" s="38">
        <v>0</v>
      </c>
      <c r="AP344" s="38">
        <v>74</v>
      </c>
      <c r="AQ344" s="36">
        <v>0</v>
      </c>
      <c r="AR344" s="36">
        <v>0</v>
      </c>
      <c r="AS344" s="36">
        <v>2606</v>
      </c>
      <c r="AT344" s="36">
        <v>79</v>
      </c>
      <c r="AU344" s="36">
        <v>62</v>
      </c>
      <c r="AV344" s="36">
        <v>0</v>
      </c>
      <c r="AW344" s="36">
        <v>0</v>
      </c>
      <c r="AX344" s="36">
        <v>0</v>
      </c>
      <c r="AY344" s="36">
        <v>0</v>
      </c>
      <c r="AZ344" s="40"/>
      <c r="BA344" s="40">
        <v>209052</v>
      </c>
      <c r="BB344" s="36">
        <v>0</v>
      </c>
      <c r="BC344" s="36">
        <v>0</v>
      </c>
      <c r="BD344" s="36">
        <v>4426</v>
      </c>
      <c r="BE344" s="36">
        <v>-884</v>
      </c>
    </row>
    <row r="345" spans="1:57" x14ac:dyDescent="0.2">
      <c r="A345" s="35" t="s">
        <v>74</v>
      </c>
      <c r="B345" s="35" t="s">
        <v>1387</v>
      </c>
      <c r="C345" s="397" t="s">
        <v>740</v>
      </c>
      <c r="D345" s="35" t="s">
        <v>73</v>
      </c>
      <c r="E345" s="261"/>
      <c r="F345" s="35" t="s">
        <v>740</v>
      </c>
      <c r="G345" s="36">
        <v>74</v>
      </c>
      <c r="H345" s="36">
        <v>2508</v>
      </c>
      <c r="I345" s="37">
        <v>2582</v>
      </c>
      <c r="J345" s="39">
        <v>39</v>
      </c>
      <c r="K345" s="36">
        <v>294</v>
      </c>
      <c r="L345" s="36">
        <v>98</v>
      </c>
      <c r="M345" s="37">
        <v>392</v>
      </c>
      <c r="N345" s="38">
        <v>2889</v>
      </c>
      <c r="O345" s="38">
        <v>0</v>
      </c>
      <c r="P345" s="38">
        <v>292</v>
      </c>
      <c r="Q345" s="39">
        <v>3181</v>
      </c>
      <c r="R345" s="37">
        <v>5997</v>
      </c>
      <c r="S345" s="38">
        <v>826</v>
      </c>
      <c r="T345" s="38">
        <v>707</v>
      </c>
      <c r="U345" s="38">
        <v>698</v>
      </c>
      <c r="V345" s="39">
        <v>2231</v>
      </c>
      <c r="W345" s="36">
        <v>1930</v>
      </c>
      <c r="X345" s="36">
        <v>2095</v>
      </c>
      <c r="Y345" s="37">
        <v>4025</v>
      </c>
      <c r="Z345" s="39">
        <v>3099</v>
      </c>
      <c r="AA345" s="36">
        <v>8594</v>
      </c>
      <c r="AB345" s="36">
        <v>2781</v>
      </c>
      <c r="AC345" s="37">
        <v>11375</v>
      </c>
      <c r="AD345" s="38">
        <v>28873</v>
      </c>
      <c r="AE345" s="38">
        <v>3188</v>
      </c>
      <c r="AF345" s="39">
        <v>32061</v>
      </c>
      <c r="AG345" s="36">
        <v>958</v>
      </c>
      <c r="AH345" s="36">
        <v>0</v>
      </c>
      <c r="AI345" s="36">
        <v>63</v>
      </c>
      <c r="AJ345" s="36">
        <v>-53</v>
      </c>
      <c r="AK345" s="40">
        <v>65950</v>
      </c>
      <c r="AL345" s="38">
        <v>30212</v>
      </c>
      <c r="AM345" s="38">
        <v>1506</v>
      </c>
      <c r="AN345" s="38">
        <v>0</v>
      </c>
      <c r="AO345" s="38">
        <v>0</v>
      </c>
      <c r="AP345" s="38">
        <v>0</v>
      </c>
      <c r="AQ345" s="36">
        <v>0</v>
      </c>
      <c r="AR345" s="36">
        <v>0</v>
      </c>
      <c r="AS345" s="36">
        <v>0</v>
      </c>
      <c r="AT345" s="36">
        <v>115</v>
      </c>
      <c r="AU345" s="36">
        <v>241</v>
      </c>
      <c r="AV345" s="36">
        <v>0</v>
      </c>
      <c r="AW345" s="36">
        <v>0</v>
      </c>
      <c r="AX345" s="36">
        <v>0</v>
      </c>
      <c r="AY345" s="36">
        <v>0</v>
      </c>
      <c r="AZ345" s="40"/>
      <c r="BA345" s="40">
        <v>98024</v>
      </c>
      <c r="BB345" s="36">
        <v>0</v>
      </c>
      <c r="BC345" s="36">
        <v>0</v>
      </c>
      <c r="BD345" s="36">
        <v>0</v>
      </c>
      <c r="BE345" s="36">
        <v>-724</v>
      </c>
    </row>
    <row r="346" spans="1:57" x14ac:dyDescent="0.2">
      <c r="A346" s="35" t="s">
        <v>142</v>
      </c>
      <c r="B346" s="35" t="s">
        <v>1388</v>
      </c>
      <c r="C346" s="397" t="s">
        <v>740</v>
      </c>
      <c r="D346" s="35" t="s">
        <v>141</v>
      </c>
      <c r="E346" s="261"/>
      <c r="F346" s="35" t="s">
        <v>740</v>
      </c>
      <c r="G346" s="36">
        <v>-144</v>
      </c>
      <c r="H346" s="36">
        <v>2174</v>
      </c>
      <c r="I346" s="37">
        <v>2030</v>
      </c>
      <c r="J346" s="39">
        <v>0</v>
      </c>
      <c r="K346" s="36">
        <v>625</v>
      </c>
      <c r="L346" s="36">
        <v>97</v>
      </c>
      <c r="M346" s="37">
        <v>722</v>
      </c>
      <c r="N346" s="38">
        <v>2868</v>
      </c>
      <c r="O346" s="38">
        <v>0</v>
      </c>
      <c r="P346" s="38">
        <v>519</v>
      </c>
      <c r="Q346" s="39">
        <v>3387</v>
      </c>
      <c r="R346" s="37">
        <v>6773</v>
      </c>
      <c r="S346" s="38">
        <v>703</v>
      </c>
      <c r="T346" s="38">
        <v>-241</v>
      </c>
      <c r="U346" s="38">
        <v>489</v>
      </c>
      <c r="V346" s="39">
        <v>951</v>
      </c>
      <c r="W346" s="36">
        <v>1331</v>
      </c>
      <c r="X346" s="36">
        <v>4045</v>
      </c>
      <c r="Y346" s="37">
        <v>5376</v>
      </c>
      <c r="Z346" s="39">
        <v>2195</v>
      </c>
      <c r="AA346" s="36">
        <v>42316</v>
      </c>
      <c r="AB346" s="36">
        <v>13106</v>
      </c>
      <c r="AC346" s="37">
        <v>55422</v>
      </c>
      <c r="AD346" s="38">
        <v>42807</v>
      </c>
      <c r="AE346" s="38">
        <v>3321</v>
      </c>
      <c r="AF346" s="39">
        <v>46128</v>
      </c>
      <c r="AG346" s="36">
        <v>2024</v>
      </c>
      <c r="AH346" s="36">
        <v>0</v>
      </c>
      <c r="AI346" s="36">
        <v>101</v>
      </c>
      <c r="AJ346" s="36">
        <v>0</v>
      </c>
      <c r="AK346" s="40">
        <v>125109</v>
      </c>
      <c r="AL346" s="38">
        <v>53321</v>
      </c>
      <c r="AM346" s="38">
        <v>2029</v>
      </c>
      <c r="AN346" s="38">
        <v>14337</v>
      </c>
      <c r="AO346" s="38">
        <v>0</v>
      </c>
      <c r="AP346" s="38">
        <v>0</v>
      </c>
      <c r="AQ346" s="36">
        <v>0</v>
      </c>
      <c r="AR346" s="36">
        <v>0</v>
      </c>
      <c r="AS346" s="36">
        <v>0</v>
      </c>
      <c r="AT346" s="36">
        <v>110</v>
      </c>
      <c r="AU346" s="36">
        <v>334</v>
      </c>
      <c r="AV346" s="36">
        <v>0</v>
      </c>
      <c r="AW346" s="36">
        <v>0</v>
      </c>
      <c r="AX346" s="36">
        <v>0</v>
      </c>
      <c r="AY346" s="36">
        <v>0</v>
      </c>
      <c r="AZ346" s="40"/>
      <c r="BA346" s="40">
        <v>195240</v>
      </c>
      <c r="BB346" s="36">
        <v>0</v>
      </c>
      <c r="BC346" s="36">
        <v>0</v>
      </c>
      <c r="BD346" s="36">
        <v>5014</v>
      </c>
      <c r="BE346" s="36">
        <v>-1493</v>
      </c>
    </row>
    <row r="347" spans="1:57" x14ac:dyDescent="0.2">
      <c r="A347" s="35" t="s">
        <v>170</v>
      </c>
      <c r="B347" s="35" t="s">
        <v>1389</v>
      </c>
      <c r="C347" s="397" t="s">
        <v>740</v>
      </c>
      <c r="D347" s="35" t="s">
        <v>169</v>
      </c>
      <c r="E347" s="261"/>
      <c r="F347" s="35" t="s">
        <v>740</v>
      </c>
      <c r="G347" s="36">
        <v>32</v>
      </c>
      <c r="H347" s="36">
        <v>2511</v>
      </c>
      <c r="I347" s="37">
        <v>2543</v>
      </c>
      <c r="J347" s="39">
        <v>56</v>
      </c>
      <c r="K347" s="36">
        <v>372</v>
      </c>
      <c r="L347" s="36">
        <v>71</v>
      </c>
      <c r="M347" s="37">
        <v>443</v>
      </c>
      <c r="N347" s="38">
        <v>3726</v>
      </c>
      <c r="O347" s="38">
        <v>0</v>
      </c>
      <c r="P347" s="38">
        <v>650</v>
      </c>
      <c r="Q347" s="39">
        <v>4376</v>
      </c>
      <c r="R347" s="37">
        <v>1756</v>
      </c>
      <c r="S347" s="38">
        <v>1001</v>
      </c>
      <c r="T347" s="38">
        <v>421</v>
      </c>
      <c r="U347" s="38">
        <v>460</v>
      </c>
      <c r="V347" s="39">
        <v>1882</v>
      </c>
      <c r="W347" s="36">
        <v>3114</v>
      </c>
      <c r="X347" s="36">
        <v>3295</v>
      </c>
      <c r="Y347" s="37">
        <v>6409</v>
      </c>
      <c r="Z347" s="39">
        <v>2158</v>
      </c>
      <c r="AA347" s="36">
        <v>51815</v>
      </c>
      <c r="AB347" s="36">
        <v>16089</v>
      </c>
      <c r="AC347" s="37">
        <v>67904</v>
      </c>
      <c r="AD347" s="38">
        <v>30471</v>
      </c>
      <c r="AE347" s="38">
        <v>3109</v>
      </c>
      <c r="AF347" s="39">
        <v>33580</v>
      </c>
      <c r="AG347" s="36">
        <v>0</v>
      </c>
      <c r="AH347" s="36">
        <v>0</v>
      </c>
      <c r="AI347" s="36">
        <v>0</v>
      </c>
      <c r="AJ347" s="36">
        <v>6061</v>
      </c>
      <c r="AK347" s="40">
        <v>127168</v>
      </c>
      <c r="AL347" s="38">
        <v>50087</v>
      </c>
      <c r="AM347" s="38">
        <v>7981</v>
      </c>
      <c r="AN347" s="38">
        <v>8607</v>
      </c>
      <c r="AO347" s="38">
        <v>0</v>
      </c>
      <c r="AP347" s="38">
        <v>0</v>
      </c>
      <c r="AQ347" s="36">
        <v>0</v>
      </c>
      <c r="AR347" s="36">
        <v>0</v>
      </c>
      <c r="AS347" s="36">
        <v>3290</v>
      </c>
      <c r="AT347" s="36">
        <v>100</v>
      </c>
      <c r="AU347" s="36">
        <v>87</v>
      </c>
      <c r="AV347" s="36">
        <v>-65</v>
      </c>
      <c r="AW347" s="36">
        <v>0</v>
      </c>
      <c r="AX347" s="36">
        <v>0</v>
      </c>
      <c r="AY347" s="36">
        <v>0</v>
      </c>
      <c r="AZ347" s="40"/>
      <c r="BA347" s="40">
        <v>197255</v>
      </c>
      <c r="BB347" s="36">
        <v>0</v>
      </c>
      <c r="BC347" s="36">
        <v>0</v>
      </c>
      <c r="BD347" s="36">
        <v>8728</v>
      </c>
      <c r="BE347" s="36">
        <v>-401</v>
      </c>
    </row>
    <row r="348" spans="1:57" x14ac:dyDescent="0.2">
      <c r="A348" s="35" t="s">
        <v>202</v>
      </c>
      <c r="B348" s="35" t="s">
        <v>1390</v>
      </c>
      <c r="C348" s="397" t="s">
        <v>740</v>
      </c>
      <c r="D348" s="35" t="s">
        <v>201</v>
      </c>
      <c r="E348" s="261"/>
      <c r="F348" s="35" t="s">
        <v>740</v>
      </c>
      <c r="G348" s="36">
        <v>-219</v>
      </c>
      <c r="H348" s="36">
        <v>1041</v>
      </c>
      <c r="I348" s="37">
        <v>822</v>
      </c>
      <c r="J348" s="39">
        <v>44</v>
      </c>
      <c r="K348" s="36">
        <v>216</v>
      </c>
      <c r="L348" s="36">
        <v>63</v>
      </c>
      <c r="M348" s="37">
        <v>279</v>
      </c>
      <c r="N348" s="38">
        <v>5161</v>
      </c>
      <c r="O348" s="38">
        <v>0</v>
      </c>
      <c r="P348" s="38">
        <v>791</v>
      </c>
      <c r="Q348" s="39">
        <v>5952</v>
      </c>
      <c r="R348" s="37">
        <v>5181</v>
      </c>
      <c r="S348" s="38">
        <v>694</v>
      </c>
      <c r="T348" s="38">
        <v>612</v>
      </c>
      <c r="U348" s="38">
        <v>1282</v>
      </c>
      <c r="V348" s="39">
        <v>2588</v>
      </c>
      <c r="W348" s="36">
        <v>-2172</v>
      </c>
      <c r="X348" s="36">
        <v>743</v>
      </c>
      <c r="Y348" s="37">
        <v>-1429</v>
      </c>
      <c r="Z348" s="39">
        <v>2177</v>
      </c>
      <c r="AA348" s="36">
        <v>77983</v>
      </c>
      <c r="AB348" s="36">
        <v>5058</v>
      </c>
      <c r="AC348" s="37">
        <v>83041</v>
      </c>
      <c r="AD348" s="38">
        <v>31591</v>
      </c>
      <c r="AE348" s="38">
        <v>13094</v>
      </c>
      <c r="AF348" s="39">
        <v>44685</v>
      </c>
      <c r="AG348" s="36">
        <v>642</v>
      </c>
      <c r="AH348" s="36">
        <v>0</v>
      </c>
      <c r="AI348" s="36">
        <v>0</v>
      </c>
      <c r="AJ348" s="36">
        <v>0</v>
      </c>
      <c r="AK348" s="40">
        <v>143982</v>
      </c>
      <c r="AL348" s="38">
        <v>100677</v>
      </c>
      <c r="AM348" s="38">
        <v>-44340</v>
      </c>
      <c r="AN348" s="38">
        <v>8754</v>
      </c>
      <c r="AO348" s="38">
        <v>0</v>
      </c>
      <c r="AP348" s="38">
        <v>0</v>
      </c>
      <c r="AQ348" s="36">
        <v>0</v>
      </c>
      <c r="AR348" s="36">
        <v>0</v>
      </c>
      <c r="AS348" s="36">
        <v>1893</v>
      </c>
      <c r="AT348" s="36">
        <v>68</v>
      </c>
      <c r="AU348" s="36">
        <v>243</v>
      </c>
      <c r="AV348" s="36">
        <v>-323</v>
      </c>
      <c r="AW348" s="36">
        <v>1241</v>
      </c>
      <c r="AX348" s="36">
        <v>0</v>
      </c>
      <c r="AY348" s="36">
        <v>0</v>
      </c>
      <c r="AZ348" s="40"/>
      <c r="BA348" s="40">
        <v>212195</v>
      </c>
      <c r="BB348" s="36">
        <v>0</v>
      </c>
      <c r="BC348" s="36">
        <v>0</v>
      </c>
      <c r="BD348" s="36">
        <v>3906</v>
      </c>
      <c r="BE348" s="36">
        <v>-136</v>
      </c>
    </row>
    <row r="349" spans="1:57" x14ac:dyDescent="0.2">
      <c r="A349" s="35" t="s">
        <v>260</v>
      </c>
      <c r="B349" s="35" t="s">
        <v>1391</v>
      </c>
      <c r="C349" s="397" t="s">
        <v>740</v>
      </c>
      <c r="D349" s="35" t="s">
        <v>259</v>
      </c>
      <c r="E349" s="261"/>
      <c r="F349" s="35" t="s">
        <v>740</v>
      </c>
      <c r="G349" s="36">
        <v>-134</v>
      </c>
      <c r="H349" s="36">
        <v>1896</v>
      </c>
      <c r="I349" s="37">
        <v>1762</v>
      </c>
      <c r="J349" s="39">
        <v>43</v>
      </c>
      <c r="K349" s="36">
        <v>377</v>
      </c>
      <c r="L349" s="36">
        <v>184</v>
      </c>
      <c r="M349" s="37">
        <v>561</v>
      </c>
      <c r="N349" s="38">
        <v>1146</v>
      </c>
      <c r="O349" s="38">
        <v>0</v>
      </c>
      <c r="P349" s="38">
        <v>920</v>
      </c>
      <c r="Q349" s="39">
        <v>2066</v>
      </c>
      <c r="R349" s="37">
        <v>4436</v>
      </c>
      <c r="S349" s="38">
        <v>186</v>
      </c>
      <c r="T349" s="38">
        <v>146</v>
      </c>
      <c r="U349" s="38">
        <v>642</v>
      </c>
      <c r="V349" s="39">
        <v>974</v>
      </c>
      <c r="W349" s="36">
        <v>873</v>
      </c>
      <c r="X349" s="36">
        <v>1489</v>
      </c>
      <c r="Y349" s="37">
        <v>2362</v>
      </c>
      <c r="Z349" s="39">
        <v>2950</v>
      </c>
      <c r="AA349" s="36">
        <v>30659</v>
      </c>
      <c r="AB349" s="36">
        <v>3872</v>
      </c>
      <c r="AC349" s="37">
        <v>34531</v>
      </c>
      <c r="AD349" s="38">
        <v>30463</v>
      </c>
      <c r="AE349" s="38">
        <v>1568</v>
      </c>
      <c r="AF349" s="39">
        <v>32031</v>
      </c>
      <c r="AG349" s="36">
        <v>643</v>
      </c>
      <c r="AH349" s="36">
        <v>524</v>
      </c>
      <c r="AI349" s="36">
        <v>0</v>
      </c>
      <c r="AJ349" s="36">
        <v>2436</v>
      </c>
      <c r="AK349" s="40">
        <v>85319</v>
      </c>
      <c r="AL349" s="38">
        <v>25724</v>
      </c>
      <c r="AM349" s="38">
        <v>6892</v>
      </c>
      <c r="AN349" s="38">
        <v>12786</v>
      </c>
      <c r="AO349" s="38">
        <v>0</v>
      </c>
      <c r="AP349" s="38">
        <v>0</v>
      </c>
      <c r="AQ349" s="36">
        <v>0</v>
      </c>
      <c r="AR349" s="36">
        <v>0</v>
      </c>
      <c r="AS349" s="36">
        <v>1328</v>
      </c>
      <c r="AT349" s="36">
        <v>82</v>
      </c>
      <c r="AU349" s="36">
        <v>137</v>
      </c>
      <c r="AV349" s="36">
        <v>-914</v>
      </c>
      <c r="AW349" s="36">
        <v>-26</v>
      </c>
      <c r="AX349" s="36">
        <v>0</v>
      </c>
      <c r="AY349" s="36">
        <v>0</v>
      </c>
      <c r="AZ349" s="40"/>
      <c r="BA349" s="40">
        <v>131328</v>
      </c>
      <c r="BB349" s="36">
        <v>0</v>
      </c>
      <c r="BC349" s="36">
        <v>0</v>
      </c>
      <c r="BD349" s="36">
        <v>531</v>
      </c>
      <c r="BE349" s="36">
        <v>-9</v>
      </c>
    </row>
    <row r="350" spans="1:57" x14ac:dyDescent="0.2">
      <c r="A350" s="35" t="s">
        <v>266</v>
      </c>
      <c r="B350" s="35" t="s">
        <v>1392</v>
      </c>
      <c r="C350" s="397" t="s">
        <v>740</v>
      </c>
      <c r="D350" s="35" t="s">
        <v>265</v>
      </c>
      <c r="E350" s="261"/>
      <c r="F350" s="35" t="s">
        <v>740</v>
      </c>
      <c r="G350" s="36">
        <v>191</v>
      </c>
      <c r="H350" s="36">
        <v>1775</v>
      </c>
      <c r="I350" s="37">
        <v>1966</v>
      </c>
      <c r="J350" s="39">
        <v>42</v>
      </c>
      <c r="K350" s="36">
        <v>261</v>
      </c>
      <c r="L350" s="36">
        <v>44</v>
      </c>
      <c r="M350" s="37">
        <v>305</v>
      </c>
      <c r="N350" s="38">
        <v>1943</v>
      </c>
      <c r="O350" s="38">
        <v>0</v>
      </c>
      <c r="P350" s="38">
        <v>345</v>
      </c>
      <c r="Q350" s="39">
        <v>2288</v>
      </c>
      <c r="R350" s="37">
        <v>1416</v>
      </c>
      <c r="S350" s="38">
        <v>188</v>
      </c>
      <c r="T350" s="38">
        <v>219</v>
      </c>
      <c r="U350" s="38">
        <v>-1993</v>
      </c>
      <c r="V350" s="39">
        <v>-1586</v>
      </c>
      <c r="W350" s="36">
        <v>971</v>
      </c>
      <c r="X350" s="36">
        <v>1361</v>
      </c>
      <c r="Y350" s="37">
        <v>2332</v>
      </c>
      <c r="Z350" s="39">
        <v>923</v>
      </c>
      <c r="AA350" s="36">
        <v>25654</v>
      </c>
      <c r="AB350" s="36">
        <v>7966</v>
      </c>
      <c r="AC350" s="37">
        <v>33620</v>
      </c>
      <c r="AD350" s="38">
        <v>22329</v>
      </c>
      <c r="AE350" s="38">
        <v>3339</v>
      </c>
      <c r="AF350" s="39">
        <v>25668</v>
      </c>
      <c r="AG350" s="36">
        <v>743</v>
      </c>
      <c r="AH350" s="36">
        <v>0</v>
      </c>
      <c r="AI350" s="36">
        <v>0</v>
      </c>
      <c r="AJ350" s="36">
        <v>0</v>
      </c>
      <c r="AK350" s="40">
        <v>67717</v>
      </c>
      <c r="AL350" s="38">
        <v>28667</v>
      </c>
      <c r="AM350" s="38">
        <v>1505</v>
      </c>
      <c r="AN350" s="38">
        <v>4086</v>
      </c>
      <c r="AO350" s="38">
        <v>0</v>
      </c>
      <c r="AP350" s="38">
        <v>0</v>
      </c>
      <c r="AQ350" s="36">
        <v>0</v>
      </c>
      <c r="AR350" s="36">
        <v>0</v>
      </c>
      <c r="AS350" s="36">
        <v>1960</v>
      </c>
      <c r="AT350" s="36">
        <v>75</v>
      </c>
      <c r="AU350" s="36">
        <v>116</v>
      </c>
      <c r="AV350" s="36">
        <v>0</v>
      </c>
      <c r="AW350" s="36">
        <v>0</v>
      </c>
      <c r="AX350" s="36">
        <v>0</v>
      </c>
      <c r="AY350" s="36">
        <v>0</v>
      </c>
      <c r="AZ350" s="40"/>
      <c r="BA350" s="40">
        <v>104126</v>
      </c>
      <c r="BB350" s="36">
        <v>0</v>
      </c>
      <c r="BC350" s="36">
        <v>0</v>
      </c>
      <c r="BD350" s="36">
        <v>3388</v>
      </c>
      <c r="BE350" s="36">
        <v>-321</v>
      </c>
    </row>
    <row r="351" spans="1:57" x14ac:dyDescent="0.2">
      <c r="A351" s="35" t="s">
        <v>275</v>
      </c>
      <c r="B351" s="35" t="s">
        <v>1393</v>
      </c>
      <c r="C351" s="397" t="s">
        <v>740</v>
      </c>
      <c r="D351" s="35" t="s">
        <v>274</v>
      </c>
      <c r="E351" s="261"/>
      <c r="F351" s="35" t="s">
        <v>740</v>
      </c>
      <c r="G351" s="36">
        <v>-564</v>
      </c>
      <c r="H351" s="36">
        <v>1917</v>
      </c>
      <c r="I351" s="37">
        <v>1353</v>
      </c>
      <c r="J351" s="39">
        <v>42</v>
      </c>
      <c r="K351" s="36">
        <v>101</v>
      </c>
      <c r="L351" s="36">
        <v>50</v>
      </c>
      <c r="M351" s="37">
        <v>151</v>
      </c>
      <c r="N351" s="38">
        <v>2907</v>
      </c>
      <c r="O351" s="38">
        <v>0</v>
      </c>
      <c r="P351" s="38">
        <v>578</v>
      </c>
      <c r="Q351" s="39">
        <v>3485</v>
      </c>
      <c r="R351" s="37">
        <v>2446</v>
      </c>
      <c r="S351" s="38">
        <v>332</v>
      </c>
      <c r="T351" s="38">
        <v>270</v>
      </c>
      <c r="U351" s="38">
        <v>495</v>
      </c>
      <c r="V351" s="39">
        <v>1097</v>
      </c>
      <c r="W351" s="36">
        <v>1338</v>
      </c>
      <c r="X351" s="36">
        <v>1324</v>
      </c>
      <c r="Y351" s="37">
        <v>2662</v>
      </c>
      <c r="Z351" s="39">
        <v>1474</v>
      </c>
      <c r="AA351" s="36">
        <v>23348</v>
      </c>
      <c r="AB351" s="36">
        <v>2751</v>
      </c>
      <c r="AC351" s="37">
        <v>26099</v>
      </c>
      <c r="AD351" s="38">
        <v>25810</v>
      </c>
      <c r="AE351" s="38">
        <v>591</v>
      </c>
      <c r="AF351" s="39">
        <v>26401</v>
      </c>
      <c r="AG351" s="36">
        <v>0</v>
      </c>
      <c r="AH351" s="36">
        <v>0</v>
      </c>
      <c r="AI351" s="36">
        <v>0</v>
      </c>
      <c r="AJ351" s="36">
        <v>500</v>
      </c>
      <c r="AK351" s="40">
        <v>65710</v>
      </c>
      <c r="AL351" s="38">
        <v>11333</v>
      </c>
      <c r="AM351" s="38">
        <v>0</v>
      </c>
      <c r="AN351" s="38">
        <v>7895</v>
      </c>
      <c r="AO351" s="38">
        <v>0</v>
      </c>
      <c r="AP351" s="38">
        <v>0</v>
      </c>
      <c r="AQ351" s="36">
        <v>0</v>
      </c>
      <c r="AR351" s="36">
        <v>0</v>
      </c>
      <c r="AS351" s="36">
        <v>3731</v>
      </c>
      <c r="AT351" s="36">
        <v>78</v>
      </c>
      <c r="AU351" s="36">
        <v>61</v>
      </c>
      <c r="AV351" s="36">
        <v>-14</v>
      </c>
      <c r="AW351" s="36">
        <v>-124</v>
      </c>
      <c r="AX351" s="36">
        <v>0</v>
      </c>
      <c r="AY351" s="36">
        <v>0</v>
      </c>
      <c r="AZ351" s="40"/>
      <c r="BA351" s="40">
        <v>88670</v>
      </c>
      <c r="BB351" s="36">
        <v>0</v>
      </c>
      <c r="BC351" s="36">
        <v>0</v>
      </c>
      <c r="BD351" s="36">
        <v>1925</v>
      </c>
      <c r="BE351" s="36">
        <v>-572</v>
      </c>
    </row>
    <row r="352" spans="1:57" x14ac:dyDescent="0.2">
      <c r="A352" s="35" t="s">
        <v>285</v>
      </c>
      <c r="B352" s="35" t="s">
        <v>1394</v>
      </c>
      <c r="C352" s="397" t="s">
        <v>740</v>
      </c>
      <c r="D352" s="35" t="s">
        <v>284</v>
      </c>
      <c r="E352" s="261"/>
      <c r="F352" s="35" t="s">
        <v>740</v>
      </c>
      <c r="G352" s="36">
        <v>-346</v>
      </c>
      <c r="H352" s="36">
        <v>3033</v>
      </c>
      <c r="I352" s="37">
        <v>2687</v>
      </c>
      <c r="J352" s="39">
        <v>52</v>
      </c>
      <c r="K352" s="36">
        <v>495</v>
      </c>
      <c r="L352" s="36">
        <v>52</v>
      </c>
      <c r="M352" s="37">
        <v>547</v>
      </c>
      <c r="N352" s="38">
        <v>1902</v>
      </c>
      <c r="O352" s="38">
        <v>0</v>
      </c>
      <c r="P352" s="38">
        <v>25</v>
      </c>
      <c r="Q352" s="39">
        <v>1927</v>
      </c>
      <c r="R352" s="37">
        <v>3692</v>
      </c>
      <c r="S352" s="38">
        <v>230</v>
      </c>
      <c r="T352" s="38">
        <v>283</v>
      </c>
      <c r="U352" s="38">
        <v>247</v>
      </c>
      <c r="V352" s="39">
        <v>760</v>
      </c>
      <c r="W352" s="36">
        <v>2506</v>
      </c>
      <c r="X352" s="36">
        <v>1994</v>
      </c>
      <c r="Y352" s="37">
        <v>4500</v>
      </c>
      <c r="Z352" s="39">
        <v>3500</v>
      </c>
      <c r="AA352" s="36">
        <v>30149</v>
      </c>
      <c r="AB352" s="36">
        <v>12921</v>
      </c>
      <c r="AC352" s="37">
        <v>43070</v>
      </c>
      <c r="AD352" s="38">
        <v>29726</v>
      </c>
      <c r="AE352" s="38">
        <v>2536</v>
      </c>
      <c r="AF352" s="39">
        <v>32262</v>
      </c>
      <c r="AG352" s="36">
        <v>0</v>
      </c>
      <c r="AH352" s="36">
        <v>0</v>
      </c>
      <c r="AI352" s="36">
        <v>42</v>
      </c>
      <c r="AJ352" s="36">
        <v>0</v>
      </c>
      <c r="AK352" s="40">
        <v>93039</v>
      </c>
      <c r="AL352" s="38">
        <v>27182</v>
      </c>
      <c r="AM352" s="38">
        <v>1130</v>
      </c>
      <c r="AN352" s="38">
        <v>7541</v>
      </c>
      <c r="AO352" s="38">
        <v>0</v>
      </c>
      <c r="AP352" s="38">
        <v>0</v>
      </c>
      <c r="AQ352" s="36">
        <v>0</v>
      </c>
      <c r="AR352" s="36">
        <v>0</v>
      </c>
      <c r="AS352" s="36">
        <v>2661</v>
      </c>
      <c r="AT352" s="36">
        <v>88</v>
      </c>
      <c r="AU352" s="36">
        <v>68</v>
      </c>
      <c r="AV352" s="36">
        <v>0</v>
      </c>
      <c r="AW352" s="36">
        <v>0</v>
      </c>
      <c r="AX352" s="36">
        <v>0</v>
      </c>
      <c r="AY352" s="36">
        <v>0</v>
      </c>
      <c r="AZ352" s="40"/>
      <c r="BA352" s="40">
        <v>131709</v>
      </c>
      <c r="BB352" s="36">
        <v>0</v>
      </c>
      <c r="BC352" s="36">
        <v>0</v>
      </c>
      <c r="BD352" s="36">
        <v>614</v>
      </c>
      <c r="BE352" s="36">
        <v>-52</v>
      </c>
    </row>
    <row r="353" spans="1:57" x14ac:dyDescent="0.2">
      <c r="A353" s="35" t="s">
        <v>291</v>
      </c>
      <c r="B353" s="35" t="s">
        <v>1395</v>
      </c>
      <c r="C353" s="397" t="s">
        <v>740</v>
      </c>
      <c r="D353" s="35" t="s">
        <v>290</v>
      </c>
      <c r="E353" s="261"/>
      <c r="F353" s="35" t="s">
        <v>740</v>
      </c>
      <c r="G353" s="36">
        <v>77</v>
      </c>
      <c r="H353" s="36">
        <v>2230</v>
      </c>
      <c r="I353" s="37">
        <v>2307</v>
      </c>
      <c r="J353" s="39">
        <v>30</v>
      </c>
      <c r="K353" s="36">
        <v>140</v>
      </c>
      <c r="L353" s="36">
        <v>76</v>
      </c>
      <c r="M353" s="37">
        <v>216</v>
      </c>
      <c r="N353" s="38">
        <v>6610</v>
      </c>
      <c r="O353" s="38">
        <v>0</v>
      </c>
      <c r="P353" s="38">
        <v>-550</v>
      </c>
      <c r="Q353" s="39">
        <v>6060</v>
      </c>
      <c r="R353" s="37">
        <v>2420</v>
      </c>
      <c r="S353" s="38">
        <v>170</v>
      </c>
      <c r="T353" s="38">
        <v>490</v>
      </c>
      <c r="U353" s="38">
        <v>60</v>
      </c>
      <c r="V353" s="39">
        <v>720</v>
      </c>
      <c r="W353" s="36">
        <v>2130</v>
      </c>
      <c r="X353" s="36">
        <v>2370</v>
      </c>
      <c r="Y353" s="37">
        <v>4500</v>
      </c>
      <c r="Z353" s="39">
        <v>3100</v>
      </c>
      <c r="AA353" s="36">
        <v>36647</v>
      </c>
      <c r="AB353" s="36">
        <v>7024</v>
      </c>
      <c r="AC353" s="37">
        <v>43671</v>
      </c>
      <c r="AD353" s="38">
        <v>21620</v>
      </c>
      <c r="AE353" s="38">
        <v>2390</v>
      </c>
      <c r="AF353" s="39">
        <v>24010</v>
      </c>
      <c r="AG353" s="36">
        <v>440</v>
      </c>
      <c r="AH353" s="36">
        <v>0</v>
      </c>
      <c r="AI353" s="36">
        <v>0</v>
      </c>
      <c r="AJ353" s="36">
        <v>0</v>
      </c>
      <c r="AK353" s="40">
        <v>87474</v>
      </c>
      <c r="AL353" s="38">
        <v>20650</v>
      </c>
      <c r="AM353" s="38">
        <v>1500</v>
      </c>
      <c r="AN353" s="38">
        <v>8970</v>
      </c>
      <c r="AO353" s="38">
        <v>0</v>
      </c>
      <c r="AP353" s="38">
        <v>0</v>
      </c>
      <c r="AQ353" s="36">
        <v>0</v>
      </c>
      <c r="AR353" s="36">
        <v>0</v>
      </c>
      <c r="AS353" s="36">
        <v>2380</v>
      </c>
      <c r="AT353" s="36">
        <v>90</v>
      </c>
      <c r="AU353" s="36">
        <v>220</v>
      </c>
      <c r="AV353" s="36">
        <v>370</v>
      </c>
      <c r="AW353" s="36">
        <v>540</v>
      </c>
      <c r="AX353" s="36">
        <v>0</v>
      </c>
      <c r="AY353" s="36">
        <v>0</v>
      </c>
      <c r="AZ353" s="40"/>
      <c r="BA353" s="40">
        <v>122194</v>
      </c>
      <c r="BB353" s="36">
        <v>0</v>
      </c>
      <c r="BC353" s="36">
        <v>0</v>
      </c>
      <c r="BD353" s="36">
        <v>2300</v>
      </c>
      <c r="BE353" s="36">
        <v>-330</v>
      </c>
    </row>
    <row r="354" spans="1:57" x14ac:dyDescent="0.2">
      <c r="A354" s="35" t="s">
        <v>312</v>
      </c>
      <c r="B354" s="35" t="s">
        <v>1396</v>
      </c>
      <c r="C354" s="397" t="s">
        <v>740</v>
      </c>
      <c r="D354" s="35" t="s">
        <v>741</v>
      </c>
      <c r="E354" s="261"/>
      <c r="F354" s="35" t="s">
        <v>740</v>
      </c>
      <c r="G354" s="36">
        <v>-84</v>
      </c>
      <c r="H354" s="36">
        <v>1801</v>
      </c>
      <c r="I354" s="37">
        <v>1717</v>
      </c>
      <c r="J354" s="39">
        <v>44</v>
      </c>
      <c r="K354" s="36">
        <v>122</v>
      </c>
      <c r="L354" s="36">
        <v>34</v>
      </c>
      <c r="M354" s="37">
        <v>156</v>
      </c>
      <c r="N354" s="38">
        <v>-158</v>
      </c>
      <c r="O354" s="38">
        <v>0</v>
      </c>
      <c r="P354" s="38">
        <v>190</v>
      </c>
      <c r="Q354" s="39">
        <v>32</v>
      </c>
      <c r="R354" s="37">
        <v>3213</v>
      </c>
      <c r="S354" s="38">
        <v>386</v>
      </c>
      <c r="T354" s="38">
        <v>367</v>
      </c>
      <c r="U354" s="38">
        <v>594</v>
      </c>
      <c r="V354" s="39">
        <v>1347</v>
      </c>
      <c r="W354" s="36">
        <v>783</v>
      </c>
      <c r="X354" s="36">
        <v>1742</v>
      </c>
      <c r="Y354" s="37">
        <v>2525</v>
      </c>
      <c r="Z354" s="39">
        <v>1736</v>
      </c>
      <c r="AA354" s="36">
        <v>15227</v>
      </c>
      <c r="AB354" s="36">
        <v>6571</v>
      </c>
      <c r="AC354" s="37">
        <v>21798</v>
      </c>
      <c r="AD354" s="38">
        <v>19243</v>
      </c>
      <c r="AE354" s="38">
        <v>0</v>
      </c>
      <c r="AF354" s="39">
        <v>19243</v>
      </c>
      <c r="AG354" s="36">
        <v>500</v>
      </c>
      <c r="AH354" s="36">
        <v>0</v>
      </c>
      <c r="AI354" s="36">
        <v>0</v>
      </c>
      <c r="AJ354" s="36">
        <v>19</v>
      </c>
      <c r="AK354" s="40">
        <v>52330</v>
      </c>
      <c r="AL354" s="38">
        <v>14559</v>
      </c>
      <c r="AM354" s="38">
        <v>1099</v>
      </c>
      <c r="AN354" s="38">
        <v>4440</v>
      </c>
      <c r="AO354" s="38">
        <v>0</v>
      </c>
      <c r="AP354" s="38">
        <v>-1238</v>
      </c>
      <c r="AQ354" s="36">
        <v>0</v>
      </c>
      <c r="AR354" s="36">
        <v>0</v>
      </c>
      <c r="AS354" s="36">
        <v>0</v>
      </c>
      <c r="AT354" s="36">
        <v>56</v>
      </c>
      <c r="AU354" s="36">
        <v>49</v>
      </c>
      <c r="AV354" s="36">
        <v>0</v>
      </c>
      <c r="AW354" s="36">
        <v>-62</v>
      </c>
      <c r="AX354" s="36">
        <v>0</v>
      </c>
      <c r="AY354" s="36">
        <v>0</v>
      </c>
      <c r="AZ354" s="40"/>
      <c r="BA354" s="40">
        <v>71233</v>
      </c>
      <c r="BB354" s="36">
        <v>0</v>
      </c>
      <c r="BC354" s="36">
        <v>0</v>
      </c>
      <c r="BD354" s="36">
        <v>2646</v>
      </c>
      <c r="BE354" s="36">
        <v>-975</v>
      </c>
    </row>
    <row r="355" spans="1:57" x14ac:dyDescent="0.2">
      <c r="A355" s="35" t="s">
        <v>363</v>
      </c>
      <c r="B355" s="35" t="s">
        <v>1397</v>
      </c>
      <c r="C355" s="397" t="s">
        <v>740</v>
      </c>
      <c r="D355" s="35" t="s">
        <v>362</v>
      </c>
      <c r="E355" s="261"/>
      <c r="F355" s="35" t="s">
        <v>740</v>
      </c>
      <c r="G355" s="36">
        <v>0</v>
      </c>
      <c r="H355" s="36">
        <v>1379</v>
      </c>
      <c r="I355" s="37">
        <v>1379</v>
      </c>
      <c r="J355" s="39">
        <v>29</v>
      </c>
      <c r="K355" s="36">
        <v>271</v>
      </c>
      <c r="L355" s="36">
        <v>62</v>
      </c>
      <c r="M355" s="37">
        <v>333</v>
      </c>
      <c r="N355" s="38">
        <v>283</v>
      </c>
      <c r="O355" s="38">
        <v>0</v>
      </c>
      <c r="P355" s="38">
        <v>-651</v>
      </c>
      <c r="Q355" s="39">
        <v>-368</v>
      </c>
      <c r="R355" s="37">
        <v>3617</v>
      </c>
      <c r="S355" s="38">
        <v>208</v>
      </c>
      <c r="T355" s="38">
        <v>213</v>
      </c>
      <c r="U355" s="38">
        <v>477</v>
      </c>
      <c r="V355" s="39">
        <v>898</v>
      </c>
      <c r="W355" s="36">
        <v>1050</v>
      </c>
      <c r="X355" s="36">
        <v>1616</v>
      </c>
      <c r="Y355" s="37">
        <v>2666</v>
      </c>
      <c r="Z355" s="39">
        <v>1082</v>
      </c>
      <c r="AA355" s="36">
        <v>27660</v>
      </c>
      <c r="AB355" s="36">
        <v>17026</v>
      </c>
      <c r="AC355" s="37">
        <v>44686</v>
      </c>
      <c r="AD355" s="38">
        <v>17913</v>
      </c>
      <c r="AE355" s="38">
        <v>1494</v>
      </c>
      <c r="AF355" s="39">
        <v>19407</v>
      </c>
      <c r="AG355" s="36">
        <v>1579</v>
      </c>
      <c r="AH355" s="36">
        <v>101</v>
      </c>
      <c r="AI355" s="36">
        <v>0</v>
      </c>
      <c r="AJ355" s="36">
        <v>1275</v>
      </c>
      <c r="AK355" s="40">
        <v>76684</v>
      </c>
      <c r="AL355" s="38">
        <v>22294</v>
      </c>
      <c r="AM355" s="38">
        <v>736</v>
      </c>
      <c r="AN355" s="38">
        <v>0</v>
      </c>
      <c r="AO355" s="38">
        <v>0</v>
      </c>
      <c r="AP355" s="38">
        <v>0</v>
      </c>
      <c r="AQ355" s="36">
        <v>0</v>
      </c>
      <c r="AR355" s="36">
        <v>0</v>
      </c>
      <c r="AS355" s="36">
        <v>0</v>
      </c>
      <c r="AT355" s="36">
        <v>60</v>
      </c>
      <c r="AU355" s="36">
        <v>239</v>
      </c>
      <c r="AV355" s="36">
        <v>0</v>
      </c>
      <c r="AW355" s="36">
        <v>-331</v>
      </c>
      <c r="AX355" s="36">
        <v>0</v>
      </c>
      <c r="AY355" s="36">
        <v>0</v>
      </c>
      <c r="AZ355" s="40"/>
      <c r="BA355" s="40">
        <v>99682</v>
      </c>
      <c r="BB355" s="36">
        <v>0</v>
      </c>
      <c r="BC355" s="36">
        <v>-84</v>
      </c>
      <c r="BD355" s="36">
        <v>0</v>
      </c>
      <c r="BE355" s="36">
        <v>0</v>
      </c>
    </row>
    <row r="356" spans="1:57" x14ac:dyDescent="0.2">
      <c r="A356" s="35" t="s">
        <v>385</v>
      </c>
      <c r="B356" s="35" t="s">
        <v>1398</v>
      </c>
      <c r="C356" s="397" t="s">
        <v>740</v>
      </c>
      <c r="D356" s="35" t="s">
        <v>384</v>
      </c>
      <c r="E356" s="261"/>
      <c r="F356" s="35" t="s">
        <v>740</v>
      </c>
      <c r="G356" s="36">
        <v>42</v>
      </c>
      <c r="H356" s="36">
        <v>2800</v>
      </c>
      <c r="I356" s="37">
        <v>2842</v>
      </c>
      <c r="J356" s="39">
        <v>41</v>
      </c>
      <c r="K356" s="36">
        <v>1256</v>
      </c>
      <c r="L356" s="36">
        <v>45</v>
      </c>
      <c r="M356" s="37">
        <v>1301</v>
      </c>
      <c r="N356" s="38">
        <v>1600</v>
      </c>
      <c r="O356" s="38">
        <v>0</v>
      </c>
      <c r="P356" s="38">
        <v>2020</v>
      </c>
      <c r="Q356" s="39">
        <v>3620</v>
      </c>
      <c r="R356" s="37">
        <v>4877</v>
      </c>
      <c r="S356" s="38">
        <v>160</v>
      </c>
      <c r="T356" s="38">
        <v>63</v>
      </c>
      <c r="U356" s="38">
        <v>1200</v>
      </c>
      <c r="V356" s="39">
        <v>1423</v>
      </c>
      <c r="W356" s="36">
        <v>4400</v>
      </c>
      <c r="X356" s="36">
        <v>3718</v>
      </c>
      <c r="Y356" s="37">
        <v>8118</v>
      </c>
      <c r="Z356" s="39">
        <v>2714</v>
      </c>
      <c r="AA356" s="36">
        <v>74653</v>
      </c>
      <c r="AB356" s="36">
        <v>15553</v>
      </c>
      <c r="AC356" s="37">
        <v>90206</v>
      </c>
      <c r="AD356" s="38">
        <v>32260</v>
      </c>
      <c r="AE356" s="38">
        <v>4200</v>
      </c>
      <c r="AF356" s="39">
        <v>36460</v>
      </c>
      <c r="AG356" s="36">
        <v>102</v>
      </c>
      <c r="AH356" s="36">
        <v>0</v>
      </c>
      <c r="AI356" s="36">
        <v>0</v>
      </c>
      <c r="AJ356" s="36">
        <v>0</v>
      </c>
      <c r="AK356" s="40">
        <v>151704</v>
      </c>
      <c r="AL356" s="38">
        <v>49562</v>
      </c>
      <c r="AM356" s="38">
        <v>8209</v>
      </c>
      <c r="AN356" s="38">
        <v>13573</v>
      </c>
      <c r="AO356" s="38">
        <v>0</v>
      </c>
      <c r="AP356" s="38">
        <v>0</v>
      </c>
      <c r="AQ356" s="36">
        <v>0</v>
      </c>
      <c r="AR356" s="36">
        <v>0</v>
      </c>
      <c r="AS356" s="36">
        <v>4289</v>
      </c>
      <c r="AT356" s="36">
        <v>63</v>
      </c>
      <c r="AU356" s="36">
        <v>46</v>
      </c>
      <c r="AV356" s="36">
        <v>-50</v>
      </c>
      <c r="AW356" s="36">
        <v>-3700</v>
      </c>
      <c r="AX356" s="36">
        <v>0</v>
      </c>
      <c r="AY356" s="36">
        <v>0</v>
      </c>
      <c r="AZ356" s="40"/>
      <c r="BA356" s="40">
        <v>223696</v>
      </c>
      <c r="BB356" s="36">
        <v>0</v>
      </c>
      <c r="BC356" s="36">
        <v>-1193</v>
      </c>
      <c r="BD356" s="36">
        <v>9558</v>
      </c>
      <c r="BE356" s="36">
        <v>-1268</v>
      </c>
    </row>
    <row r="357" spans="1:57" x14ac:dyDescent="0.2">
      <c r="A357" s="35" t="s">
        <v>453</v>
      </c>
      <c r="B357" s="35" t="s">
        <v>1399</v>
      </c>
      <c r="C357" s="397" t="s">
        <v>740</v>
      </c>
      <c r="D357" s="35" t="s">
        <v>452</v>
      </c>
      <c r="E357" s="261"/>
      <c r="F357" s="35" t="s">
        <v>740</v>
      </c>
      <c r="G357" s="36">
        <v>-2</v>
      </c>
      <c r="H357" s="36">
        <v>1862</v>
      </c>
      <c r="I357" s="37">
        <v>1860</v>
      </c>
      <c r="J357" s="39">
        <v>53</v>
      </c>
      <c r="K357" s="36">
        <v>549</v>
      </c>
      <c r="L357" s="36">
        <v>56</v>
      </c>
      <c r="M357" s="37">
        <v>605</v>
      </c>
      <c r="N357" s="38">
        <v>2376</v>
      </c>
      <c r="O357" s="38">
        <v>0</v>
      </c>
      <c r="P357" s="38">
        <v>357</v>
      </c>
      <c r="Q357" s="39">
        <v>2733</v>
      </c>
      <c r="R357" s="37">
        <v>2906</v>
      </c>
      <c r="S357" s="38">
        <v>309</v>
      </c>
      <c r="T357" s="38">
        <v>479</v>
      </c>
      <c r="U357" s="38">
        <v>530</v>
      </c>
      <c r="V357" s="39">
        <v>1318</v>
      </c>
      <c r="W357" s="36">
        <v>1805</v>
      </c>
      <c r="X357" s="36">
        <v>1722</v>
      </c>
      <c r="Y357" s="37">
        <v>3527</v>
      </c>
      <c r="Z357" s="39">
        <v>2509</v>
      </c>
      <c r="AA357" s="36">
        <v>2231</v>
      </c>
      <c r="AB357" s="36">
        <v>693</v>
      </c>
      <c r="AC357" s="37">
        <v>2924</v>
      </c>
      <c r="AD357" s="38">
        <v>25490</v>
      </c>
      <c r="AE357" s="38">
        <v>2182</v>
      </c>
      <c r="AF357" s="39">
        <v>27672</v>
      </c>
      <c r="AG357" s="36">
        <v>341</v>
      </c>
      <c r="AH357" s="36">
        <v>0</v>
      </c>
      <c r="AI357" s="36">
        <v>0</v>
      </c>
      <c r="AJ357" s="36">
        <v>879</v>
      </c>
      <c r="AK357" s="40">
        <v>47327</v>
      </c>
      <c r="AL357" s="38">
        <v>27001</v>
      </c>
      <c r="AM357" s="38">
        <v>5834</v>
      </c>
      <c r="AN357" s="38">
        <v>3715</v>
      </c>
      <c r="AO357" s="38">
        <v>0</v>
      </c>
      <c r="AP357" s="38">
        <v>0</v>
      </c>
      <c r="AQ357" s="36">
        <v>0</v>
      </c>
      <c r="AR357" s="36">
        <v>0</v>
      </c>
      <c r="AS357" s="36">
        <v>4229</v>
      </c>
      <c r="AT357" s="36">
        <v>80</v>
      </c>
      <c r="AU357" s="36">
        <v>167</v>
      </c>
      <c r="AV357" s="36">
        <v>0</v>
      </c>
      <c r="AW357" s="36">
        <v>-63</v>
      </c>
      <c r="AX357" s="36">
        <v>0</v>
      </c>
      <c r="AY357" s="36">
        <v>0</v>
      </c>
      <c r="AZ357" s="40"/>
      <c r="BA357" s="40">
        <v>88290</v>
      </c>
      <c r="BB357" s="36">
        <v>0</v>
      </c>
      <c r="BC357" s="36">
        <v>0</v>
      </c>
      <c r="BD357" s="36">
        <v>1436</v>
      </c>
      <c r="BE357" s="36">
        <v>-579</v>
      </c>
    </row>
    <row r="358" spans="1:57" x14ac:dyDescent="0.2">
      <c r="A358" s="35" t="s">
        <v>460</v>
      </c>
      <c r="B358" s="35" t="s">
        <v>1400</v>
      </c>
      <c r="C358" s="397" t="s">
        <v>740</v>
      </c>
      <c r="D358" s="35" t="s">
        <v>742</v>
      </c>
      <c r="E358" s="261"/>
      <c r="F358" s="35" t="s">
        <v>740</v>
      </c>
      <c r="G358" s="36">
        <v>-7</v>
      </c>
      <c r="H358" s="36">
        <v>1298</v>
      </c>
      <c r="I358" s="37">
        <v>1291</v>
      </c>
      <c r="J358" s="39">
        <v>21</v>
      </c>
      <c r="K358" s="36">
        <v>51</v>
      </c>
      <c r="L358" s="36">
        <v>31</v>
      </c>
      <c r="M358" s="37">
        <v>82</v>
      </c>
      <c r="N358" s="38">
        <v>1372</v>
      </c>
      <c r="O358" s="38">
        <v>0</v>
      </c>
      <c r="P358" s="38">
        <v>164</v>
      </c>
      <c r="Q358" s="39">
        <v>1536</v>
      </c>
      <c r="R358" s="37">
        <v>1928</v>
      </c>
      <c r="S358" s="38">
        <v>538</v>
      </c>
      <c r="T358" s="38">
        <v>251</v>
      </c>
      <c r="U358" s="38">
        <v>1010</v>
      </c>
      <c r="V358" s="39">
        <v>1799</v>
      </c>
      <c r="W358" s="36">
        <v>1190</v>
      </c>
      <c r="X358" s="36">
        <v>1190</v>
      </c>
      <c r="Y358" s="37">
        <v>2380</v>
      </c>
      <c r="Z358" s="39">
        <v>2821</v>
      </c>
      <c r="AA358" s="36">
        <v>19977</v>
      </c>
      <c r="AB358" s="36">
        <v>9772</v>
      </c>
      <c r="AC358" s="37">
        <v>29749</v>
      </c>
      <c r="AD358" s="38">
        <v>21009</v>
      </c>
      <c r="AE358" s="38">
        <v>1747</v>
      </c>
      <c r="AF358" s="39">
        <v>22756</v>
      </c>
      <c r="AG358" s="36">
        <v>1095</v>
      </c>
      <c r="AH358" s="36">
        <v>0</v>
      </c>
      <c r="AI358" s="36">
        <v>0</v>
      </c>
      <c r="AJ358" s="36">
        <v>0</v>
      </c>
      <c r="AK358" s="40">
        <v>65458</v>
      </c>
      <c r="AL358" s="38">
        <v>16567</v>
      </c>
      <c r="AM358" s="38">
        <v>633</v>
      </c>
      <c r="AN358" s="38">
        <v>0</v>
      </c>
      <c r="AO358" s="38">
        <v>0</v>
      </c>
      <c r="AP358" s="38">
        <v>0</v>
      </c>
      <c r="AQ358" s="36">
        <v>0</v>
      </c>
      <c r="AR358" s="36">
        <v>0</v>
      </c>
      <c r="AS358" s="36">
        <v>1958</v>
      </c>
      <c r="AT358" s="36">
        <v>81</v>
      </c>
      <c r="AU358" s="36">
        <v>118</v>
      </c>
      <c r="AV358" s="36">
        <v>0</v>
      </c>
      <c r="AW358" s="36">
        <v>-73</v>
      </c>
      <c r="AX358" s="36">
        <v>0</v>
      </c>
      <c r="AY358" s="36">
        <v>0</v>
      </c>
      <c r="AZ358" s="40"/>
      <c r="BA358" s="40">
        <v>84742</v>
      </c>
      <c r="BB358" s="36">
        <v>0</v>
      </c>
      <c r="BC358" s="36">
        <v>0</v>
      </c>
      <c r="BD358" s="36">
        <v>1057</v>
      </c>
      <c r="BE358" s="36">
        <v>-441</v>
      </c>
    </row>
    <row r="359" spans="1:57" x14ac:dyDescent="0.2">
      <c r="A359" s="35" t="s">
        <v>574</v>
      </c>
      <c r="B359" s="35" t="s">
        <v>1401</v>
      </c>
      <c r="C359" s="397" t="s">
        <v>740</v>
      </c>
      <c r="D359" s="35" t="s">
        <v>573</v>
      </c>
      <c r="E359" s="261"/>
      <c r="F359" s="35" t="s">
        <v>740</v>
      </c>
      <c r="G359" s="36">
        <v>86</v>
      </c>
      <c r="H359" s="36">
        <v>2164</v>
      </c>
      <c r="I359" s="37">
        <v>2250</v>
      </c>
      <c r="J359" s="39">
        <v>44</v>
      </c>
      <c r="K359" s="36">
        <v>317</v>
      </c>
      <c r="L359" s="36">
        <v>25</v>
      </c>
      <c r="M359" s="37">
        <v>342</v>
      </c>
      <c r="N359" s="38">
        <v>1718</v>
      </c>
      <c r="O359" s="38">
        <v>0</v>
      </c>
      <c r="P359" s="38">
        <v>-523</v>
      </c>
      <c r="Q359" s="39">
        <v>1195</v>
      </c>
      <c r="R359" s="37">
        <v>3752</v>
      </c>
      <c r="S359" s="38">
        <v>345</v>
      </c>
      <c r="T359" s="38">
        <v>434</v>
      </c>
      <c r="U359" s="38">
        <v>979</v>
      </c>
      <c r="V359" s="39">
        <v>1758</v>
      </c>
      <c r="W359" s="36">
        <v>1198</v>
      </c>
      <c r="X359" s="36">
        <v>1401</v>
      </c>
      <c r="Y359" s="37">
        <v>2599</v>
      </c>
      <c r="Z359" s="39">
        <v>1326</v>
      </c>
      <c r="AA359" s="36">
        <v>20567</v>
      </c>
      <c r="AB359" s="36">
        <v>9595</v>
      </c>
      <c r="AC359" s="37">
        <v>30162</v>
      </c>
      <c r="AD359" s="38">
        <v>22089</v>
      </c>
      <c r="AE359" s="38">
        <v>1390</v>
      </c>
      <c r="AF359" s="39">
        <v>23479</v>
      </c>
      <c r="AG359" s="36">
        <v>1315</v>
      </c>
      <c r="AH359" s="36">
        <v>0</v>
      </c>
      <c r="AI359" s="36">
        <v>0</v>
      </c>
      <c r="AJ359" s="36">
        <v>460</v>
      </c>
      <c r="AK359" s="40">
        <v>68682</v>
      </c>
      <c r="AL359" s="38">
        <v>10995</v>
      </c>
      <c r="AM359" s="38">
        <v>271</v>
      </c>
      <c r="AN359" s="38">
        <v>3856</v>
      </c>
      <c r="AO359" s="38">
        <v>0</v>
      </c>
      <c r="AP359" s="38">
        <v>0</v>
      </c>
      <c r="AQ359" s="36">
        <v>0</v>
      </c>
      <c r="AR359" s="36">
        <v>0</v>
      </c>
      <c r="AS359" s="36">
        <v>0</v>
      </c>
      <c r="AT359" s="36">
        <v>95</v>
      </c>
      <c r="AU359" s="36">
        <v>169</v>
      </c>
      <c r="AV359" s="36">
        <v>0</v>
      </c>
      <c r="AW359" s="36">
        <v>249</v>
      </c>
      <c r="AX359" s="36">
        <v>0</v>
      </c>
      <c r="AY359" s="36">
        <v>0</v>
      </c>
      <c r="AZ359" s="40"/>
      <c r="BA359" s="40">
        <v>84317</v>
      </c>
      <c r="BB359" s="36">
        <v>0</v>
      </c>
      <c r="BC359" s="36">
        <v>0</v>
      </c>
      <c r="BD359" s="36">
        <v>632</v>
      </c>
      <c r="BE359" s="36">
        <v>-311</v>
      </c>
    </row>
    <row r="360" spans="1:57" x14ac:dyDescent="0.2">
      <c r="A360" s="35" t="s">
        <v>622</v>
      </c>
      <c r="B360" s="35" t="s">
        <v>1402</v>
      </c>
      <c r="C360" s="397" t="s">
        <v>740</v>
      </c>
      <c r="D360" s="35" t="s">
        <v>621</v>
      </c>
      <c r="E360" s="261"/>
      <c r="F360" s="35" t="s">
        <v>740</v>
      </c>
      <c r="G360" s="36">
        <v>83</v>
      </c>
      <c r="H360" s="36">
        <v>2744</v>
      </c>
      <c r="I360" s="37">
        <v>2827</v>
      </c>
      <c r="J360" s="39">
        <v>41</v>
      </c>
      <c r="K360" s="36">
        <v>281</v>
      </c>
      <c r="L360" s="36">
        <v>31</v>
      </c>
      <c r="M360" s="37">
        <v>312</v>
      </c>
      <c r="N360" s="38">
        <v>2917</v>
      </c>
      <c r="O360" s="38">
        <v>0</v>
      </c>
      <c r="P360" s="38">
        <v>454</v>
      </c>
      <c r="Q360" s="39">
        <v>3371</v>
      </c>
      <c r="R360" s="37">
        <v>3278</v>
      </c>
      <c r="S360" s="38">
        <v>539</v>
      </c>
      <c r="T360" s="38">
        <v>749</v>
      </c>
      <c r="U360" s="38">
        <v>588</v>
      </c>
      <c r="V360" s="39">
        <v>1876</v>
      </c>
      <c r="W360" s="36">
        <v>2192</v>
      </c>
      <c r="X360" s="36">
        <v>2568</v>
      </c>
      <c r="Y360" s="37">
        <v>4760</v>
      </c>
      <c r="Z360" s="39">
        <v>2037</v>
      </c>
      <c r="AA360" s="36">
        <v>27101</v>
      </c>
      <c r="AB360" s="36">
        <v>19727</v>
      </c>
      <c r="AC360" s="37">
        <v>46828</v>
      </c>
      <c r="AD360" s="38">
        <v>25603</v>
      </c>
      <c r="AE360" s="38">
        <v>1713</v>
      </c>
      <c r="AF360" s="39">
        <v>27316</v>
      </c>
      <c r="AG360" s="36">
        <v>0</v>
      </c>
      <c r="AH360" s="36">
        <v>-66</v>
      </c>
      <c r="AI360" s="36">
        <v>0</v>
      </c>
      <c r="AJ360" s="36">
        <v>-6</v>
      </c>
      <c r="AK360" s="40">
        <v>92574</v>
      </c>
      <c r="AL360" s="38">
        <v>33352</v>
      </c>
      <c r="AM360" s="38">
        <v>3198</v>
      </c>
      <c r="AN360" s="38">
        <v>8808</v>
      </c>
      <c r="AO360" s="38">
        <v>0</v>
      </c>
      <c r="AP360" s="38">
        <v>0</v>
      </c>
      <c r="AQ360" s="36">
        <v>0</v>
      </c>
      <c r="AR360" s="36">
        <v>0</v>
      </c>
      <c r="AS360" s="36">
        <v>1953</v>
      </c>
      <c r="AT360" s="36">
        <v>79</v>
      </c>
      <c r="AU360" s="36">
        <v>48</v>
      </c>
      <c r="AV360" s="36">
        <v>-4</v>
      </c>
      <c r="AW360" s="36">
        <v>0</v>
      </c>
      <c r="AX360" s="36">
        <v>0</v>
      </c>
      <c r="AY360" s="36">
        <v>0</v>
      </c>
      <c r="AZ360" s="40"/>
      <c r="BA360" s="40">
        <v>140008</v>
      </c>
      <c r="BB360" s="36">
        <v>0</v>
      </c>
      <c r="BC360" s="36">
        <v>0</v>
      </c>
      <c r="BD360" s="36">
        <v>3021</v>
      </c>
      <c r="BE360" s="36">
        <v>-518</v>
      </c>
    </row>
    <row r="361" spans="1:57" x14ac:dyDescent="0.2">
      <c r="A361" s="35" t="s">
        <v>239</v>
      </c>
      <c r="B361" s="35" t="s">
        <v>1403</v>
      </c>
      <c r="C361" s="397" t="s">
        <v>740</v>
      </c>
      <c r="D361" s="35" t="s">
        <v>238</v>
      </c>
      <c r="E361" s="261"/>
      <c r="F361" s="35" t="s">
        <v>743</v>
      </c>
      <c r="G361" s="36">
        <v>0</v>
      </c>
      <c r="H361" s="36">
        <v>16714</v>
      </c>
      <c r="I361" s="37">
        <v>16714</v>
      </c>
      <c r="J361" s="39">
        <v>0</v>
      </c>
      <c r="K361" s="36">
        <v>1375</v>
      </c>
      <c r="L361" s="36">
        <v>904736</v>
      </c>
      <c r="M361" s="37">
        <v>906111</v>
      </c>
      <c r="N361" s="38">
        <v>290941</v>
      </c>
      <c r="O361" s="38">
        <v>-42149</v>
      </c>
      <c r="P361" s="38">
        <v>16925</v>
      </c>
      <c r="Q361" s="39">
        <v>265717</v>
      </c>
      <c r="R361" s="37">
        <v>851</v>
      </c>
      <c r="S361" s="38">
        <v>0</v>
      </c>
      <c r="T361" s="38">
        <v>2060</v>
      </c>
      <c r="U361" s="38">
        <v>1531</v>
      </c>
      <c r="V361" s="39">
        <v>3591</v>
      </c>
      <c r="W361" s="36">
        <v>0</v>
      </c>
      <c r="X361" s="36">
        <v>279</v>
      </c>
      <c r="Y361" s="37">
        <v>279</v>
      </c>
      <c r="Z361" s="39">
        <v>7593</v>
      </c>
      <c r="AA361" s="36">
        <v>620</v>
      </c>
      <c r="AB361" s="36">
        <v>234.02737392921753</v>
      </c>
      <c r="AC361" s="37">
        <v>854.02737392921756</v>
      </c>
      <c r="AD361" s="38">
        <v>0</v>
      </c>
      <c r="AE361" s="38">
        <v>1677</v>
      </c>
      <c r="AF361" s="39">
        <v>1677</v>
      </c>
      <c r="AG361" s="36">
        <v>1244</v>
      </c>
      <c r="AH361" s="36">
        <v>0</v>
      </c>
      <c r="AI361" s="36">
        <v>0</v>
      </c>
      <c r="AJ361" s="36">
        <v>0</v>
      </c>
      <c r="AK361" s="40">
        <v>1204631.0273739293</v>
      </c>
      <c r="AL361" s="38">
        <v>0</v>
      </c>
      <c r="AM361" s="38">
        <v>0</v>
      </c>
      <c r="AN361" s="38">
        <v>0</v>
      </c>
      <c r="AO361" s="38">
        <v>0</v>
      </c>
      <c r="AP361" s="38">
        <v>0</v>
      </c>
      <c r="AQ361" s="36">
        <v>0</v>
      </c>
      <c r="AR361" s="36">
        <v>0</v>
      </c>
      <c r="AS361" s="36">
        <v>0</v>
      </c>
      <c r="AT361" s="36">
        <v>0</v>
      </c>
      <c r="AU361" s="36">
        <v>0</v>
      </c>
      <c r="AV361" s="36">
        <v>0</v>
      </c>
      <c r="AW361" s="36">
        <v>0</v>
      </c>
      <c r="AX361" s="36">
        <v>0</v>
      </c>
      <c r="AY361" s="36">
        <v>0</v>
      </c>
      <c r="AZ361" s="40"/>
      <c r="BA361" s="40">
        <v>1204631.0273739293</v>
      </c>
      <c r="BB361" s="36">
        <v>0</v>
      </c>
      <c r="BC361" s="36">
        <v>0</v>
      </c>
      <c r="BD361" s="36">
        <v>121386</v>
      </c>
      <c r="BE361" s="36">
        <v>-88438</v>
      </c>
    </row>
    <row r="362" spans="1:57" x14ac:dyDescent="0.2">
      <c r="A362" s="35" t="s">
        <v>14</v>
      </c>
      <c r="B362" s="35" t="s">
        <v>1404</v>
      </c>
      <c r="C362" s="397" t="s">
        <v>1587</v>
      </c>
      <c r="D362" s="35" t="s">
        <v>756</v>
      </c>
      <c r="E362" s="261"/>
      <c r="F362" s="35" t="s">
        <v>743</v>
      </c>
      <c r="G362" s="36">
        <v>0</v>
      </c>
      <c r="H362" s="36">
        <v>190</v>
      </c>
      <c r="I362" s="37">
        <v>190</v>
      </c>
      <c r="J362" s="39">
        <v>16</v>
      </c>
      <c r="K362" s="36">
        <v>0</v>
      </c>
      <c r="L362" s="36">
        <v>9624</v>
      </c>
      <c r="M362" s="37">
        <v>9624</v>
      </c>
      <c r="N362" s="38">
        <v>0</v>
      </c>
      <c r="O362" s="38">
        <v>0</v>
      </c>
      <c r="P362" s="38">
        <v>0</v>
      </c>
      <c r="Q362" s="39">
        <v>0</v>
      </c>
      <c r="R362" s="37">
        <v>0</v>
      </c>
      <c r="S362" s="38">
        <v>0</v>
      </c>
      <c r="T362" s="38">
        <v>0</v>
      </c>
      <c r="U362" s="38">
        <v>0</v>
      </c>
      <c r="V362" s="39">
        <v>0</v>
      </c>
      <c r="W362" s="36">
        <v>0</v>
      </c>
      <c r="X362" s="36">
        <v>0</v>
      </c>
      <c r="Y362" s="37">
        <v>0</v>
      </c>
      <c r="Z362" s="39">
        <v>0</v>
      </c>
      <c r="AA362" s="36">
        <v>0</v>
      </c>
      <c r="AB362" s="36">
        <v>0</v>
      </c>
      <c r="AC362" s="37">
        <v>0</v>
      </c>
      <c r="AD362" s="38">
        <v>0</v>
      </c>
      <c r="AE362" s="38">
        <v>0</v>
      </c>
      <c r="AF362" s="39">
        <v>0</v>
      </c>
      <c r="AG362" s="36">
        <v>0</v>
      </c>
      <c r="AH362" s="36">
        <v>0</v>
      </c>
      <c r="AI362" s="36">
        <v>0</v>
      </c>
      <c r="AJ362" s="36">
        <v>0</v>
      </c>
      <c r="AK362" s="40">
        <v>9830</v>
      </c>
      <c r="AL362" s="38">
        <v>0</v>
      </c>
      <c r="AM362" s="38">
        <v>0</v>
      </c>
      <c r="AN362" s="38">
        <v>0</v>
      </c>
      <c r="AO362" s="38">
        <v>0</v>
      </c>
      <c r="AP362" s="38">
        <v>0</v>
      </c>
      <c r="AQ362" s="36">
        <v>0</v>
      </c>
      <c r="AR362" s="36">
        <v>0</v>
      </c>
      <c r="AS362" s="36">
        <v>0</v>
      </c>
      <c r="AT362" s="36">
        <v>0</v>
      </c>
      <c r="AU362" s="36">
        <v>0</v>
      </c>
      <c r="AV362" s="36">
        <v>0</v>
      </c>
      <c r="AW362" s="36">
        <v>0</v>
      </c>
      <c r="AX362" s="36">
        <v>0</v>
      </c>
      <c r="AY362" s="36">
        <v>0</v>
      </c>
      <c r="AZ362" s="40"/>
      <c r="BA362" s="40">
        <v>9830</v>
      </c>
      <c r="BB362" s="36">
        <v>0</v>
      </c>
      <c r="BC362" s="36">
        <v>0</v>
      </c>
      <c r="BD362" s="36">
        <v>0</v>
      </c>
      <c r="BE362" s="36">
        <v>0</v>
      </c>
    </row>
    <row r="363" spans="1:57" x14ac:dyDescent="0.2">
      <c r="A363" s="35" t="s">
        <v>36</v>
      </c>
      <c r="B363" s="35" t="s">
        <v>1405</v>
      </c>
      <c r="C363" s="397" t="s">
        <v>1588</v>
      </c>
      <c r="D363" s="35" t="s">
        <v>757</v>
      </c>
      <c r="E363" s="261"/>
      <c r="F363" s="35" t="s">
        <v>743</v>
      </c>
      <c r="G363" s="36">
        <v>0</v>
      </c>
      <c r="H363" s="36">
        <v>347</v>
      </c>
      <c r="I363" s="37">
        <v>347</v>
      </c>
      <c r="J363" s="39">
        <v>0</v>
      </c>
      <c r="K363" s="36">
        <v>0</v>
      </c>
      <c r="L363" s="36">
        <v>6214</v>
      </c>
      <c r="M363" s="37">
        <v>6214</v>
      </c>
      <c r="N363" s="38">
        <v>0</v>
      </c>
      <c r="O363" s="38">
        <v>0</v>
      </c>
      <c r="P363" s="38">
        <v>0</v>
      </c>
      <c r="Q363" s="39">
        <v>0</v>
      </c>
      <c r="R363" s="37">
        <v>0</v>
      </c>
      <c r="S363" s="38">
        <v>0</v>
      </c>
      <c r="T363" s="38">
        <v>0</v>
      </c>
      <c r="U363" s="38">
        <v>0</v>
      </c>
      <c r="V363" s="39">
        <v>0</v>
      </c>
      <c r="W363" s="36">
        <v>0</v>
      </c>
      <c r="X363" s="36">
        <v>0</v>
      </c>
      <c r="Y363" s="37">
        <v>0</v>
      </c>
      <c r="Z363" s="39">
        <v>0</v>
      </c>
      <c r="AA363" s="36">
        <v>0</v>
      </c>
      <c r="AB363" s="36">
        <v>0</v>
      </c>
      <c r="AC363" s="37">
        <v>0</v>
      </c>
      <c r="AD363" s="38">
        <v>0</v>
      </c>
      <c r="AE363" s="38">
        <v>0</v>
      </c>
      <c r="AF363" s="39">
        <v>0</v>
      </c>
      <c r="AG363" s="36">
        <v>0</v>
      </c>
      <c r="AH363" s="36">
        <v>0</v>
      </c>
      <c r="AI363" s="36">
        <v>0</v>
      </c>
      <c r="AJ363" s="36">
        <v>0</v>
      </c>
      <c r="AK363" s="40">
        <v>6561</v>
      </c>
      <c r="AL363" s="38">
        <v>0</v>
      </c>
      <c r="AM363" s="38">
        <v>0</v>
      </c>
      <c r="AN363" s="38">
        <v>0</v>
      </c>
      <c r="AO363" s="38">
        <v>0</v>
      </c>
      <c r="AP363" s="38">
        <v>0</v>
      </c>
      <c r="AQ363" s="36">
        <v>0</v>
      </c>
      <c r="AR363" s="36">
        <v>0</v>
      </c>
      <c r="AS363" s="36">
        <v>0</v>
      </c>
      <c r="AT363" s="36">
        <v>0</v>
      </c>
      <c r="AU363" s="36">
        <v>0</v>
      </c>
      <c r="AV363" s="36">
        <v>0</v>
      </c>
      <c r="AW363" s="36">
        <v>0</v>
      </c>
      <c r="AX363" s="36">
        <v>0</v>
      </c>
      <c r="AY363" s="36">
        <v>0</v>
      </c>
      <c r="AZ363" s="40"/>
      <c r="BA363" s="40">
        <v>6561</v>
      </c>
      <c r="BB363" s="36">
        <v>0</v>
      </c>
      <c r="BC363" s="36">
        <v>0</v>
      </c>
      <c r="BD363" s="36">
        <v>0</v>
      </c>
      <c r="BE363" s="36">
        <v>-8</v>
      </c>
    </row>
    <row r="364" spans="1:57" x14ac:dyDescent="0.2">
      <c r="A364" s="35" t="s">
        <v>37</v>
      </c>
      <c r="B364" s="35" t="s">
        <v>1406</v>
      </c>
      <c r="C364" s="397" t="s">
        <v>1589</v>
      </c>
      <c r="D364" s="35" t="s">
        <v>760</v>
      </c>
      <c r="E364" s="261"/>
      <c r="F364" s="35" t="s">
        <v>743</v>
      </c>
      <c r="G364" s="36">
        <v>0</v>
      </c>
      <c r="H364" s="36">
        <v>241</v>
      </c>
      <c r="I364" s="37">
        <v>241</v>
      </c>
      <c r="J364" s="39">
        <v>0</v>
      </c>
      <c r="K364" s="36">
        <v>0</v>
      </c>
      <c r="L364" s="36">
        <v>7286</v>
      </c>
      <c r="M364" s="37">
        <v>7286</v>
      </c>
      <c r="N364" s="38">
        <v>0</v>
      </c>
      <c r="O364" s="38">
        <v>0</v>
      </c>
      <c r="P364" s="38">
        <v>0</v>
      </c>
      <c r="Q364" s="39">
        <v>0</v>
      </c>
      <c r="R364" s="37">
        <v>0</v>
      </c>
      <c r="S364" s="38">
        <v>0</v>
      </c>
      <c r="T364" s="38">
        <v>0</v>
      </c>
      <c r="U364" s="38">
        <v>0</v>
      </c>
      <c r="V364" s="39">
        <v>0</v>
      </c>
      <c r="W364" s="36">
        <v>0</v>
      </c>
      <c r="X364" s="36">
        <v>0</v>
      </c>
      <c r="Y364" s="37">
        <v>0</v>
      </c>
      <c r="Z364" s="39">
        <v>0</v>
      </c>
      <c r="AA364" s="36">
        <v>0</v>
      </c>
      <c r="AB364" s="36">
        <v>0</v>
      </c>
      <c r="AC364" s="37">
        <v>0</v>
      </c>
      <c r="AD364" s="38">
        <v>0</v>
      </c>
      <c r="AE364" s="38">
        <v>0</v>
      </c>
      <c r="AF364" s="39">
        <v>0</v>
      </c>
      <c r="AG364" s="36">
        <v>0</v>
      </c>
      <c r="AH364" s="36">
        <v>0</v>
      </c>
      <c r="AI364" s="36">
        <v>0</v>
      </c>
      <c r="AJ364" s="36">
        <v>0</v>
      </c>
      <c r="AK364" s="40">
        <v>7527</v>
      </c>
      <c r="AL364" s="38">
        <v>0</v>
      </c>
      <c r="AM364" s="38">
        <v>0</v>
      </c>
      <c r="AN364" s="38">
        <v>0</v>
      </c>
      <c r="AO364" s="38">
        <v>0</v>
      </c>
      <c r="AP364" s="38">
        <v>0</v>
      </c>
      <c r="AQ364" s="36">
        <v>0</v>
      </c>
      <c r="AR364" s="36">
        <v>0</v>
      </c>
      <c r="AS364" s="36">
        <v>0</v>
      </c>
      <c r="AT364" s="36">
        <v>0</v>
      </c>
      <c r="AU364" s="36">
        <v>0</v>
      </c>
      <c r="AV364" s="36">
        <v>0</v>
      </c>
      <c r="AW364" s="36">
        <v>0</v>
      </c>
      <c r="AX364" s="36">
        <v>0</v>
      </c>
      <c r="AY364" s="36">
        <v>0</v>
      </c>
      <c r="AZ364" s="40"/>
      <c r="BA364" s="40">
        <v>7527</v>
      </c>
      <c r="BB364" s="36">
        <v>0</v>
      </c>
      <c r="BC364" s="36">
        <v>0</v>
      </c>
      <c r="BD364" s="36">
        <v>98</v>
      </c>
      <c r="BE364" s="36">
        <v>-3</v>
      </c>
    </row>
    <row r="365" spans="1:57" x14ac:dyDescent="0.2">
      <c r="A365" s="35" t="s">
        <v>82</v>
      </c>
      <c r="B365" s="35" t="s">
        <v>1407</v>
      </c>
      <c r="C365" s="397" t="s">
        <v>1589</v>
      </c>
      <c r="D365" s="35" t="s">
        <v>761</v>
      </c>
      <c r="E365" s="261"/>
      <c r="F365" s="35" t="s">
        <v>743</v>
      </c>
      <c r="G365" s="36">
        <v>0</v>
      </c>
      <c r="H365" s="36">
        <v>71</v>
      </c>
      <c r="I365" s="37">
        <v>71</v>
      </c>
      <c r="J365" s="39">
        <v>0</v>
      </c>
      <c r="K365" s="36">
        <v>0</v>
      </c>
      <c r="L365" s="36">
        <v>6289</v>
      </c>
      <c r="M365" s="37">
        <v>6289</v>
      </c>
      <c r="N365" s="38">
        <v>0</v>
      </c>
      <c r="O365" s="38">
        <v>0</v>
      </c>
      <c r="P365" s="38">
        <v>0</v>
      </c>
      <c r="Q365" s="39">
        <v>0</v>
      </c>
      <c r="R365" s="37">
        <v>0</v>
      </c>
      <c r="S365" s="38">
        <v>0</v>
      </c>
      <c r="T365" s="38">
        <v>0</v>
      </c>
      <c r="U365" s="38">
        <v>0</v>
      </c>
      <c r="V365" s="39">
        <v>0</v>
      </c>
      <c r="W365" s="36">
        <v>0</v>
      </c>
      <c r="X365" s="36">
        <v>0</v>
      </c>
      <c r="Y365" s="37">
        <v>0</v>
      </c>
      <c r="Z365" s="39">
        <v>0</v>
      </c>
      <c r="AA365" s="36">
        <v>0</v>
      </c>
      <c r="AB365" s="36">
        <v>0</v>
      </c>
      <c r="AC365" s="37">
        <v>0</v>
      </c>
      <c r="AD365" s="38">
        <v>0</v>
      </c>
      <c r="AE365" s="38">
        <v>0</v>
      </c>
      <c r="AF365" s="39">
        <v>0</v>
      </c>
      <c r="AG365" s="36">
        <v>0</v>
      </c>
      <c r="AH365" s="36">
        <v>0</v>
      </c>
      <c r="AI365" s="36">
        <v>0</v>
      </c>
      <c r="AJ365" s="36">
        <v>0</v>
      </c>
      <c r="AK365" s="40">
        <v>6360</v>
      </c>
      <c r="AL365" s="38">
        <v>0</v>
      </c>
      <c r="AM365" s="38">
        <v>0</v>
      </c>
      <c r="AN365" s="38">
        <v>0</v>
      </c>
      <c r="AO365" s="38">
        <v>0</v>
      </c>
      <c r="AP365" s="38">
        <v>0</v>
      </c>
      <c r="AQ365" s="36">
        <v>0</v>
      </c>
      <c r="AR365" s="36">
        <v>0</v>
      </c>
      <c r="AS365" s="36">
        <v>0</v>
      </c>
      <c r="AT365" s="36">
        <v>0</v>
      </c>
      <c r="AU365" s="36">
        <v>0</v>
      </c>
      <c r="AV365" s="36">
        <v>0</v>
      </c>
      <c r="AW365" s="36">
        <v>0</v>
      </c>
      <c r="AX365" s="36">
        <v>0</v>
      </c>
      <c r="AY365" s="36">
        <v>0</v>
      </c>
      <c r="AZ365" s="40"/>
      <c r="BA365" s="40">
        <v>6360</v>
      </c>
      <c r="BB365" s="36">
        <v>0</v>
      </c>
      <c r="BC365" s="36">
        <v>0</v>
      </c>
      <c r="BD365" s="36">
        <v>88</v>
      </c>
      <c r="BE365" s="36">
        <v>-42</v>
      </c>
    </row>
    <row r="366" spans="1:57" x14ac:dyDescent="0.2">
      <c r="A366" s="35" t="s">
        <v>91</v>
      </c>
      <c r="B366" s="35" t="s">
        <v>1408</v>
      </c>
      <c r="C366" s="397" t="s">
        <v>1588</v>
      </c>
      <c r="D366" s="35" t="s">
        <v>762</v>
      </c>
      <c r="E366" s="261"/>
      <c r="F366" s="35" t="s">
        <v>743</v>
      </c>
      <c r="G366" s="36">
        <v>0</v>
      </c>
      <c r="H366" s="36">
        <v>355</v>
      </c>
      <c r="I366" s="37">
        <v>355</v>
      </c>
      <c r="J366" s="39">
        <v>0</v>
      </c>
      <c r="K366" s="36">
        <v>0</v>
      </c>
      <c r="L366" s="36">
        <v>7362</v>
      </c>
      <c r="M366" s="37">
        <v>7362</v>
      </c>
      <c r="N366" s="38">
        <v>0</v>
      </c>
      <c r="O366" s="38">
        <v>0</v>
      </c>
      <c r="P366" s="38">
        <v>0</v>
      </c>
      <c r="Q366" s="39">
        <v>0</v>
      </c>
      <c r="R366" s="37">
        <v>0</v>
      </c>
      <c r="S366" s="38">
        <v>0</v>
      </c>
      <c r="T366" s="38">
        <v>0</v>
      </c>
      <c r="U366" s="38">
        <v>0</v>
      </c>
      <c r="V366" s="39">
        <v>0</v>
      </c>
      <c r="W366" s="36">
        <v>0</v>
      </c>
      <c r="X366" s="36">
        <v>0</v>
      </c>
      <c r="Y366" s="37">
        <v>0</v>
      </c>
      <c r="Z366" s="39">
        <v>0</v>
      </c>
      <c r="AA366" s="36">
        <v>0</v>
      </c>
      <c r="AB366" s="36">
        <v>0</v>
      </c>
      <c r="AC366" s="37">
        <v>0</v>
      </c>
      <c r="AD366" s="38">
        <v>0</v>
      </c>
      <c r="AE366" s="38">
        <v>0</v>
      </c>
      <c r="AF366" s="39">
        <v>0</v>
      </c>
      <c r="AG366" s="36">
        <v>0</v>
      </c>
      <c r="AH366" s="36">
        <v>0</v>
      </c>
      <c r="AI366" s="36">
        <v>0</v>
      </c>
      <c r="AJ366" s="36">
        <v>0</v>
      </c>
      <c r="AK366" s="40">
        <v>7717</v>
      </c>
      <c r="AL366" s="38">
        <v>0</v>
      </c>
      <c r="AM366" s="38">
        <v>0</v>
      </c>
      <c r="AN366" s="38">
        <v>0</v>
      </c>
      <c r="AO366" s="38">
        <v>0</v>
      </c>
      <c r="AP366" s="38">
        <v>0</v>
      </c>
      <c r="AQ366" s="36">
        <v>0</v>
      </c>
      <c r="AR366" s="36">
        <v>0</v>
      </c>
      <c r="AS366" s="36">
        <v>0</v>
      </c>
      <c r="AT366" s="36">
        <v>0</v>
      </c>
      <c r="AU366" s="36">
        <v>0</v>
      </c>
      <c r="AV366" s="36">
        <v>0</v>
      </c>
      <c r="AW366" s="36">
        <v>0</v>
      </c>
      <c r="AX366" s="36">
        <v>0</v>
      </c>
      <c r="AY366" s="36">
        <v>0</v>
      </c>
      <c r="AZ366" s="40"/>
      <c r="BA366" s="40">
        <v>7717</v>
      </c>
      <c r="BB366" s="36">
        <v>0</v>
      </c>
      <c r="BC366" s="36">
        <v>0</v>
      </c>
      <c r="BD366" s="36">
        <v>0</v>
      </c>
      <c r="BE366" s="36">
        <v>-16</v>
      </c>
    </row>
    <row r="367" spans="1:57" x14ac:dyDescent="0.2">
      <c r="A367" s="35" t="s">
        <v>110</v>
      </c>
      <c r="B367" s="35" t="s">
        <v>1409</v>
      </c>
      <c r="C367" s="397" t="s">
        <v>1590</v>
      </c>
      <c r="D367" s="35" t="s">
        <v>765</v>
      </c>
      <c r="E367" s="261"/>
      <c r="F367" s="35" t="s">
        <v>743</v>
      </c>
      <c r="G367" s="36">
        <v>0</v>
      </c>
      <c r="H367" s="36">
        <v>275</v>
      </c>
      <c r="I367" s="37">
        <v>275</v>
      </c>
      <c r="J367" s="39">
        <v>0</v>
      </c>
      <c r="K367" s="36">
        <v>0</v>
      </c>
      <c r="L367" s="36">
        <v>10113</v>
      </c>
      <c r="M367" s="37">
        <v>10113</v>
      </c>
      <c r="N367" s="38">
        <v>0</v>
      </c>
      <c r="O367" s="38">
        <v>0</v>
      </c>
      <c r="P367" s="38">
        <v>0</v>
      </c>
      <c r="Q367" s="39">
        <v>0</v>
      </c>
      <c r="R367" s="37">
        <v>0</v>
      </c>
      <c r="S367" s="38">
        <v>0</v>
      </c>
      <c r="T367" s="38">
        <v>0</v>
      </c>
      <c r="U367" s="38">
        <v>0</v>
      </c>
      <c r="V367" s="39">
        <v>0</v>
      </c>
      <c r="W367" s="36">
        <v>0</v>
      </c>
      <c r="X367" s="36">
        <v>0</v>
      </c>
      <c r="Y367" s="37">
        <v>0</v>
      </c>
      <c r="Z367" s="39">
        <v>0</v>
      </c>
      <c r="AA367" s="36">
        <v>0</v>
      </c>
      <c r="AB367" s="36">
        <v>0</v>
      </c>
      <c r="AC367" s="37">
        <v>0</v>
      </c>
      <c r="AD367" s="38">
        <v>0</v>
      </c>
      <c r="AE367" s="38">
        <v>0</v>
      </c>
      <c r="AF367" s="39">
        <v>0</v>
      </c>
      <c r="AG367" s="36">
        <v>0</v>
      </c>
      <c r="AH367" s="36">
        <v>0</v>
      </c>
      <c r="AI367" s="36">
        <v>0</v>
      </c>
      <c r="AJ367" s="36">
        <v>0</v>
      </c>
      <c r="AK367" s="40">
        <v>10388</v>
      </c>
      <c r="AL367" s="38">
        <v>0</v>
      </c>
      <c r="AM367" s="38">
        <v>0</v>
      </c>
      <c r="AN367" s="38">
        <v>0</v>
      </c>
      <c r="AO367" s="38">
        <v>0</v>
      </c>
      <c r="AP367" s="38">
        <v>0</v>
      </c>
      <c r="AQ367" s="36">
        <v>0</v>
      </c>
      <c r="AR367" s="36">
        <v>0</v>
      </c>
      <c r="AS367" s="36">
        <v>0</v>
      </c>
      <c r="AT367" s="36">
        <v>0</v>
      </c>
      <c r="AU367" s="36">
        <v>0</v>
      </c>
      <c r="AV367" s="36">
        <v>0</v>
      </c>
      <c r="AW367" s="36">
        <v>0</v>
      </c>
      <c r="AX367" s="36">
        <v>0</v>
      </c>
      <c r="AY367" s="36">
        <v>0</v>
      </c>
      <c r="AZ367" s="40"/>
      <c r="BA367" s="40">
        <v>10388</v>
      </c>
      <c r="BB367" s="36">
        <v>0</v>
      </c>
      <c r="BC367" s="36">
        <v>0</v>
      </c>
      <c r="BD367" s="36">
        <v>21</v>
      </c>
      <c r="BE367" s="36">
        <v>-30</v>
      </c>
    </row>
    <row r="368" spans="1:57" x14ac:dyDescent="0.2">
      <c r="A368" s="35" t="s">
        <v>125</v>
      </c>
      <c r="B368" s="35" t="s">
        <v>1410</v>
      </c>
      <c r="C368" s="397" t="s">
        <v>1591</v>
      </c>
      <c r="D368" s="35" t="s">
        <v>768</v>
      </c>
      <c r="E368" s="261"/>
      <c r="F368" s="35" t="s">
        <v>743</v>
      </c>
      <c r="G368" s="36">
        <v>0</v>
      </c>
      <c r="H368" s="36">
        <v>82</v>
      </c>
      <c r="I368" s="37">
        <v>82</v>
      </c>
      <c r="J368" s="39">
        <v>0</v>
      </c>
      <c r="K368" s="36">
        <v>0</v>
      </c>
      <c r="L368" s="36">
        <v>5395</v>
      </c>
      <c r="M368" s="37">
        <v>5395</v>
      </c>
      <c r="N368" s="38">
        <v>0</v>
      </c>
      <c r="O368" s="38">
        <v>0</v>
      </c>
      <c r="P368" s="38">
        <v>0</v>
      </c>
      <c r="Q368" s="39">
        <v>0</v>
      </c>
      <c r="R368" s="37">
        <v>0</v>
      </c>
      <c r="S368" s="38">
        <v>0</v>
      </c>
      <c r="T368" s="38">
        <v>0</v>
      </c>
      <c r="U368" s="38">
        <v>0</v>
      </c>
      <c r="V368" s="39">
        <v>0</v>
      </c>
      <c r="W368" s="36">
        <v>0</v>
      </c>
      <c r="X368" s="36">
        <v>0</v>
      </c>
      <c r="Y368" s="37">
        <v>0</v>
      </c>
      <c r="Z368" s="39">
        <v>0</v>
      </c>
      <c r="AA368" s="36">
        <v>0</v>
      </c>
      <c r="AB368" s="36">
        <v>0</v>
      </c>
      <c r="AC368" s="37">
        <v>0</v>
      </c>
      <c r="AD368" s="38">
        <v>0</v>
      </c>
      <c r="AE368" s="38">
        <v>0</v>
      </c>
      <c r="AF368" s="39">
        <v>0</v>
      </c>
      <c r="AG368" s="36">
        <v>0</v>
      </c>
      <c r="AH368" s="36">
        <v>0</v>
      </c>
      <c r="AI368" s="36">
        <v>0</v>
      </c>
      <c r="AJ368" s="36">
        <v>0</v>
      </c>
      <c r="AK368" s="40">
        <v>5477</v>
      </c>
      <c r="AL368" s="38">
        <v>0</v>
      </c>
      <c r="AM368" s="38">
        <v>0</v>
      </c>
      <c r="AN368" s="38">
        <v>0</v>
      </c>
      <c r="AO368" s="38">
        <v>0</v>
      </c>
      <c r="AP368" s="38">
        <v>0</v>
      </c>
      <c r="AQ368" s="36">
        <v>0</v>
      </c>
      <c r="AR368" s="36">
        <v>0</v>
      </c>
      <c r="AS368" s="36">
        <v>0</v>
      </c>
      <c r="AT368" s="36">
        <v>0</v>
      </c>
      <c r="AU368" s="36">
        <v>0</v>
      </c>
      <c r="AV368" s="36">
        <v>0</v>
      </c>
      <c r="AW368" s="36">
        <v>0</v>
      </c>
      <c r="AX368" s="36">
        <v>0</v>
      </c>
      <c r="AY368" s="36">
        <v>0</v>
      </c>
      <c r="AZ368" s="40"/>
      <c r="BA368" s="40">
        <v>5477</v>
      </c>
      <c r="BB368" s="36">
        <v>0</v>
      </c>
      <c r="BC368" s="36">
        <v>0</v>
      </c>
      <c r="BD368" s="36">
        <v>3</v>
      </c>
      <c r="BE368" s="36">
        <v>-6</v>
      </c>
    </row>
    <row r="369" spans="1:57" x14ac:dyDescent="0.2">
      <c r="A369" s="35" t="s">
        <v>155</v>
      </c>
      <c r="B369" s="35" t="s">
        <v>1411</v>
      </c>
      <c r="C369" s="397" t="s">
        <v>1592</v>
      </c>
      <c r="D369" s="35" t="s">
        <v>773</v>
      </c>
      <c r="E369" s="261"/>
      <c r="F369" s="35" t="s">
        <v>743</v>
      </c>
      <c r="G369" s="36">
        <v>0</v>
      </c>
      <c r="H369" s="36">
        <v>161</v>
      </c>
      <c r="I369" s="37">
        <v>161</v>
      </c>
      <c r="J369" s="39">
        <v>37</v>
      </c>
      <c r="K369" s="36">
        <v>0</v>
      </c>
      <c r="L369" s="36">
        <v>7413</v>
      </c>
      <c r="M369" s="37">
        <v>7413</v>
      </c>
      <c r="N369" s="38">
        <v>0</v>
      </c>
      <c r="O369" s="38">
        <v>0</v>
      </c>
      <c r="P369" s="38">
        <v>0</v>
      </c>
      <c r="Q369" s="39">
        <v>0</v>
      </c>
      <c r="R369" s="37">
        <v>0</v>
      </c>
      <c r="S369" s="38">
        <v>0</v>
      </c>
      <c r="T369" s="38">
        <v>0</v>
      </c>
      <c r="U369" s="38">
        <v>0</v>
      </c>
      <c r="V369" s="39">
        <v>0</v>
      </c>
      <c r="W369" s="36">
        <v>0</v>
      </c>
      <c r="X369" s="36">
        <v>0</v>
      </c>
      <c r="Y369" s="37">
        <v>0</v>
      </c>
      <c r="Z369" s="39">
        <v>0</v>
      </c>
      <c r="AA369" s="36">
        <v>0</v>
      </c>
      <c r="AB369" s="36">
        <v>0</v>
      </c>
      <c r="AC369" s="37">
        <v>0</v>
      </c>
      <c r="AD369" s="38">
        <v>0</v>
      </c>
      <c r="AE369" s="38">
        <v>0</v>
      </c>
      <c r="AF369" s="39">
        <v>0</v>
      </c>
      <c r="AG369" s="36">
        <v>0</v>
      </c>
      <c r="AH369" s="36">
        <v>0</v>
      </c>
      <c r="AI369" s="36">
        <v>0</v>
      </c>
      <c r="AJ369" s="36">
        <v>0</v>
      </c>
      <c r="AK369" s="40">
        <v>7611</v>
      </c>
      <c r="AL369" s="38">
        <v>0</v>
      </c>
      <c r="AM369" s="38">
        <v>0</v>
      </c>
      <c r="AN369" s="38">
        <v>0</v>
      </c>
      <c r="AO369" s="38">
        <v>0</v>
      </c>
      <c r="AP369" s="38">
        <v>0</v>
      </c>
      <c r="AQ369" s="36">
        <v>0</v>
      </c>
      <c r="AR369" s="36">
        <v>0</v>
      </c>
      <c r="AS369" s="36">
        <v>0</v>
      </c>
      <c r="AT369" s="36">
        <v>0</v>
      </c>
      <c r="AU369" s="36">
        <v>0</v>
      </c>
      <c r="AV369" s="36">
        <v>0</v>
      </c>
      <c r="AW369" s="36">
        <v>0</v>
      </c>
      <c r="AX369" s="36">
        <v>0</v>
      </c>
      <c r="AY369" s="36">
        <v>0</v>
      </c>
      <c r="AZ369" s="40"/>
      <c r="BA369" s="40">
        <v>7611</v>
      </c>
      <c r="BB369" s="36">
        <v>0</v>
      </c>
      <c r="BC369" s="36">
        <v>0</v>
      </c>
      <c r="BD369" s="36">
        <v>116</v>
      </c>
      <c r="BE369" s="36">
        <v>-9</v>
      </c>
    </row>
    <row r="370" spans="1:57" x14ac:dyDescent="0.2">
      <c r="A370" s="35" t="s">
        <v>168</v>
      </c>
      <c r="B370" s="35" t="s">
        <v>1412</v>
      </c>
      <c r="C370" s="397" t="s">
        <v>1591</v>
      </c>
      <c r="D370" s="35" t="s">
        <v>781</v>
      </c>
      <c r="E370" s="261"/>
      <c r="F370" s="35" t="s">
        <v>743</v>
      </c>
      <c r="G370" s="36">
        <v>0</v>
      </c>
      <c r="H370" s="36">
        <v>20</v>
      </c>
      <c r="I370" s="37">
        <v>20</v>
      </c>
      <c r="J370" s="39">
        <v>0</v>
      </c>
      <c r="K370" s="36">
        <v>0</v>
      </c>
      <c r="L370" s="36">
        <v>6193</v>
      </c>
      <c r="M370" s="37">
        <v>6193</v>
      </c>
      <c r="N370" s="38">
        <v>0</v>
      </c>
      <c r="O370" s="38">
        <v>0</v>
      </c>
      <c r="P370" s="38">
        <v>0</v>
      </c>
      <c r="Q370" s="39">
        <v>0</v>
      </c>
      <c r="R370" s="37">
        <v>0</v>
      </c>
      <c r="S370" s="38">
        <v>0</v>
      </c>
      <c r="T370" s="38">
        <v>0</v>
      </c>
      <c r="U370" s="38">
        <v>0</v>
      </c>
      <c r="V370" s="39">
        <v>0</v>
      </c>
      <c r="W370" s="36">
        <v>0</v>
      </c>
      <c r="X370" s="36">
        <v>0</v>
      </c>
      <c r="Y370" s="37">
        <v>0</v>
      </c>
      <c r="Z370" s="39">
        <v>0</v>
      </c>
      <c r="AA370" s="36">
        <v>0</v>
      </c>
      <c r="AB370" s="36">
        <v>0</v>
      </c>
      <c r="AC370" s="37">
        <v>0</v>
      </c>
      <c r="AD370" s="38">
        <v>0</v>
      </c>
      <c r="AE370" s="38">
        <v>0</v>
      </c>
      <c r="AF370" s="39">
        <v>0</v>
      </c>
      <c r="AG370" s="36">
        <v>0</v>
      </c>
      <c r="AH370" s="36">
        <v>0</v>
      </c>
      <c r="AI370" s="36">
        <v>0</v>
      </c>
      <c r="AJ370" s="36">
        <v>0</v>
      </c>
      <c r="AK370" s="40">
        <v>6213</v>
      </c>
      <c r="AL370" s="38">
        <v>0</v>
      </c>
      <c r="AM370" s="38">
        <v>0</v>
      </c>
      <c r="AN370" s="38">
        <v>0</v>
      </c>
      <c r="AO370" s="38">
        <v>0</v>
      </c>
      <c r="AP370" s="38">
        <v>0</v>
      </c>
      <c r="AQ370" s="36">
        <v>0</v>
      </c>
      <c r="AR370" s="36">
        <v>0</v>
      </c>
      <c r="AS370" s="36">
        <v>0</v>
      </c>
      <c r="AT370" s="36">
        <v>0</v>
      </c>
      <c r="AU370" s="36">
        <v>0</v>
      </c>
      <c r="AV370" s="36">
        <v>0</v>
      </c>
      <c r="AW370" s="36">
        <v>0</v>
      </c>
      <c r="AX370" s="36">
        <v>0</v>
      </c>
      <c r="AY370" s="36">
        <v>0</v>
      </c>
      <c r="AZ370" s="40"/>
      <c r="BA370" s="40">
        <v>6213</v>
      </c>
      <c r="BB370" s="36">
        <v>0</v>
      </c>
      <c r="BC370" s="36">
        <v>0</v>
      </c>
      <c r="BD370" s="36">
        <v>0</v>
      </c>
      <c r="BE370" s="36">
        <v>-3</v>
      </c>
    </row>
    <row r="371" spans="1:57" x14ac:dyDescent="0.2">
      <c r="A371" s="35" t="s">
        <v>192</v>
      </c>
      <c r="B371" s="35" t="s">
        <v>1413</v>
      </c>
      <c r="C371" s="397" t="s">
        <v>1589</v>
      </c>
      <c r="D371" s="35" t="s">
        <v>785</v>
      </c>
      <c r="E371" s="261"/>
      <c r="F371" s="35" t="s">
        <v>743</v>
      </c>
      <c r="G371" s="36">
        <v>0</v>
      </c>
      <c r="H371" s="36">
        <v>142</v>
      </c>
      <c r="I371" s="37">
        <v>142</v>
      </c>
      <c r="J371" s="39">
        <v>0</v>
      </c>
      <c r="K371" s="36">
        <v>0</v>
      </c>
      <c r="L371" s="36">
        <v>8385</v>
      </c>
      <c r="M371" s="37">
        <v>8385</v>
      </c>
      <c r="N371" s="38">
        <v>0</v>
      </c>
      <c r="O371" s="38">
        <v>0</v>
      </c>
      <c r="P371" s="38">
        <v>0</v>
      </c>
      <c r="Q371" s="39">
        <v>0</v>
      </c>
      <c r="R371" s="37">
        <v>0</v>
      </c>
      <c r="S371" s="38">
        <v>0</v>
      </c>
      <c r="T371" s="38">
        <v>0</v>
      </c>
      <c r="U371" s="38">
        <v>0</v>
      </c>
      <c r="V371" s="39">
        <v>0</v>
      </c>
      <c r="W371" s="36">
        <v>0</v>
      </c>
      <c r="X371" s="36">
        <v>0</v>
      </c>
      <c r="Y371" s="37">
        <v>0</v>
      </c>
      <c r="Z371" s="39">
        <v>0</v>
      </c>
      <c r="AA371" s="36">
        <v>0</v>
      </c>
      <c r="AB371" s="36">
        <v>0</v>
      </c>
      <c r="AC371" s="37">
        <v>0</v>
      </c>
      <c r="AD371" s="38">
        <v>0</v>
      </c>
      <c r="AE371" s="38">
        <v>0</v>
      </c>
      <c r="AF371" s="39">
        <v>0</v>
      </c>
      <c r="AG371" s="36">
        <v>70</v>
      </c>
      <c r="AH371" s="36">
        <v>0</v>
      </c>
      <c r="AI371" s="36">
        <v>0</v>
      </c>
      <c r="AJ371" s="36">
        <v>0</v>
      </c>
      <c r="AK371" s="40">
        <v>8597</v>
      </c>
      <c r="AL371" s="38">
        <v>0</v>
      </c>
      <c r="AM371" s="38">
        <v>0</v>
      </c>
      <c r="AN371" s="38">
        <v>0</v>
      </c>
      <c r="AO371" s="38">
        <v>0</v>
      </c>
      <c r="AP371" s="38">
        <v>0</v>
      </c>
      <c r="AQ371" s="36">
        <v>0</v>
      </c>
      <c r="AR371" s="36">
        <v>0</v>
      </c>
      <c r="AS371" s="36">
        <v>0</v>
      </c>
      <c r="AT371" s="36">
        <v>0</v>
      </c>
      <c r="AU371" s="36">
        <v>0</v>
      </c>
      <c r="AV371" s="36">
        <v>0</v>
      </c>
      <c r="AW371" s="36">
        <v>0</v>
      </c>
      <c r="AX371" s="36">
        <v>0</v>
      </c>
      <c r="AY371" s="36">
        <v>0</v>
      </c>
      <c r="AZ371" s="40"/>
      <c r="BA371" s="40">
        <v>8597</v>
      </c>
      <c r="BB371" s="36">
        <v>0</v>
      </c>
      <c r="BC371" s="36">
        <v>0</v>
      </c>
      <c r="BD371" s="36">
        <v>5</v>
      </c>
      <c r="BE371" s="36">
        <v>-19</v>
      </c>
    </row>
    <row r="372" spans="1:57" x14ac:dyDescent="0.2">
      <c r="A372" s="35" t="s">
        <v>210</v>
      </c>
      <c r="B372" s="35" t="s">
        <v>1414</v>
      </c>
      <c r="C372" s="397" t="s">
        <v>1588</v>
      </c>
      <c r="D372" s="35" t="s">
        <v>786</v>
      </c>
      <c r="E372" s="261"/>
      <c r="F372" s="35" t="s">
        <v>743</v>
      </c>
      <c r="G372" s="36">
        <v>0</v>
      </c>
      <c r="H372" s="36">
        <v>165</v>
      </c>
      <c r="I372" s="37">
        <v>165</v>
      </c>
      <c r="J372" s="39">
        <v>0</v>
      </c>
      <c r="K372" s="36">
        <v>0</v>
      </c>
      <c r="L372" s="36">
        <v>16287</v>
      </c>
      <c r="M372" s="37">
        <v>16287</v>
      </c>
      <c r="N372" s="38">
        <v>0</v>
      </c>
      <c r="O372" s="38">
        <v>0</v>
      </c>
      <c r="P372" s="38">
        <v>0</v>
      </c>
      <c r="Q372" s="39">
        <v>0</v>
      </c>
      <c r="R372" s="37">
        <v>0</v>
      </c>
      <c r="S372" s="38">
        <v>0</v>
      </c>
      <c r="T372" s="38">
        <v>0</v>
      </c>
      <c r="U372" s="38">
        <v>0</v>
      </c>
      <c r="V372" s="39">
        <v>0</v>
      </c>
      <c r="W372" s="36">
        <v>0</v>
      </c>
      <c r="X372" s="36">
        <v>0</v>
      </c>
      <c r="Y372" s="37">
        <v>0</v>
      </c>
      <c r="Z372" s="39">
        <v>0</v>
      </c>
      <c r="AA372" s="36">
        <v>0</v>
      </c>
      <c r="AB372" s="36">
        <v>0</v>
      </c>
      <c r="AC372" s="37">
        <v>0</v>
      </c>
      <c r="AD372" s="38">
        <v>0</v>
      </c>
      <c r="AE372" s="38">
        <v>0</v>
      </c>
      <c r="AF372" s="39">
        <v>0</v>
      </c>
      <c r="AG372" s="36">
        <v>0</v>
      </c>
      <c r="AH372" s="36">
        <v>0</v>
      </c>
      <c r="AI372" s="36">
        <v>0</v>
      </c>
      <c r="AJ372" s="36">
        <v>0</v>
      </c>
      <c r="AK372" s="40">
        <v>16452</v>
      </c>
      <c r="AL372" s="38">
        <v>0</v>
      </c>
      <c r="AM372" s="38">
        <v>0</v>
      </c>
      <c r="AN372" s="38">
        <v>0</v>
      </c>
      <c r="AO372" s="38">
        <v>0</v>
      </c>
      <c r="AP372" s="38">
        <v>0</v>
      </c>
      <c r="AQ372" s="36">
        <v>0</v>
      </c>
      <c r="AR372" s="36">
        <v>0</v>
      </c>
      <c r="AS372" s="36">
        <v>0</v>
      </c>
      <c r="AT372" s="36">
        <v>0</v>
      </c>
      <c r="AU372" s="36">
        <v>0</v>
      </c>
      <c r="AV372" s="36">
        <v>0</v>
      </c>
      <c r="AW372" s="36">
        <v>0</v>
      </c>
      <c r="AX372" s="36">
        <v>0</v>
      </c>
      <c r="AY372" s="36">
        <v>0</v>
      </c>
      <c r="AZ372" s="40"/>
      <c r="BA372" s="40">
        <v>16452</v>
      </c>
      <c r="BB372" s="36">
        <v>0</v>
      </c>
      <c r="BC372" s="36">
        <v>0</v>
      </c>
      <c r="BD372" s="36">
        <v>325</v>
      </c>
      <c r="BE372" s="36">
        <v>-9</v>
      </c>
    </row>
    <row r="373" spans="1:57" x14ac:dyDescent="0.2">
      <c r="A373" s="35" t="s">
        <v>256</v>
      </c>
      <c r="B373" s="35" t="s">
        <v>1415</v>
      </c>
      <c r="C373" s="397" t="s">
        <v>1589</v>
      </c>
      <c r="D373" s="35" t="s">
        <v>793</v>
      </c>
      <c r="E373" s="261"/>
      <c r="F373" s="35" t="s">
        <v>743</v>
      </c>
      <c r="G373" s="36">
        <v>0</v>
      </c>
      <c r="H373" s="36">
        <v>194</v>
      </c>
      <c r="I373" s="37">
        <v>194</v>
      </c>
      <c r="J373" s="39">
        <v>0</v>
      </c>
      <c r="K373" s="36">
        <v>0</v>
      </c>
      <c r="L373" s="36">
        <v>16256</v>
      </c>
      <c r="M373" s="37">
        <v>16256</v>
      </c>
      <c r="N373" s="38">
        <v>0</v>
      </c>
      <c r="O373" s="38">
        <v>0</v>
      </c>
      <c r="P373" s="38">
        <v>0</v>
      </c>
      <c r="Q373" s="39">
        <v>0</v>
      </c>
      <c r="R373" s="37">
        <v>0</v>
      </c>
      <c r="S373" s="38">
        <v>0</v>
      </c>
      <c r="T373" s="38">
        <v>0</v>
      </c>
      <c r="U373" s="38">
        <v>0</v>
      </c>
      <c r="V373" s="39">
        <v>0</v>
      </c>
      <c r="W373" s="36">
        <v>0</v>
      </c>
      <c r="X373" s="36">
        <v>0</v>
      </c>
      <c r="Y373" s="37">
        <v>0</v>
      </c>
      <c r="Z373" s="39">
        <v>0</v>
      </c>
      <c r="AA373" s="36">
        <v>0</v>
      </c>
      <c r="AB373" s="36">
        <v>0</v>
      </c>
      <c r="AC373" s="37">
        <v>0</v>
      </c>
      <c r="AD373" s="38">
        <v>0</v>
      </c>
      <c r="AE373" s="38">
        <v>0</v>
      </c>
      <c r="AF373" s="39">
        <v>0</v>
      </c>
      <c r="AG373" s="36">
        <v>0</v>
      </c>
      <c r="AH373" s="36">
        <v>0</v>
      </c>
      <c r="AI373" s="36">
        <v>0</v>
      </c>
      <c r="AJ373" s="36">
        <v>0</v>
      </c>
      <c r="AK373" s="40">
        <v>16450</v>
      </c>
      <c r="AL373" s="38">
        <v>0</v>
      </c>
      <c r="AM373" s="38">
        <v>0</v>
      </c>
      <c r="AN373" s="38">
        <v>0</v>
      </c>
      <c r="AO373" s="38">
        <v>0</v>
      </c>
      <c r="AP373" s="38">
        <v>0</v>
      </c>
      <c r="AQ373" s="36">
        <v>0</v>
      </c>
      <c r="AR373" s="36">
        <v>0</v>
      </c>
      <c r="AS373" s="36">
        <v>0</v>
      </c>
      <c r="AT373" s="36">
        <v>0</v>
      </c>
      <c r="AU373" s="36">
        <v>0</v>
      </c>
      <c r="AV373" s="36">
        <v>0</v>
      </c>
      <c r="AW373" s="36">
        <v>0</v>
      </c>
      <c r="AX373" s="36">
        <v>0</v>
      </c>
      <c r="AY373" s="36">
        <v>0</v>
      </c>
      <c r="AZ373" s="40"/>
      <c r="BA373" s="40">
        <v>16450</v>
      </c>
      <c r="BB373" s="36">
        <v>0</v>
      </c>
      <c r="BC373" s="36">
        <v>0</v>
      </c>
      <c r="BD373" s="36">
        <v>98</v>
      </c>
      <c r="BE373" s="36">
        <v>-63</v>
      </c>
    </row>
    <row r="374" spans="1:57" x14ac:dyDescent="0.2">
      <c r="A374" s="35" t="s">
        <v>276</v>
      </c>
      <c r="B374" s="35" t="s">
        <v>1416</v>
      </c>
      <c r="C374" s="397" t="s">
        <v>1593</v>
      </c>
      <c r="D374" s="35" t="s">
        <v>796</v>
      </c>
      <c r="E374" s="261"/>
      <c r="F374" s="35" t="s">
        <v>743</v>
      </c>
      <c r="G374" s="36">
        <v>0</v>
      </c>
      <c r="H374" s="36">
        <v>279</v>
      </c>
      <c r="I374" s="37">
        <v>279</v>
      </c>
      <c r="J374" s="39">
        <v>0</v>
      </c>
      <c r="K374" s="36">
        <v>0</v>
      </c>
      <c r="L374" s="36">
        <v>7138</v>
      </c>
      <c r="M374" s="37">
        <v>7138</v>
      </c>
      <c r="N374" s="38">
        <v>0</v>
      </c>
      <c r="O374" s="38">
        <v>0</v>
      </c>
      <c r="P374" s="38">
        <v>0</v>
      </c>
      <c r="Q374" s="39">
        <v>0</v>
      </c>
      <c r="R374" s="37">
        <v>0</v>
      </c>
      <c r="S374" s="38">
        <v>0</v>
      </c>
      <c r="T374" s="38">
        <v>0</v>
      </c>
      <c r="U374" s="38">
        <v>0</v>
      </c>
      <c r="V374" s="39">
        <v>0</v>
      </c>
      <c r="W374" s="36">
        <v>0</v>
      </c>
      <c r="X374" s="36">
        <v>0</v>
      </c>
      <c r="Y374" s="37">
        <v>0</v>
      </c>
      <c r="Z374" s="39">
        <v>0</v>
      </c>
      <c r="AA374" s="36">
        <v>0</v>
      </c>
      <c r="AB374" s="36">
        <v>0</v>
      </c>
      <c r="AC374" s="37">
        <v>0</v>
      </c>
      <c r="AD374" s="38">
        <v>0</v>
      </c>
      <c r="AE374" s="38">
        <v>0</v>
      </c>
      <c r="AF374" s="39">
        <v>0</v>
      </c>
      <c r="AG374" s="36">
        <v>0</v>
      </c>
      <c r="AH374" s="36">
        <v>0</v>
      </c>
      <c r="AI374" s="36">
        <v>0</v>
      </c>
      <c r="AJ374" s="36">
        <v>0</v>
      </c>
      <c r="AK374" s="40">
        <v>7417</v>
      </c>
      <c r="AL374" s="38">
        <v>0</v>
      </c>
      <c r="AM374" s="38">
        <v>0</v>
      </c>
      <c r="AN374" s="38">
        <v>0</v>
      </c>
      <c r="AO374" s="38">
        <v>0</v>
      </c>
      <c r="AP374" s="38">
        <v>0</v>
      </c>
      <c r="AQ374" s="36">
        <v>0</v>
      </c>
      <c r="AR374" s="36">
        <v>0</v>
      </c>
      <c r="AS374" s="36">
        <v>0</v>
      </c>
      <c r="AT374" s="36">
        <v>0</v>
      </c>
      <c r="AU374" s="36">
        <v>0</v>
      </c>
      <c r="AV374" s="36">
        <v>0</v>
      </c>
      <c r="AW374" s="36">
        <v>0</v>
      </c>
      <c r="AX374" s="36">
        <v>0</v>
      </c>
      <c r="AY374" s="36">
        <v>0</v>
      </c>
      <c r="AZ374" s="40"/>
      <c r="BA374" s="40">
        <v>7417</v>
      </c>
      <c r="BB374" s="36">
        <v>0</v>
      </c>
      <c r="BC374" s="36">
        <v>0</v>
      </c>
      <c r="BD374" s="36">
        <v>0</v>
      </c>
      <c r="BE374" s="36">
        <v>0</v>
      </c>
    </row>
    <row r="375" spans="1:57" x14ac:dyDescent="0.2">
      <c r="A375" s="35" t="s">
        <v>292</v>
      </c>
      <c r="B375" s="35" t="s">
        <v>1417</v>
      </c>
      <c r="C375" s="397" t="s">
        <v>1594</v>
      </c>
      <c r="D375" s="35" t="s">
        <v>799</v>
      </c>
      <c r="E375" s="261"/>
      <c r="F375" s="35" t="s">
        <v>743</v>
      </c>
      <c r="G375" s="36">
        <v>0</v>
      </c>
      <c r="H375" s="36">
        <v>33</v>
      </c>
      <c r="I375" s="37">
        <v>33</v>
      </c>
      <c r="J375" s="39">
        <v>0</v>
      </c>
      <c r="K375" s="36">
        <v>0</v>
      </c>
      <c r="L375" s="36">
        <v>10792</v>
      </c>
      <c r="M375" s="37">
        <v>10792</v>
      </c>
      <c r="N375" s="38">
        <v>0</v>
      </c>
      <c r="O375" s="38">
        <v>0</v>
      </c>
      <c r="P375" s="38">
        <v>0</v>
      </c>
      <c r="Q375" s="39">
        <v>0</v>
      </c>
      <c r="R375" s="37">
        <v>0</v>
      </c>
      <c r="S375" s="38">
        <v>0</v>
      </c>
      <c r="T375" s="38">
        <v>0</v>
      </c>
      <c r="U375" s="38">
        <v>0</v>
      </c>
      <c r="V375" s="39">
        <v>0</v>
      </c>
      <c r="W375" s="36">
        <v>0</v>
      </c>
      <c r="X375" s="36">
        <v>0</v>
      </c>
      <c r="Y375" s="37">
        <v>0</v>
      </c>
      <c r="Z375" s="39">
        <v>0</v>
      </c>
      <c r="AA375" s="36">
        <v>0</v>
      </c>
      <c r="AB375" s="36">
        <v>0</v>
      </c>
      <c r="AC375" s="37">
        <v>0</v>
      </c>
      <c r="AD375" s="38">
        <v>0</v>
      </c>
      <c r="AE375" s="38">
        <v>0</v>
      </c>
      <c r="AF375" s="39">
        <v>0</v>
      </c>
      <c r="AG375" s="36">
        <v>0</v>
      </c>
      <c r="AH375" s="36">
        <v>0</v>
      </c>
      <c r="AI375" s="36">
        <v>0</v>
      </c>
      <c r="AJ375" s="36">
        <v>0</v>
      </c>
      <c r="AK375" s="40">
        <v>10825</v>
      </c>
      <c r="AL375" s="38">
        <v>0</v>
      </c>
      <c r="AM375" s="38">
        <v>0</v>
      </c>
      <c r="AN375" s="38">
        <v>0</v>
      </c>
      <c r="AO375" s="38">
        <v>0</v>
      </c>
      <c r="AP375" s="38">
        <v>0</v>
      </c>
      <c r="AQ375" s="36">
        <v>0</v>
      </c>
      <c r="AR375" s="36">
        <v>0</v>
      </c>
      <c r="AS375" s="36">
        <v>0</v>
      </c>
      <c r="AT375" s="36">
        <v>0</v>
      </c>
      <c r="AU375" s="36">
        <v>0</v>
      </c>
      <c r="AV375" s="36">
        <v>0</v>
      </c>
      <c r="AW375" s="36">
        <v>0</v>
      </c>
      <c r="AX375" s="36">
        <v>0</v>
      </c>
      <c r="AY375" s="36">
        <v>0</v>
      </c>
      <c r="AZ375" s="40"/>
      <c r="BA375" s="40">
        <v>10825</v>
      </c>
      <c r="BB375" s="36">
        <v>0</v>
      </c>
      <c r="BC375" s="36">
        <v>0</v>
      </c>
      <c r="BD375" s="36">
        <v>20</v>
      </c>
      <c r="BE375" s="36">
        <v>-5</v>
      </c>
    </row>
    <row r="376" spans="1:57" x14ac:dyDescent="0.2">
      <c r="A376" s="35" t="s">
        <v>307</v>
      </c>
      <c r="B376" s="35" t="s">
        <v>1418</v>
      </c>
      <c r="C376" s="397" t="s">
        <v>1589</v>
      </c>
      <c r="D376" s="35" t="s">
        <v>802</v>
      </c>
      <c r="E376" s="261"/>
      <c r="F376" s="35" t="s">
        <v>743</v>
      </c>
      <c r="G376" s="36">
        <v>0</v>
      </c>
      <c r="H376" s="36">
        <v>423</v>
      </c>
      <c r="I376" s="37">
        <v>423</v>
      </c>
      <c r="J376" s="39">
        <v>0</v>
      </c>
      <c r="K376" s="36">
        <v>0</v>
      </c>
      <c r="L376" s="36">
        <v>14691</v>
      </c>
      <c r="M376" s="37">
        <v>14691</v>
      </c>
      <c r="N376" s="38">
        <v>0</v>
      </c>
      <c r="O376" s="38">
        <v>0</v>
      </c>
      <c r="P376" s="38">
        <v>0</v>
      </c>
      <c r="Q376" s="39">
        <v>0</v>
      </c>
      <c r="R376" s="37">
        <v>0</v>
      </c>
      <c r="S376" s="38">
        <v>0</v>
      </c>
      <c r="T376" s="38">
        <v>0</v>
      </c>
      <c r="U376" s="38">
        <v>0</v>
      </c>
      <c r="V376" s="39">
        <v>0</v>
      </c>
      <c r="W376" s="36">
        <v>0</v>
      </c>
      <c r="X376" s="36">
        <v>0</v>
      </c>
      <c r="Y376" s="37">
        <v>0</v>
      </c>
      <c r="Z376" s="39">
        <v>0</v>
      </c>
      <c r="AA376" s="36">
        <v>0</v>
      </c>
      <c r="AB376" s="36">
        <v>0</v>
      </c>
      <c r="AC376" s="37">
        <v>0</v>
      </c>
      <c r="AD376" s="38">
        <v>0</v>
      </c>
      <c r="AE376" s="38">
        <v>0</v>
      </c>
      <c r="AF376" s="39">
        <v>0</v>
      </c>
      <c r="AG376" s="36">
        <v>0</v>
      </c>
      <c r="AH376" s="36">
        <v>0</v>
      </c>
      <c r="AI376" s="36">
        <v>0</v>
      </c>
      <c r="AJ376" s="36">
        <v>0</v>
      </c>
      <c r="AK376" s="40">
        <v>15114</v>
      </c>
      <c r="AL376" s="38">
        <v>0</v>
      </c>
      <c r="AM376" s="38">
        <v>0</v>
      </c>
      <c r="AN376" s="38">
        <v>0</v>
      </c>
      <c r="AO376" s="38">
        <v>0</v>
      </c>
      <c r="AP376" s="38">
        <v>0</v>
      </c>
      <c r="AQ376" s="36">
        <v>0</v>
      </c>
      <c r="AR376" s="36">
        <v>0</v>
      </c>
      <c r="AS376" s="36">
        <v>0</v>
      </c>
      <c r="AT376" s="36">
        <v>0</v>
      </c>
      <c r="AU376" s="36">
        <v>0</v>
      </c>
      <c r="AV376" s="36">
        <v>0</v>
      </c>
      <c r="AW376" s="36">
        <v>0</v>
      </c>
      <c r="AX376" s="36">
        <v>0</v>
      </c>
      <c r="AY376" s="36">
        <v>0</v>
      </c>
      <c r="AZ376" s="40"/>
      <c r="BA376" s="40">
        <v>15114</v>
      </c>
      <c r="BB376" s="36">
        <v>0</v>
      </c>
      <c r="BC376" s="36">
        <v>0</v>
      </c>
      <c r="BD376" s="36">
        <v>33</v>
      </c>
      <c r="BE376" s="36">
        <v>-25</v>
      </c>
    </row>
    <row r="377" spans="1:57" x14ac:dyDescent="0.2">
      <c r="A377" s="35" t="s">
        <v>323</v>
      </c>
      <c r="B377" s="35" t="s">
        <v>1419</v>
      </c>
      <c r="C377" s="397" t="s">
        <v>1590</v>
      </c>
      <c r="D377" s="35" t="s">
        <v>805</v>
      </c>
      <c r="E377" s="261"/>
      <c r="F377" s="35" t="s">
        <v>743</v>
      </c>
      <c r="G377" s="36">
        <v>0</v>
      </c>
      <c r="H377" s="36">
        <v>71</v>
      </c>
      <c r="I377" s="37">
        <v>71</v>
      </c>
      <c r="J377" s="39">
        <v>0</v>
      </c>
      <c r="K377" s="36">
        <v>0</v>
      </c>
      <c r="L377" s="36">
        <v>14019</v>
      </c>
      <c r="M377" s="37">
        <v>14019</v>
      </c>
      <c r="N377" s="38">
        <v>0</v>
      </c>
      <c r="O377" s="38">
        <v>0</v>
      </c>
      <c r="P377" s="38">
        <v>0</v>
      </c>
      <c r="Q377" s="39">
        <v>0</v>
      </c>
      <c r="R377" s="37">
        <v>0</v>
      </c>
      <c r="S377" s="38">
        <v>0</v>
      </c>
      <c r="T377" s="38">
        <v>0</v>
      </c>
      <c r="U377" s="38">
        <v>0</v>
      </c>
      <c r="V377" s="39">
        <v>0</v>
      </c>
      <c r="W377" s="36">
        <v>0</v>
      </c>
      <c r="X377" s="36">
        <v>0</v>
      </c>
      <c r="Y377" s="37">
        <v>0</v>
      </c>
      <c r="Z377" s="39">
        <v>0</v>
      </c>
      <c r="AA377" s="36">
        <v>0</v>
      </c>
      <c r="AB377" s="36">
        <v>0</v>
      </c>
      <c r="AC377" s="37">
        <v>0</v>
      </c>
      <c r="AD377" s="38">
        <v>0</v>
      </c>
      <c r="AE377" s="38">
        <v>0</v>
      </c>
      <c r="AF377" s="39">
        <v>0</v>
      </c>
      <c r="AG377" s="36">
        <v>0</v>
      </c>
      <c r="AH377" s="36">
        <v>0</v>
      </c>
      <c r="AI377" s="36">
        <v>0</v>
      </c>
      <c r="AJ377" s="36">
        <v>0</v>
      </c>
      <c r="AK377" s="40">
        <v>14090</v>
      </c>
      <c r="AL377" s="38">
        <v>0</v>
      </c>
      <c r="AM377" s="38">
        <v>0</v>
      </c>
      <c r="AN377" s="38">
        <v>0</v>
      </c>
      <c r="AO377" s="38">
        <v>0</v>
      </c>
      <c r="AP377" s="38">
        <v>0</v>
      </c>
      <c r="AQ377" s="36">
        <v>0</v>
      </c>
      <c r="AR377" s="36">
        <v>0</v>
      </c>
      <c r="AS377" s="36">
        <v>0</v>
      </c>
      <c r="AT377" s="36">
        <v>0</v>
      </c>
      <c r="AU377" s="36">
        <v>0</v>
      </c>
      <c r="AV377" s="36">
        <v>0</v>
      </c>
      <c r="AW377" s="36">
        <v>0</v>
      </c>
      <c r="AX377" s="36">
        <v>0</v>
      </c>
      <c r="AY377" s="36">
        <v>0</v>
      </c>
      <c r="AZ377" s="40"/>
      <c r="BA377" s="40">
        <v>14090</v>
      </c>
      <c r="BB377" s="36">
        <v>0</v>
      </c>
      <c r="BC377" s="36">
        <v>0</v>
      </c>
      <c r="BD377" s="36">
        <v>61</v>
      </c>
      <c r="BE377" s="36">
        <v>-69</v>
      </c>
    </row>
    <row r="378" spans="1:57" x14ac:dyDescent="0.2">
      <c r="A378" s="35" t="s">
        <v>333</v>
      </c>
      <c r="B378" s="35" t="s">
        <v>1420</v>
      </c>
      <c r="C378" s="397" t="s">
        <v>1592</v>
      </c>
      <c r="D378" s="35" t="s">
        <v>808</v>
      </c>
      <c r="E378" s="261"/>
      <c r="F378" s="35" t="s">
        <v>743</v>
      </c>
      <c r="G378" s="36">
        <v>0</v>
      </c>
      <c r="H378" s="36">
        <v>4880</v>
      </c>
      <c r="I378" s="37">
        <v>4880</v>
      </c>
      <c r="J378" s="39">
        <v>0</v>
      </c>
      <c r="K378" s="36">
        <v>0</v>
      </c>
      <c r="L378" s="36">
        <v>2987</v>
      </c>
      <c r="M378" s="37">
        <v>2987</v>
      </c>
      <c r="N378" s="38">
        <v>0</v>
      </c>
      <c r="O378" s="38">
        <v>0</v>
      </c>
      <c r="P378" s="38">
        <v>0</v>
      </c>
      <c r="Q378" s="39">
        <v>0</v>
      </c>
      <c r="R378" s="37">
        <v>0</v>
      </c>
      <c r="S378" s="38">
        <v>0</v>
      </c>
      <c r="T378" s="38">
        <v>0</v>
      </c>
      <c r="U378" s="38">
        <v>0</v>
      </c>
      <c r="V378" s="39">
        <v>0</v>
      </c>
      <c r="W378" s="36">
        <v>0</v>
      </c>
      <c r="X378" s="36">
        <v>0</v>
      </c>
      <c r="Y378" s="37">
        <v>0</v>
      </c>
      <c r="Z378" s="39">
        <v>0</v>
      </c>
      <c r="AA378" s="36">
        <v>0</v>
      </c>
      <c r="AB378" s="36">
        <v>0</v>
      </c>
      <c r="AC378" s="37">
        <v>0</v>
      </c>
      <c r="AD378" s="38">
        <v>0</v>
      </c>
      <c r="AE378" s="38">
        <v>0</v>
      </c>
      <c r="AF378" s="39">
        <v>0</v>
      </c>
      <c r="AG378" s="36">
        <v>0</v>
      </c>
      <c r="AH378" s="36">
        <v>0</v>
      </c>
      <c r="AI378" s="36">
        <v>0</v>
      </c>
      <c r="AJ378" s="36">
        <v>0</v>
      </c>
      <c r="AK378" s="40">
        <v>7867</v>
      </c>
      <c r="AL378" s="38">
        <v>0</v>
      </c>
      <c r="AM378" s="38">
        <v>0</v>
      </c>
      <c r="AN378" s="38">
        <v>0</v>
      </c>
      <c r="AO378" s="38">
        <v>0</v>
      </c>
      <c r="AP378" s="38">
        <v>0</v>
      </c>
      <c r="AQ378" s="36">
        <v>0</v>
      </c>
      <c r="AR378" s="36">
        <v>0</v>
      </c>
      <c r="AS378" s="36">
        <v>0</v>
      </c>
      <c r="AT378" s="36">
        <v>0</v>
      </c>
      <c r="AU378" s="36">
        <v>0</v>
      </c>
      <c r="AV378" s="36">
        <v>0</v>
      </c>
      <c r="AW378" s="36">
        <v>0</v>
      </c>
      <c r="AX378" s="36">
        <v>0</v>
      </c>
      <c r="AY378" s="36">
        <v>0</v>
      </c>
      <c r="AZ378" s="40"/>
      <c r="BA378" s="40">
        <v>7867</v>
      </c>
      <c r="BB378" s="36">
        <v>0</v>
      </c>
      <c r="BC378" s="36">
        <v>0</v>
      </c>
      <c r="BD378" s="36">
        <v>232</v>
      </c>
      <c r="BE378" s="36">
        <v>-1</v>
      </c>
    </row>
    <row r="379" spans="1:57" x14ac:dyDescent="0.2">
      <c r="A379" s="35" t="s">
        <v>415</v>
      </c>
      <c r="B379" s="35" t="s">
        <v>1421</v>
      </c>
      <c r="C379" s="397" t="s">
        <v>1594</v>
      </c>
      <c r="D379" s="35" t="s">
        <v>818</v>
      </c>
      <c r="E379" s="261"/>
      <c r="F379" s="35" t="s">
        <v>743</v>
      </c>
      <c r="G379" s="36">
        <v>0</v>
      </c>
      <c r="H379" s="36">
        <v>183</v>
      </c>
      <c r="I379" s="37">
        <v>183</v>
      </c>
      <c r="J379" s="39">
        <v>0</v>
      </c>
      <c r="K379" s="36">
        <v>0</v>
      </c>
      <c r="L379" s="36">
        <v>6861</v>
      </c>
      <c r="M379" s="37">
        <v>6861</v>
      </c>
      <c r="N379" s="38">
        <v>0</v>
      </c>
      <c r="O379" s="38">
        <v>0</v>
      </c>
      <c r="P379" s="38">
        <v>0</v>
      </c>
      <c r="Q379" s="39">
        <v>0</v>
      </c>
      <c r="R379" s="37">
        <v>0</v>
      </c>
      <c r="S379" s="38">
        <v>0</v>
      </c>
      <c r="T379" s="38">
        <v>0</v>
      </c>
      <c r="U379" s="38">
        <v>0</v>
      </c>
      <c r="V379" s="39">
        <v>0</v>
      </c>
      <c r="W379" s="36">
        <v>0</v>
      </c>
      <c r="X379" s="36">
        <v>0</v>
      </c>
      <c r="Y379" s="37">
        <v>0</v>
      </c>
      <c r="Z379" s="39">
        <v>0</v>
      </c>
      <c r="AA379" s="36">
        <v>0</v>
      </c>
      <c r="AB379" s="36">
        <v>0</v>
      </c>
      <c r="AC379" s="37">
        <v>0</v>
      </c>
      <c r="AD379" s="38">
        <v>0</v>
      </c>
      <c r="AE379" s="38">
        <v>0</v>
      </c>
      <c r="AF379" s="39">
        <v>0</v>
      </c>
      <c r="AG379" s="36">
        <v>0</v>
      </c>
      <c r="AH379" s="36">
        <v>0</v>
      </c>
      <c r="AI379" s="36">
        <v>0</v>
      </c>
      <c r="AJ379" s="36">
        <v>0</v>
      </c>
      <c r="AK379" s="40">
        <v>7044</v>
      </c>
      <c r="AL379" s="38">
        <v>0</v>
      </c>
      <c r="AM379" s="38">
        <v>0</v>
      </c>
      <c r="AN379" s="38">
        <v>0</v>
      </c>
      <c r="AO379" s="38">
        <v>0</v>
      </c>
      <c r="AP379" s="38">
        <v>0</v>
      </c>
      <c r="AQ379" s="36">
        <v>0</v>
      </c>
      <c r="AR379" s="36">
        <v>0</v>
      </c>
      <c r="AS379" s="36">
        <v>0</v>
      </c>
      <c r="AT379" s="36">
        <v>0</v>
      </c>
      <c r="AU379" s="36">
        <v>0</v>
      </c>
      <c r="AV379" s="36">
        <v>0</v>
      </c>
      <c r="AW379" s="36">
        <v>0</v>
      </c>
      <c r="AX379" s="36">
        <v>0</v>
      </c>
      <c r="AY379" s="36">
        <v>0</v>
      </c>
      <c r="AZ379" s="40"/>
      <c r="BA379" s="40">
        <v>7044</v>
      </c>
      <c r="BB379" s="36">
        <v>0</v>
      </c>
      <c r="BC379" s="36">
        <v>0</v>
      </c>
      <c r="BD379" s="36">
        <v>268</v>
      </c>
      <c r="BE379" s="36">
        <v>-10</v>
      </c>
    </row>
    <row r="380" spans="1:57" x14ac:dyDescent="0.2">
      <c r="A380" s="35" t="s">
        <v>425</v>
      </c>
      <c r="B380" s="35" t="s">
        <v>1422</v>
      </c>
      <c r="C380" s="397" t="s">
        <v>1592</v>
      </c>
      <c r="D380" s="35" t="s">
        <v>825</v>
      </c>
      <c r="E380" s="261"/>
      <c r="F380" s="35" t="s">
        <v>743</v>
      </c>
      <c r="G380" s="36">
        <v>0</v>
      </c>
      <c r="H380" s="36">
        <v>3786</v>
      </c>
      <c r="I380" s="37">
        <v>3786</v>
      </c>
      <c r="J380" s="39">
        <v>0</v>
      </c>
      <c r="K380" s="36">
        <v>7256</v>
      </c>
      <c r="L380" s="36">
        <v>0</v>
      </c>
      <c r="M380" s="37">
        <v>7256</v>
      </c>
      <c r="N380" s="38">
        <v>0</v>
      </c>
      <c r="O380" s="38">
        <v>0</v>
      </c>
      <c r="P380" s="38">
        <v>0</v>
      </c>
      <c r="Q380" s="39">
        <v>0</v>
      </c>
      <c r="R380" s="37">
        <v>0</v>
      </c>
      <c r="S380" s="38">
        <v>0</v>
      </c>
      <c r="T380" s="38">
        <v>0</v>
      </c>
      <c r="U380" s="38">
        <v>0</v>
      </c>
      <c r="V380" s="39">
        <v>0</v>
      </c>
      <c r="W380" s="36">
        <v>0</v>
      </c>
      <c r="X380" s="36">
        <v>0</v>
      </c>
      <c r="Y380" s="37">
        <v>0</v>
      </c>
      <c r="Z380" s="39">
        <v>0</v>
      </c>
      <c r="AA380" s="36">
        <v>0</v>
      </c>
      <c r="AB380" s="36">
        <v>0</v>
      </c>
      <c r="AC380" s="37">
        <v>0</v>
      </c>
      <c r="AD380" s="38">
        <v>0</v>
      </c>
      <c r="AE380" s="38">
        <v>0</v>
      </c>
      <c r="AF380" s="39">
        <v>0</v>
      </c>
      <c r="AG380" s="36">
        <v>0</v>
      </c>
      <c r="AH380" s="36">
        <v>0</v>
      </c>
      <c r="AI380" s="36">
        <v>0</v>
      </c>
      <c r="AJ380" s="36">
        <v>0</v>
      </c>
      <c r="AK380" s="40">
        <v>11042</v>
      </c>
      <c r="AL380" s="38">
        <v>0</v>
      </c>
      <c r="AM380" s="38">
        <v>0</v>
      </c>
      <c r="AN380" s="38">
        <v>0</v>
      </c>
      <c r="AO380" s="38">
        <v>0</v>
      </c>
      <c r="AP380" s="38">
        <v>0</v>
      </c>
      <c r="AQ380" s="36">
        <v>0</v>
      </c>
      <c r="AR380" s="36">
        <v>0</v>
      </c>
      <c r="AS380" s="36">
        <v>0</v>
      </c>
      <c r="AT380" s="36">
        <v>0</v>
      </c>
      <c r="AU380" s="36">
        <v>0</v>
      </c>
      <c r="AV380" s="36">
        <v>0</v>
      </c>
      <c r="AW380" s="36">
        <v>0</v>
      </c>
      <c r="AX380" s="36">
        <v>0</v>
      </c>
      <c r="AY380" s="36">
        <v>0</v>
      </c>
      <c r="AZ380" s="40"/>
      <c r="BA380" s="40">
        <v>11042</v>
      </c>
      <c r="BB380" s="36">
        <v>0</v>
      </c>
      <c r="BC380" s="36">
        <v>0</v>
      </c>
      <c r="BD380" s="36">
        <v>101</v>
      </c>
      <c r="BE380" s="36">
        <v>-9</v>
      </c>
    </row>
    <row r="381" spans="1:57" x14ac:dyDescent="0.2">
      <c r="A381" s="35" t="s">
        <v>500</v>
      </c>
      <c r="B381" s="35" t="s">
        <v>1423</v>
      </c>
      <c r="C381" s="397" t="s">
        <v>1593</v>
      </c>
      <c r="D381" s="35" t="s">
        <v>828</v>
      </c>
      <c r="E381" s="261"/>
      <c r="F381" s="35" t="s">
        <v>743</v>
      </c>
      <c r="G381" s="36">
        <v>0</v>
      </c>
      <c r="H381" s="36">
        <v>0</v>
      </c>
      <c r="I381" s="37">
        <v>0</v>
      </c>
      <c r="J381" s="39">
        <v>0</v>
      </c>
      <c r="K381" s="36">
        <v>0</v>
      </c>
      <c r="L381" s="36">
        <v>3671</v>
      </c>
      <c r="M381" s="37">
        <v>3671</v>
      </c>
      <c r="N381" s="38">
        <v>0</v>
      </c>
      <c r="O381" s="38">
        <v>0</v>
      </c>
      <c r="P381" s="38">
        <v>0</v>
      </c>
      <c r="Q381" s="39">
        <v>0</v>
      </c>
      <c r="R381" s="37">
        <v>0</v>
      </c>
      <c r="S381" s="38">
        <v>0</v>
      </c>
      <c r="T381" s="38">
        <v>0</v>
      </c>
      <c r="U381" s="38">
        <v>0</v>
      </c>
      <c r="V381" s="39">
        <v>0</v>
      </c>
      <c r="W381" s="36">
        <v>0</v>
      </c>
      <c r="X381" s="36">
        <v>0</v>
      </c>
      <c r="Y381" s="37">
        <v>0</v>
      </c>
      <c r="Z381" s="39">
        <v>0</v>
      </c>
      <c r="AA381" s="36">
        <v>0</v>
      </c>
      <c r="AB381" s="36">
        <v>0</v>
      </c>
      <c r="AC381" s="37">
        <v>0</v>
      </c>
      <c r="AD381" s="38">
        <v>0</v>
      </c>
      <c r="AE381" s="38">
        <v>0</v>
      </c>
      <c r="AF381" s="39">
        <v>0</v>
      </c>
      <c r="AG381" s="36">
        <v>0</v>
      </c>
      <c r="AH381" s="36">
        <v>0</v>
      </c>
      <c r="AI381" s="36">
        <v>0</v>
      </c>
      <c r="AJ381" s="36">
        <v>0</v>
      </c>
      <c r="AK381" s="40">
        <v>3671</v>
      </c>
      <c r="AL381" s="38">
        <v>0</v>
      </c>
      <c r="AM381" s="38">
        <v>0</v>
      </c>
      <c r="AN381" s="38">
        <v>0</v>
      </c>
      <c r="AO381" s="38">
        <v>0</v>
      </c>
      <c r="AP381" s="38">
        <v>0</v>
      </c>
      <c r="AQ381" s="36">
        <v>0</v>
      </c>
      <c r="AR381" s="36">
        <v>0</v>
      </c>
      <c r="AS381" s="36">
        <v>0</v>
      </c>
      <c r="AT381" s="36">
        <v>0</v>
      </c>
      <c r="AU381" s="36">
        <v>0</v>
      </c>
      <c r="AV381" s="36">
        <v>0</v>
      </c>
      <c r="AW381" s="36">
        <v>0</v>
      </c>
      <c r="AX381" s="36">
        <v>0</v>
      </c>
      <c r="AY381" s="36">
        <v>0</v>
      </c>
      <c r="AZ381" s="40"/>
      <c r="BA381" s="40">
        <v>3671</v>
      </c>
      <c r="BB381" s="36">
        <v>0</v>
      </c>
      <c r="BC381" s="36">
        <v>0</v>
      </c>
      <c r="BD381" s="36">
        <v>44</v>
      </c>
      <c r="BE381" s="36">
        <v>-4</v>
      </c>
    </row>
    <row r="382" spans="1:57" x14ac:dyDescent="0.2">
      <c r="A382" s="35" t="s">
        <v>552</v>
      </c>
      <c r="B382" s="35" t="s">
        <v>1424</v>
      </c>
      <c r="C382" s="397" t="s">
        <v>1593</v>
      </c>
      <c r="D382" s="35" t="s">
        <v>833</v>
      </c>
      <c r="E382" s="261"/>
      <c r="F382" s="35" t="s">
        <v>743</v>
      </c>
      <c r="G382" s="36">
        <v>0</v>
      </c>
      <c r="H382" s="36">
        <v>142</v>
      </c>
      <c r="I382" s="37">
        <v>142</v>
      </c>
      <c r="J382" s="39">
        <v>0</v>
      </c>
      <c r="K382" s="36">
        <v>0</v>
      </c>
      <c r="L382" s="36">
        <v>11221</v>
      </c>
      <c r="M382" s="37">
        <v>11221</v>
      </c>
      <c r="N382" s="38">
        <v>0</v>
      </c>
      <c r="O382" s="38">
        <v>0</v>
      </c>
      <c r="P382" s="38">
        <v>0</v>
      </c>
      <c r="Q382" s="39">
        <v>0</v>
      </c>
      <c r="R382" s="37">
        <v>0</v>
      </c>
      <c r="S382" s="38">
        <v>0</v>
      </c>
      <c r="T382" s="38">
        <v>0</v>
      </c>
      <c r="U382" s="38">
        <v>0</v>
      </c>
      <c r="V382" s="39">
        <v>0</v>
      </c>
      <c r="W382" s="36">
        <v>0</v>
      </c>
      <c r="X382" s="36">
        <v>0</v>
      </c>
      <c r="Y382" s="37">
        <v>0</v>
      </c>
      <c r="Z382" s="39">
        <v>0</v>
      </c>
      <c r="AA382" s="36">
        <v>0</v>
      </c>
      <c r="AB382" s="36">
        <v>0</v>
      </c>
      <c r="AC382" s="37">
        <v>0</v>
      </c>
      <c r="AD382" s="38">
        <v>0</v>
      </c>
      <c r="AE382" s="38">
        <v>0</v>
      </c>
      <c r="AF382" s="39">
        <v>0</v>
      </c>
      <c r="AG382" s="36">
        <v>0</v>
      </c>
      <c r="AH382" s="36">
        <v>0</v>
      </c>
      <c r="AI382" s="36">
        <v>0</v>
      </c>
      <c r="AJ382" s="36">
        <v>0</v>
      </c>
      <c r="AK382" s="40">
        <v>11363</v>
      </c>
      <c r="AL382" s="38">
        <v>0</v>
      </c>
      <c r="AM382" s="38">
        <v>0</v>
      </c>
      <c r="AN382" s="38">
        <v>0</v>
      </c>
      <c r="AO382" s="38">
        <v>0</v>
      </c>
      <c r="AP382" s="38">
        <v>0</v>
      </c>
      <c r="AQ382" s="36">
        <v>0</v>
      </c>
      <c r="AR382" s="36">
        <v>0</v>
      </c>
      <c r="AS382" s="36">
        <v>0</v>
      </c>
      <c r="AT382" s="36">
        <v>0</v>
      </c>
      <c r="AU382" s="36">
        <v>0</v>
      </c>
      <c r="AV382" s="36">
        <v>0</v>
      </c>
      <c r="AW382" s="36">
        <v>0</v>
      </c>
      <c r="AX382" s="36">
        <v>0</v>
      </c>
      <c r="AY382" s="36">
        <v>0</v>
      </c>
      <c r="AZ382" s="40"/>
      <c r="BA382" s="40">
        <v>11363</v>
      </c>
      <c r="BB382" s="36">
        <v>0</v>
      </c>
      <c r="BC382" s="36">
        <v>0</v>
      </c>
      <c r="BD382" s="36">
        <v>0</v>
      </c>
      <c r="BE382" s="36">
        <v>0</v>
      </c>
    </row>
    <row r="383" spans="1:57" x14ac:dyDescent="0.2">
      <c r="A383" s="35" t="s">
        <v>360</v>
      </c>
      <c r="B383" s="35" t="s">
        <v>1426</v>
      </c>
      <c r="C383" s="397" t="s">
        <v>1590</v>
      </c>
      <c r="D383" s="35" t="s">
        <v>813</v>
      </c>
      <c r="E383" s="261"/>
      <c r="F383" s="35" t="s">
        <v>743</v>
      </c>
      <c r="G383" s="36">
        <v>0</v>
      </c>
      <c r="H383" s="36">
        <v>138</v>
      </c>
      <c r="I383" s="37">
        <v>138</v>
      </c>
      <c r="J383" s="39">
        <v>0</v>
      </c>
      <c r="K383" s="36">
        <v>0</v>
      </c>
      <c r="L383" s="36">
        <v>14863</v>
      </c>
      <c r="M383" s="37">
        <v>14863</v>
      </c>
      <c r="N383" s="38">
        <v>0</v>
      </c>
      <c r="O383" s="38">
        <v>0</v>
      </c>
      <c r="P383" s="38">
        <v>0</v>
      </c>
      <c r="Q383" s="39">
        <v>0</v>
      </c>
      <c r="R383" s="37">
        <v>0</v>
      </c>
      <c r="S383" s="38">
        <v>0</v>
      </c>
      <c r="T383" s="38">
        <v>0</v>
      </c>
      <c r="U383" s="38">
        <v>0</v>
      </c>
      <c r="V383" s="39">
        <v>0</v>
      </c>
      <c r="W383" s="36">
        <v>0</v>
      </c>
      <c r="X383" s="36">
        <v>0</v>
      </c>
      <c r="Y383" s="37">
        <v>0</v>
      </c>
      <c r="Z383" s="39">
        <v>0</v>
      </c>
      <c r="AA383" s="36">
        <v>0</v>
      </c>
      <c r="AB383" s="36">
        <v>0</v>
      </c>
      <c r="AC383" s="37">
        <v>0</v>
      </c>
      <c r="AD383" s="38">
        <v>0</v>
      </c>
      <c r="AE383" s="38">
        <v>0</v>
      </c>
      <c r="AF383" s="39">
        <v>0</v>
      </c>
      <c r="AG383" s="36">
        <v>0</v>
      </c>
      <c r="AH383" s="36">
        <v>0</v>
      </c>
      <c r="AI383" s="36">
        <v>0</v>
      </c>
      <c r="AJ383" s="36">
        <v>0</v>
      </c>
      <c r="AK383" s="40">
        <v>15001</v>
      </c>
      <c r="AL383" s="38">
        <v>0</v>
      </c>
      <c r="AM383" s="38">
        <v>0</v>
      </c>
      <c r="AN383" s="38">
        <v>0</v>
      </c>
      <c r="AO383" s="38">
        <v>0</v>
      </c>
      <c r="AP383" s="38">
        <v>0</v>
      </c>
      <c r="AQ383" s="36">
        <v>0</v>
      </c>
      <c r="AR383" s="36">
        <v>0</v>
      </c>
      <c r="AS383" s="36">
        <v>0</v>
      </c>
      <c r="AT383" s="36">
        <v>0</v>
      </c>
      <c r="AU383" s="36">
        <v>0</v>
      </c>
      <c r="AV383" s="36">
        <v>0</v>
      </c>
      <c r="AW383" s="36">
        <v>0</v>
      </c>
      <c r="AX383" s="36">
        <v>0</v>
      </c>
      <c r="AY383" s="36">
        <v>0</v>
      </c>
      <c r="AZ383" s="40"/>
      <c r="BA383" s="40">
        <v>15001</v>
      </c>
      <c r="BB383" s="36">
        <v>0</v>
      </c>
      <c r="BC383" s="36">
        <v>0</v>
      </c>
      <c r="BD383" s="36">
        <v>1010</v>
      </c>
      <c r="BE383" s="36">
        <v>-23</v>
      </c>
    </row>
    <row r="384" spans="1:57" x14ac:dyDescent="0.2">
      <c r="A384" s="35" t="s">
        <v>536</v>
      </c>
      <c r="B384" s="35" t="s">
        <v>1427</v>
      </c>
      <c r="C384" s="397" t="s">
        <v>1594</v>
      </c>
      <c r="D384" s="35" t="s">
        <v>830</v>
      </c>
      <c r="E384" s="261"/>
      <c r="F384" s="35" t="s">
        <v>743</v>
      </c>
      <c r="G384" s="36">
        <v>0</v>
      </c>
      <c r="H384" s="36">
        <v>122</v>
      </c>
      <c r="I384" s="37">
        <v>122</v>
      </c>
      <c r="J384" s="39">
        <v>0</v>
      </c>
      <c r="K384" s="36">
        <v>0</v>
      </c>
      <c r="L384" s="36">
        <v>10940</v>
      </c>
      <c r="M384" s="37">
        <v>10940</v>
      </c>
      <c r="N384" s="38">
        <v>0</v>
      </c>
      <c r="O384" s="38">
        <v>0</v>
      </c>
      <c r="P384" s="38">
        <v>0</v>
      </c>
      <c r="Q384" s="39">
        <v>0</v>
      </c>
      <c r="R384" s="37">
        <v>0</v>
      </c>
      <c r="S384" s="38">
        <v>0</v>
      </c>
      <c r="T384" s="38">
        <v>0</v>
      </c>
      <c r="U384" s="38">
        <v>0</v>
      </c>
      <c r="V384" s="39">
        <v>0</v>
      </c>
      <c r="W384" s="36">
        <v>0</v>
      </c>
      <c r="X384" s="36">
        <v>0</v>
      </c>
      <c r="Y384" s="37">
        <v>0</v>
      </c>
      <c r="Z384" s="39">
        <v>0</v>
      </c>
      <c r="AA384" s="36">
        <v>0</v>
      </c>
      <c r="AB384" s="36">
        <v>0</v>
      </c>
      <c r="AC384" s="37">
        <v>0</v>
      </c>
      <c r="AD384" s="38">
        <v>0</v>
      </c>
      <c r="AE384" s="38">
        <v>0</v>
      </c>
      <c r="AF384" s="39">
        <v>0</v>
      </c>
      <c r="AG384" s="36">
        <v>148</v>
      </c>
      <c r="AH384" s="36">
        <v>0</v>
      </c>
      <c r="AI384" s="36">
        <v>0</v>
      </c>
      <c r="AJ384" s="36">
        <v>0</v>
      </c>
      <c r="AK384" s="40">
        <v>11210</v>
      </c>
      <c r="AL384" s="38">
        <v>0</v>
      </c>
      <c r="AM384" s="38">
        <v>0</v>
      </c>
      <c r="AN384" s="38">
        <v>0</v>
      </c>
      <c r="AO384" s="38">
        <v>0</v>
      </c>
      <c r="AP384" s="38">
        <v>0</v>
      </c>
      <c r="AQ384" s="36">
        <v>0</v>
      </c>
      <c r="AR384" s="36">
        <v>0</v>
      </c>
      <c r="AS384" s="36">
        <v>0</v>
      </c>
      <c r="AT384" s="36">
        <v>0</v>
      </c>
      <c r="AU384" s="36">
        <v>0</v>
      </c>
      <c r="AV384" s="36">
        <v>0</v>
      </c>
      <c r="AW384" s="36">
        <v>0</v>
      </c>
      <c r="AX384" s="36">
        <v>0</v>
      </c>
      <c r="AY384" s="36">
        <v>0</v>
      </c>
      <c r="AZ384" s="40"/>
      <c r="BA384" s="40">
        <v>11210</v>
      </c>
      <c r="BB384" s="36">
        <v>0</v>
      </c>
      <c r="BC384" s="36">
        <v>0</v>
      </c>
      <c r="BD384" s="36">
        <v>0</v>
      </c>
      <c r="BE384" s="36">
        <v>-8</v>
      </c>
    </row>
    <row r="385" spans="1:57" x14ac:dyDescent="0.2">
      <c r="A385" s="35" t="s">
        <v>613</v>
      </c>
      <c r="B385" s="35" t="s">
        <v>1428</v>
      </c>
      <c r="C385" s="397" t="s">
        <v>1591</v>
      </c>
      <c r="D385" s="35" t="s">
        <v>844</v>
      </c>
      <c r="E385" s="261"/>
      <c r="F385" s="35" t="s">
        <v>743</v>
      </c>
      <c r="G385" s="36">
        <v>0</v>
      </c>
      <c r="H385" s="36">
        <v>164</v>
      </c>
      <c r="I385" s="37">
        <v>164</v>
      </c>
      <c r="J385" s="39">
        <v>0</v>
      </c>
      <c r="K385" s="36">
        <v>0</v>
      </c>
      <c r="L385" s="36">
        <v>11806</v>
      </c>
      <c r="M385" s="37">
        <v>11806</v>
      </c>
      <c r="N385" s="38">
        <v>0</v>
      </c>
      <c r="O385" s="38">
        <v>0</v>
      </c>
      <c r="P385" s="38">
        <v>0</v>
      </c>
      <c r="Q385" s="39">
        <v>0</v>
      </c>
      <c r="R385" s="37">
        <v>0</v>
      </c>
      <c r="S385" s="38">
        <v>0</v>
      </c>
      <c r="T385" s="38">
        <v>0</v>
      </c>
      <c r="U385" s="38">
        <v>0</v>
      </c>
      <c r="V385" s="39">
        <v>0</v>
      </c>
      <c r="W385" s="36">
        <v>0</v>
      </c>
      <c r="X385" s="36">
        <v>0</v>
      </c>
      <c r="Y385" s="37">
        <v>0</v>
      </c>
      <c r="Z385" s="39">
        <v>0</v>
      </c>
      <c r="AA385" s="36">
        <v>0</v>
      </c>
      <c r="AB385" s="36">
        <v>0</v>
      </c>
      <c r="AC385" s="37">
        <v>0</v>
      </c>
      <c r="AD385" s="38">
        <v>0</v>
      </c>
      <c r="AE385" s="38">
        <v>0</v>
      </c>
      <c r="AF385" s="39">
        <v>0</v>
      </c>
      <c r="AG385" s="36">
        <v>303</v>
      </c>
      <c r="AH385" s="36">
        <v>0</v>
      </c>
      <c r="AI385" s="36">
        <v>0</v>
      </c>
      <c r="AJ385" s="36">
        <v>0</v>
      </c>
      <c r="AK385" s="40">
        <v>12273</v>
      </c>
      <c r="AL385" s="38">
        <v>0</v>
      </c>
      <c r="AM385" s="38">
        <v>0</v>
      </c>
      <c r="AN385" s="38">
        <v>0</v>
      </c>
      <c r="AO385" s="38">
        <v>0</v>
      </c>
      <c r="AP385" s="38">
        <v>0</v>
      </c>
      <c r="AQ385" s="36">
        <v>0</v>
      </c>
      <c r="AR385" s="36">
        <v>0</v>
      </c>
      <c r="AS385" s="36">
        <v>0</v>
      </c>
      <c r="AT385" s="36">
        <v>0</v>
      </c>
      <c r="AU385" s="36">
        <v>0</v>
      </c>
      <c r="AV385" s="36">
        <v>0</v>
      </c>
      <c r="AW385" s="36">
        <v>0</v>
      </c>
      <c r="AX385" s="36">
        <v>0</v>
      </c>
      <c r="AY385" s="36">
        <v>0</v>
      </c>
      <c r="AZ385" s="40"/>
      <c r="BA385" s="40">
        <v>12273</v>
      </c>
      <c r="BB385" s="36">
        <v>0</v>
      </c>
      <c r="BC385" s="36">
        <v>0</v>
      </c>
      <c r="BD385" s="36">
        <v>108</v>
      </c>
      <c r="BE385" s="36">
        <v>0</v>
      </c>
    </row>
    <row r="386" spans="1:57" x14ac:dyDescent="0.2">
      <c r="A386" s="35" t="s">
        <v>652</v>
      </c>
      <c r="B386" s="35" t="s">
        <v>1429</v>
      </c>
      <c r="C386" s="397" t="s">
        <v>1593</v>
      </c>
      <c r="D386" s="35" t="s">
        <v>849</v>
      </c>
      <c r="E386" s="261"/>
      <c r="F386" s="35" t="s">
        <v>743</v>
      </c>
      <c r="G386" s="36">
        <v>0</v>
      </c>
      <c r="H386" s="36">
        <v>458</v>
      </c>
      <c r="I386" s="37">
        <v>458</v>
      </c>
      <c r="J386" s="39">
        <v>0</v>
      </c>
      <c r="K386" s="36">
        <v>0</v>
      </c>
      <c r="L386" s="36">
        <v>25253</v>
      </c>
      <c r="M386" s="37">
        <v>25253</v>
      </c>
      <c r="N386" s="38">
        <v>0</v>
      </c>
      <c r="O386" s="38">
        <v>0</v>
      </c>
      <c r="P386" s="38">
        <v>0</v>
      </c>
      <c r="Q386" s="39">
        <v>0</v>
      </c>
      <c r="R386" s="37">
        <v>0</v>
      </c>
      <c r="S386" s="38">
        <v>0</v>
      </c>
      <c r="T386" s="38">
        <v>0</v>
      </c>
      <c r="U386" s="38">
        <v>0</v>
      </c>
      <c r="V386" s="39">
        <v>0</v>
      </c>
      <c r="W386" s="36">
        <v>0</v>
      </c>
      <c r="X386" s="36">
        <v>0</v>
      </c>
      <c r="Y386" s="37">
        <v>0</v>
      </c>
      <c r="Z386" s="39">
        <v>0</v>
      </c>
      <c r="AA386" s="36">
        <v>0</v>
      </c>
      <c r="AB386" s="36">
        <v>0</v>
      </c>
      <c r="AC386" s="37">
        <v>0</v>
      </c>
      <c r="AD386" s="38">
        <v>0</v>
      </c>
      <c r="AE386" s="38">
        <v>0</v>
      </c>
      <c r="AF386" s="39">
        <v>0</v>
      </c>
      <c r="AG386" s="36">
        <v>11</v>
      </c>
      <c r="AH386" s="36">
        <v>0</v>
      </c>
      <c r="AI386" s="36">
        <v>0</v>
      </c>
      <c r="AJ386" s="36">
        <v>0</v>
      </c>
      <c r="AK386" s="40">
        <v>25722</v>
      </c>
      <c r="AL386" s="38">
        <v>0</v>
      </c>
      <c r="AM386" s="38">
        <v>0</v>
      </c>
      <c r="AN386" s="38">
        <v>0</v>
      </c>
      <c r="AO386" s="38">
        <v>0</v>
      </c>
      <c r="AP386" s="38">
        <v>0</v>
      </c>
      <c r="AQ386" s="36">
        <v>0</v>
      </c>
      <c r="AR386" s="36">
        <v>0</v>
      </c>
      <c r="AS386" s="36">
        <v>0</v>
      </c>
      <c r="AT386" s="36">
        <v>0</v>
      </c>
      <c r="AU386" s="36">
        <v>75</v>
      </c>
      <c r="AV386" s="36">
        <v>0</v>
      </c>
      <c r="AW386" s="36">
        <v>0</v>
      </c>
      <c r="AX386" s="36">
        <v>0</v>
      </c>
      <c r="AY386" s="36">
        <v>0</v>
      </c>
      <c r="AZ386" s="40"/>
      <c r="BA386" s="40">
        <v>25797</v>
      </c>
      <c r="BB386" s="36">
        <v>0</v>
      </c>
      <c r="BC386" s="36">
        <v>0</v>
      </c>
      <c r="BD386" s="36">
        <v>379</v>
      </c>
      <c r="BE386" s="36">
        <v>0</v>
      </c>
    </row>
    <row r="387" spans="1:57" x14ac:dyDescent="0.2">
      <c r="A387" s="35" t="s">
        <v>658</v>
      </c>
      <c r="B387" s="35" t="s">
        <v>1430</v>
      </c>
      <c r="C387" s="397" t="s">
        <v>1594</v>
      </c>
      <c r="D387" s="35" t="s">
        <v>852</v>
      </c>
      <c r="E387" s="261"/>
      <c r="F387" s="35" t="s">
        <v>743</v>
      </c>
      <c r="G387" s="36">
        <v>0</v>
      </c>
      <c r="H387" s="36">
        <v>125</v>
      </c>
      <c r="I387" s="37">
        <v>125</v>
      </c>
      <c r="J387" s="39">
        <v>0</v>
      </c>
      <c r="K387" s="36">
        <v>0</v>
      </c>
      <c r="L387" s="36">
        <v>14821</v>
      </c>
      <c r="M387" s="37">
        <v>14821</v>
      </c>
      <c r="N387" s="38">
        <v>0</v>
      </c>
      <c r="O387" s="38">
        <v>0</v>
      </c>
      <c r="P387" s="38">
        <v>0</v>
      </c>
      <c r="Q387" s="39">
        <v>0</v>
      </c>
      <c r="R387" s="37">
        <v>0</v>
      </c>
      <c r="S387" s="38">
        <v>0</v>
      </c>
      <c r="T387" s="38">
        <v>0</v>
      </c>
      <c r="U387" s="38">
        <v>0</v>
      </c>
      <c r="V387" s="39">
        <v>0</v>
      </c>
      <c r="W387" s="36">
        <v>0</v>
      </c>
      <c r="X387" s="36">
        <v>0</v>
      </c>
      <c r="Y387" s="37">
        <v>0</v>
      </c>
      <c r="Z387" s="39">
        <v>0</v>
      </c>
      <c r="AA387" s="36">
        <v>0</v>
      </c>
      <c r="AB387" s="36">
        <v>0</v>
      </c>
      <c r="AC387" s="37">
        <v>0</v>
      </c>
      <c r="AD387" s="38">
        <v>0</v>
      </c>
      <c r="AE387" s="38">
        <v>0</v>
      </c>
      <c r="AF387" s="39">
        <v>0</v>
      </c>
      <c r="AG387" s="36">
        <v>0</v>
      </c>
      <c r="AH387" s="36">
        <v>0</v>
      </c>
      <c r="AI387" s="36">
        <v>0</v>
      </c>
      <c r="AJ387" s="36">
        <v>0</v>
      </c>
      <c r="AK387" s="40">
        <v>14946</v>
      </c>
      <c r="AL387" s="38">
        <v>0</v>
      </c>
      <c r="AM387" s="38">
        <v>0</v>
      </c>
      <c r="AN387" s="38">
        <v>0</v>
      </c>
      <c r="AO387" s="38">
        <v>0</v>
      </c>
      <c r="AP387" s="38">
        <v>0</v>
      </c>
      <c r="AQ387" s="36">
        <v>0</v>
      </c>
      <c r="AR387" s="36">
        <v>0</v>
      </c>
      <c r="AS387" s="36">
        <v>0</v>
      </c>
      <c r="AT387" s="36">
        <v>0</v>
      </c>
      <c r="AU387" s="36">
        <v>0</v>
      </c>
      <c r="AV387" s="36">
        <v>0</v>
      </c>
      <c r="AW387" s="36">
        <v>0</v>
      </c>
      <c r="AX387" s="36">
        <v>0</v>
      </c>
      <c r="AY387" s="36">
        <v>0</v>
      </c>
      <c r="AZ387" s="40"/>
      <c r="BA387" s="40">
        <v>14946</v>
      </c>
      <c r="BB387" s="36">
        <v>0</v>
      </c>
      <c r="BC387" s="36">
        <v>0</v>
      </c>
      <c r="BD387" s="36">
        <v>511</v>
      </c>
      <c r="BE387" s="36">
        <v>-19</v>
      </c>
    </row>
    <row r="388" spans="1:57" x14ac:dyDescent="0.2">
      <c r="A388" s="35" t="s">
        <v>158</v>
      </c>
      <c r="B388" s="35" t="s">
        <v>1431</v>
      </c>
      <c r="C388" s="397" t="s">
        <v>1587</v>
      </c>
      <c r="D388" s="35" t="s">
        <v>778</v>
      </c>
      <c r="E388" s="261"/>
      <c r="F388" s="35" t="s">
        <v>743</v>
      </c>
      <c r="G388" s="36">
        <v>0</v>
      </c>
      <c r="H388" s="36">
        <v>146</v>
      </c>
      <c r="I388" s="37">
        <v>146</v>
      </c>
      <c r="J388" s="39">
        <v>0</v>
      </c>
      <c r="K388" s="36">
        <v>0</v>
      </c>
      <c r="L388" s="36">
        <v>14936</v>
      </c>
      <c r="M388" s="37">
        <v>14936</v>
      </c>
      <c r="N388" s="38">
        <v>0</v>
      </c>
      <c r="O388" s="38">
        <v>0</v>
      </c>
      <c r="P388" s="38">
        <v>0</v>
      </c>
      <c r="Q388" s="39">
        <v>0</v>
      </c>
      <c r="R388" s="37">
        <v>0</v>
      </c>
      <c r="S388" s="38">
        <v>0</v>
      </c>
      <c r="T388" s="38">
        <v>0</v>
      </c>
      <c r="U388" s="38">
        <v>0</v>
      </c>
      <c r="V388" s="39">
        <v>0</v>
      </c>
      <c r="W388" s="36">
        <v>0</v>
      </c>
      <c r="X388" s="36">
        <v>0</v>
      </c>
      <c r="Y388" s="37">
        <v>0</v>
      </c>
      <c r="Z388" s="39">
        <v>0</v>
      </c>
      <c r="AA388" s="36">
        <v>0</v>
      </c>
      <c r="AB388" s="36">
        <v>0</v>
      </c>
      <c r="AC388" s="37">
        <v>0</v>
      </c>
      <c r="AD388" s="38">
        <v>0</v>
      </c>
      <c r="AE388" s="38">
        <v>0</v>
      </c>
      <c r="AF388" s="39">
        <v>0</v>
      </c>
      <c r="AG388" s="36">
        <v>0</v>
      </c>
      <c r="AH388" s="36">
        <v>0</v>
      </c>
      <c r="AI388" s="36">
        <v>0</v>
      </c>
      <c r="AJ388" s="36">
        <v>0</v>
      </c>
      <c r="AK388" s="40">
        <v>15082</v>
      </c>
      <c r="AL388" s="38">
        <v>0</v>
      </c>
      <c r="AM388" s="38">
        <v>0</v>
      </c>
      <c r="AN388" s="38">
        <v>0</v>
      </c>
      <c r="AO388" s="38">
        <v>0</v>
      </c>
      <c r="AP388" s="38">
        <v>0</v>
      </c>
      <c r="AQ388" s="36">
        <v>0</v>
      </c>
      <c r="AR388" s="36">
        <v>0</v>
      </c>
      <c r="AS388" s="36">
        <v>0</v>
      </c>
      <c r="AT388" s="36">
        <v>0</v>
      </c>
      <c r="AU388" s="36">
        <v>0</v>
      </c>
      <c r="AV388" s="36">
        <v>0</v>
      </c>
      <c r="AW388" s="36">
        <v>0</v>
      </c>
      <c r="AX388" s="36">
        <v>0</v>
      </c>
      <c r="AY388" s="36">
        <v>0</v>
      </c>
      <c r="AZ388" s="40"/>
      <c r="BA388" s="40">
        <v>15082</v>
      </c>
      <c r="BB388" s="36">
        <v>0</v>
      </c>
      <c r="BC388" s="36">
        <v>0</v>
      </c>
      <c r="BD388" s="36">
        <v>18</v>
      </c>
      <c r="BE388" s="36">
        <v>-45</v>
      </c>
    </row>
    <row r="389" spans="1:57" x14ac:dyDescent="0.2">
      <c r="A389" s="35" t="s">
        <v>880</v>
      </c>
      <c r="B389" s="35" t="s">
        <v>1570</v>
      </c>
      <c r="C389" s="397" t="s">
        <v>1587</v>
      </c>
      <c r="D389" s="35" t="s">
        <v>879</v>
      </c>
      <c r="E389" s="261"/>
      <c r="F389" s="35" t="s">
        <v>743</v>
      </c>
      <c r="G389" s="36">
        <v>0</v>
      </c>
      <c r="H389" s="36">
        <v>320</v>
      </c>
      <c r="I389" s="37">
        <v>320</v>
      </c>
      <c r="J389" s="39">
        <v>0</v>
      </c>
      <c r="K389" s="36">
        <v>0</v>
      </c>
      <c r="L389" s="36">
        <v>12485</v>
      </c>
      <c r="M389" s="37">
        <v>12485</v>
      </c>
      <c r="N389" s="38">
        <v>0</v>
      </c>
      <c r="O389" s="38">
        <v>0</v>
      </c>
      <c r="P389" s="38">
        <v>0</v>
      </c>
      <c r="Q389" s="39">
        <v>0</v>
      </c>
      <c r="R389" s="37">
        <v>0</v>
      </c>
      <c r="S389" s="38">
        <v>0</v>
      </c>
      <c r="T389" s="38">
        <v>0</v>
      </c>
      <c r="U389" s="38">
        <v>0</v>
      </c>
      <c r="V389" s="39">
        <v>0</v>
      </c>
      <c r="W389" s="36">
        <v>0</v>
      </c>
      <c r="X389" s="36">
        <v>0</v>
      </c>
      <c r="Y389" s="37">
        <v>0</v>
      </c>
      <c r="Z389" s="39">
        <v>0</v>
      </c>
      <c r="AA389" s="36">
        <v>0</v>
      </c>
      <c r="AB389" s="36">
        <v>0</v>
      </c>
      <c r="AC389" s="37">
        <v>0</v>
      </c>
      <c r="AD389" s="38">
        <v>0</v>
      </c>
      <c r="AE389" s="38">
        <v>0</v>
      </c>
      <c r="AF389" s="39">
        <v>0</v>
      </c>
      <c r="AG389" s="36">
        <v>0</v>
      </c>
      <c r="AH389" s="36">
        <v>0</v>
      </c>
      <c r="AI389" s="36">
        <v>0</v>
      </c>
      <c r="AJ389" s="36">
        <v>0</v>
      </c>
      <c r="AK389" s="40">
        <v>12805</v>
      </c>
      <c r="AL389" s="38">
        <v>0</v>
      </c>
      <c r="AM389" s="38">
        <v>0</v>
      </c>
      <c r="AN389" s="38">
        <v>0</v>
      </c>
      <c r="AO389" s="38">
        <v>0</v>
      </c>
      <c r="AP389" s="38">
        <v>0</v>
      </c>
      <c r="AQ389" s="36">
        <v>0</v>
      </c>
      <c r="AR389" s="36">
        <v>0</v>
      </c>
      <c r="AS389" s="36">
        <v>0</v>
      </c>
      <c r="AT389" s="36">
        <v>0</v>
      </c>
      <c r="AU389" s="36">
        <v>0</v>
      </c>
      <c r="AV389" s="36">
        <v>0</v>
      </c>
      <c r="AW389" s="36">
        <v>0</v>
      </c>
      <c r="AX389" s="36">
        <v>0</v>
      </c>
      <c r="AY389" s="36">
        <v>0</v>
      </c>
      <c r="AZ389" s="40"/>
      <c r="BA389" s="40">
        <v>12805</v>
      </c>
      <c r="BB389" s="36">
        <v>0</v>
      </c>
      <c r="BC389" s="36">
        <v>0</v>
      </c>
      <c r="BD389" s="36">
        <v>329</v>
      </c>
      <c r="BE389" s="36">
        <v>-13</v>
      </c>
    </row>
    <row r="390" spans="1:57" x14ac:dyDescent="0.2">
      <c r="A390" s="35" t="s">
        <v>184</v>
      </c>
      <c r="B390" s="35" t="s">
        <v>1432</v>
      </c>
      <c r="C390" s="397" t="s">
        <v>740</v>
      </c>
      <c r="D390" s="35" t="s">
        <v>183</v>
      </c>
      <c r="E390" s="261"/>
      <c r="F390" s="35" t="s">
        <v>743</v>
      </c>
      <c r="G390" s="36">
        <v>0</v>
      </c>
      <c r="H390" s="36">
        <v>0</v>
      </c>
      <c r="I390" s="37">
        <v>0</v>
      </c>
      <c r="J390" s="39">
        <v>0</v>
      </c>
      <c r="K390" s="36">
        <v>0</v>
      </c>
      <c r="L390" s="36">
        <v>0</v>
      </c>
      <c r="M390" s="37">
        <v>0</v>
      </c>
      <c r="N390" s="38">
        <v>0</v>
      </c>
      <c r="O390" s="38">
        <v>0</v>
      </c>
      <c r="P390" s="38">
        <v>0</v>
      </c>
      <c r="Q390" s="39">
        <v>0</v>
      </c>
      <c r="R390" s="37">
        <v>17113</v>
      </c>
      <c r="S390" s="38">
        <v>0</v>
      </c>
      <c r="T390" s="38">
        <v>0</v>
      </c>
      <c r="U390" s="38">
        <v>0</v>
      </c>
      <c r="V390" s="39">
        <v>0</v>
      </c>
      <c r="W390" s="36">
        <v>0</v>
      </c>
      <c r="X390" s="36">
        <v>0</v>
      </c>
      <c r="Y390" s="37">
        <v>0</v>
      </c>
      <c r="Z390" s="39">
        <v>0</v>
      </c>
      <c r="AA390" s="36">
        <v>0</v>
      </c>
      <c r="AB390" s="36">
        <v>0</v>
      </c>
      <c r="AC390" s="37">
        <v>0</v>
      </c>
      <c r="AD390" s="38">
        <v>0</v>
      </c>
      <c r="AE390" s="38">
        <v>0</v>
      </c>
      <c r="AF390" s="39">
        <v>0</v>
      </c>
      <c r="AG390" s="36">
        <v>0</v>
      </c>
      <c r="AH390" s="36">
        <v>0</v>
      </c>
      <c r="AI390" s="36">
        <v>0</v>
      </c>
      <c r="AJ390" s="36">
        <v>0</v>
      </c>
      <c r="AK390" s="40">
        <v>17113</v>
      </c>
      <c r="AL390" s="38">
        <v>0</v>
      </c>
      <c r="AM390" s="38">
        <v>0</v>
      </c>
      <c r="AN390" s="38">
        <v>0</v>
      </c>
      <c r="AO390" s="38">
        <v>0</v>
      </c>
      <c r="AP390" s="38">
        <v>0</v>
      </c>
      <c r="AQ390" s="36">
        <v>0</v>
      </c>
      <c r="AR390" s="36">
        <v>0</v>
      </c>
      <c r="AS390" s="36">
        <v>-15386</v>
      </c>
      <c r="AT390" s="36">
        <v>0</v>
      </c>
      <c r="AU390" s="36">
        <v>0</v>
      </c>
      <c r="AV390" s="36">
        <v>0</v>
      </c>
      <c r="AW390" s="36">
        <v>0</v>
      </c>
      <c r="AX390" s="36">
        <v>0</v>
      </c>
      <c r="AY390" s="36">
        <v>0</v>
      </c>
      <c r="AZ390" s="40"/>
      <c r="BA390" s="40">
        <v>1727</v>
      </c>
      <c r="BB390" s="36">
        <v>0</v>
      </c>
      <c r="BC390" s="36">
        <v>0</v>
      </c>
      <c r="BD390" s="36">
        <v>31</v>
      </c>
      <c r="BE390" s="36">
        <v>-6</v>
      </c>
    </row>
    <row r="391" spans="1:57" x14ac:dyDescent="0.2">
      <c r="A391" s="35" t="s">
        <v>242</v>
      </c>
      <c r="B391" s="35" t="s">
        <v>1433</v>
      </c>
      <c r="C391" s="397" t="s">
        <v>1590</v>
      </c>
      <c r="D391" s="35" t="s">
        <v>881</v>
      </c>
      <c r="E391" s="261"/>
      <c r="F391" s="35" t="s">
        <v>743</v>
      </c>
      <c r="G391" s="36">
        <v>0</v>
      </c>
      <c r="H391" s="36">
        <v>43</v>
      </c>
      <c r="I391" s="37">
        <v>43</v>
      </c>
      <c r="J391" s="39">
        <v>0</v>
      </c>
      <c r="K391" s="36">
        <v>0</v>
      </c>
      <c r="L391" s="36">
        <v>0</v>
      </c>
      <c r="M391" s="37">
        <v>0</v>
      </c>
      <c r="N391" s="38">
        <v>0</v>
      </c>
      <c r="O391" s="38">
        <v>0</v>
      </c>
      <c r="P391" s="38">
        <v>0</v>
      </c>
      <c r="Q391" s="39">
        <v>0</v>
      </c>
      <c r="R391" s="37">
        <v>43080</v>
      </c>
      <c r="S391" s="38">
        <v>0</v>
      </c>
      <c r="T391" s="38">
        <v>0</v>
      </c>
      <c r="U391" s="38">
        <v>0</v>
      </c>
      <c r="V391" s="39">
        <v>0</v>
      </c>
      <c r="W391" s="36">
        <v>0</v>
      </c>
      <c r="X391" s="36">
        <v>0</v>
      </c>
      <c r="Y391" s="37">
        <v>0</v>
      </c>
      <c r="Z391" s="39">
        <v>0</v>
      </c>
      <c r="AA391" s="36">
        <v>0</v>
      </c>
      <c r="AB391" s="36">
        <v>0</v>
      </c>
      <c r="AC391" s="37">
        <v>0</v>
      </c>
      <c r="AD391" s="38">
        <v>0</v>
      </c>
      <c r="AE391" s="38">
        <v>0</v>
      </c>
      <c r="AF391" s="39">
        <v>0</v>
      </c>
      <c r="AG391" s="36">
        <v>0</v>
      </c>
      <c r="AH391" s="36">
        <v>0</v>
      </c>
      <c r="AI391" s="36">
        <v>0</v>
      </c>
      <c r="AJ391" s="36">
        <v>0</v>
      </c>
      <c r="AK391" s="40">
        <v>43123</v>
      </c>
      <c r="AL391" s="38">
        <v>0</v>
      </c>
      <c r="AM391" s="38">
        <v>0</v>
      </c>
      <c r="AN391" s="38">
        <v>0</v>
      </c>
      <c r="AO391" s="38">
        <v>0</v>
      </c>
      <c r="AP391" s="38">
        <v>0</v>
      </c>
      <c r="AQ391" s="36">
        <v>0</v>
      </c>
      <c r="AR391" s="36">
        <v>0</v>
      </c>
      <c r="AS391" s="36">
        <v>-61822</v>
      </c>
      <c r="AT391" s="36">
        <v>0</v>
      </c>
      <c r="AU391" s="36">
        <v>0</v>
      </c>
      <c r="AV391" s="36">
        <v>0</v>
      </c>
      <c r="AW391" s="36">
        <v>0</v>
      </c>
      <c r="AX391" s="36">
        <v>0</v>
      </c>
      <c r="AY391" s="36">
        <v>0</v>
      </c>
      <c r="AZ391" s="40"/>
      <c r="BA391" s="40">
        <v>-18699</v>
      </c>
      <c r="BB391" s="36">
        <v>0</v>
      </c>
      <c r="BC391" s="36">
        <v>0</v>
      </c>
      <c r="BD391" s="36">
        <v>901</v>
      </c>
      <c r="BE391" s="36">
        <v>-996</v>
      </c>
    </row>
    <row r="392" spans="1:57" x14ac:dyDescent="0.2">
      <c r="A392" s="35" t="s">
        <v>361</v>
      </c>
      <c r="B392" s="35" t="s">
        <v>1434</v>
      </c>
      <c r="C392" s="397" t="s">
        <v>1590</v>
      </c>
      <c r="D392" s="35" t="s">
        <v>882</v>
      </c>
      <c r="E392" s="261"/>
      <c r="F392" s="35" t="s">
        <v>743</v>
      </c>
      <c r="G392" s="36">
        <v>0</v>
      </c>
      <c r="H392" s="36">
        <v>99</v>
      </c>
      <c r="I392" s="37">
        <v>99</v>
      </c>
      <c r="J392" s="39">
        <v>0</v>
      </c>
      <c r="K392" s="36">
        <v>0</v>
      </c>
      <c r="L392" s="36">
        <v>0</v>
      </c>
      <c r="M392" s="37">
        <v>0</v>
      </c>
      <c r="N392" s="38">
        <v>0</v>
      </c>
      <c r="O392" s="38">
        <v>0</v>
      </c>
      <c r="P392" s="38">
        <v>0</v>
      </c>
      <c r="Q392" s="39">
        <v>0</v>
      </c>
      <c r="R392" s="37">
        <v>7551</v>
      </c>
      <c r="S392" s="38">
        <v>0</v>
      </c>
      <c r="T392" s="38">
        <v>0</v>
      </c>
      <c r="U392" s="38">
        <v>0</v>
      </c>
      <c r="V392" s="39">
        <v>0</v>
      </c>
      <c r="W392" s="36">
        <v>0</v>
      </c>
      <c r="X392" s="36">
        <v>0</v>
      </c>
      <c r="Y392" s="37">
        <v>0</v>
      </c>
      <c r="Z392" s="39">
        <v>0</v>
      </c>
      <c r="AA392" s="36">
        <v>0</v>
      </c>
      <c r="AB392" s="36">
        <v>0</v>
      </c>
      <c r="AC392" s="37">
        <v>0</v>
      </c>
      <c r="AD392" s="38">
        <v>0</v>
      </c>
      <c r="AE392" s="38">
        <v>0</v>
      </c>
      <c r="AF392" s="39">
        <v>0</v>
      </c>
      <c r="AG392" s="36">
        <v>0</v>
      </c>
      <c r="AH392" s="36">
        <v>0</v>
      </c>
      <c r="AI392" s="36">
        <v>0</v>
      </c>
      <c r="AJ392" s="36">
        <v>0</v>
      </c>
      <c r="AK392" s="40">
        <v>7650</v>
      </c>
      <c r="AL392" s="38">
        <v>0</v>
      </c>
      <c r="AM392" s="38">
        <v>0</v>
      </c>
      <c r="AN392" s="38">
        <v>0</v>
      </c>
      <c r="AO392" s="38">
        <v>0</v>
      </c>
      <c r="AP392" s="38">
        <v>0</v>
      </c>
      <c r="AQ392" s="36">
        <v>0</v>
      </c>
      <c r="AR392" s="36">
        <v>0</v>
      </c>
      <c r="AS392" s="36">
        <v>-11646</v>
      </c>
      <c r="AT392" s="36">
        <v>0</v>
      </c>
      <c r="AU392" s="36">
        <v>0</v>
      </c>
      <c r="AV392" s="36">
        <v>0</v>
      </c>
      <c r="AW392" s="36">
        <v>0</v>
      </c>
      <c r="AX392" s="36">
        <v>0</v>
      </c>
      <c r="AY392" s="36">
        <v>0</v>
      </c>
      <c r="AZ392" s="40"/>
      <c r="BA392" s="40">
        <v>-3996</v>
      </c>
      <c r="BB392" s="36">
        <v>0</v>
      </c>
      <c r="BC392" s="36">
        <v>0</v>
      </c>
      <c r="BD392" s="36">
        <v>0</v>
      </c>
      <c r="BE392" s="36">
        <v>0</v>
      </c>
    </row>
    <row r="393" spans="1:57" x14ac:dyDescent="0.2">
      <c r="A393" s="35" t="s">
        <v>402</v>
      </c>
      <c r="B393" s="35" t="s">
        <v>1435</v>
      </c>
      <c r="C393" s="397" t="s">
        <v>740</v>
      </c>
      <c r="D393" s="35" t="s">
        <v>401</v>
      </c>
      <c r="E393" s="261"/>
      <c r="F393" s="35" t="s">
        <v>743</v>
      </c>
      <c r="G393" s="36">
        <v>0</v>
      </c>
      <c r="H393" s="36">
        <v>0</v>
      </c>
      <c r="I393" s="37">
        <v>0</v>
      </c>
      <c r="J393" s="39">
        <v>0</v>
      </c>
      <c r="K393" s="36">
        <v>0</v>
      </c>
      <c r="L393" s="36">
        <v>0</v>
      </c>
      <c r="M393" s="37">
        <v>0</v>
      </c>
      <c r="N393" s="38">
        <v>0</v>
      </c>
      <c r="O393" s="38">
        <v>0</v>
      </c>
      <c r="P393" s="38">
        <v>0</v>
      </c>
      <c r="Q393" s="39">
        <v>0</v>
      </c>
      <c r="R393" s="37">
        <v>12128</v>
      </c>
      <c r="S393" s="38">
        <v>0</v>
      </c>
      <c r="T393" s="38">
        <v>0</v>
      </c>
      <c r="U393" s="38">
        <v>0</v>
      </c>
      <c r="V393" s="39">
        <v>0</v>
      </c>
      <c r="W393" s="36">
        <v>0</v>
      </c>
      <c r="X393" s="36">
        <v>0</v>
      </c>
      <c r="Y393" s="37">
        <v>0</v>
      </c>
      <c r="Z393" s="39">
        <v>0</v>
      </c>
      <c r="AA393" s="36">
        <v>0</v>
      </c>
      <c r="AB393" s="36">
        <v>0</v>
      </c>
      <c r="AC393" s="37">
        <v>0</v>
      </c>
      <c r="AD393" s="38">
        <v>0</v>
      </c>
      <c r="AE393" s="38">
        <v>0</v>
      </c>
      <c r="AF393" s="39">
        <v>0</v>
      </c>
      <c r="AG393" s="36">
        <v>0</v>
      </c>
      <c r="AH393" s="36">
        <v>0</v>
      </c>
      <c r="AI393" s="36">
        <v>0</v>
      </c>
      <c r="AJ393" s="36">
        <v>0</v>
      </c>
      <c r="AK393" s="40">
        <v>12128</v>
      </c>
      <c r="AL393" s="38">
        <v>0</v>
      </c>
      <c r="AM393" s="38">
        <v>0</v>
      </c>
      <c r="AN393" s="38">
        <v>0</v>
      </c>
      <c r="AO393" s="38">
        <v>0</v>
      </c>
      <c r="AP393" s="38">
        <v>0</v>
      </c>
      <c r="AQ393" s="36">
        <v>0</v>
      </c>
      <c r="AR393" s="36">
        <v>0</v>
      </c>
      <c r="AS393" s="36">
        <v>-11987</v>
      </c>
      <c r="AT393" s="36">
        <v>0</v>
      </c>
      <c r="AU393" s="36">
        <v>0</v>
      </c>
      <c r="AV393" s="36">
        <v>0</v>
      </c>
      <c r="AW393" s="36">
        <v>0</v>
      </c>
      <c r="AX393" s="36">
        <v>0</v>
      </c>
      <c r="AY393" s="36">
        <v>0</v>
      </c>
      <c r="AZ393" s="40"/>
      <c r="BA393" s="40">
        <v>141</v>
      </c>
      <c r="BB393" s="36">
        <v>0</v>
      </c>
      <c r="BC393" s="36">
        <v>0</v>
      </c>
      <c r="BD393" s="36">
        <v>599</v>
      </c>
      <c r="BE393" s="36">
        <v>-15</v>
      </c>
    </row>
    <row r="394" spans="1:57" x14ac:dyDescent="0.2">
      <c r="A394" s="35" t="s">
        <v>660</v>
      </c>
      <c r="B394" s="35" t="s">
        <v>1436</v>
      </c>
      <c r="C394" s="397" t="s">
        <v>740</v>
      </c>
      <c r="D394" s="35" t="s">
        <v>659</v>
      </c>
      <c r="E394" s="261"/>
      <c r="F394" s="35" t="s">
        <v>743</v>
      </c>
      <c r="G394" s="36">
        <v>0</v>
      </c>
      <c r="H394" s="36">
        <v>0</v>
      </c>
      <c r="I394" s="37">
        <v>0</v>
      </c>
      <c r="J394" s="39">
        <v>0</v>
      </c>
      <c r="K394" s="36">
        <v>0</v>
      </c>
      <c r="L394" s="36">
        <v>0</v>
      </c>
      <c r="M394" s="37">
        <v>0</v>
      </c>
      <c r="N394" s="38">
        <v>0</v>
      </c>
      <c r="O394" s="38">
        <v>0</v>
      </c>
      <c r="P394" s="38">
        <v>0</v>
      </c>
      <c r="Q394" s="39">
        <v>0</v>
      </c>
      <c r="R394" s="37">
        <v>1659</v>
      </c>
      <c r="S394" s="38">
        <v>0</v>
      </c>
      <c r="T394" s="38">
        <v>0</v>
      </c>
      <c r="U394" s="38">
        <v>0</v>
      </c>
      <c r="V394" s="39">
        <v>0</v>
      </c>
      <c r="W394" s="36">
        <v>0</v>
      </c>
      <c r="X394" s="36">
        <v>0</v>
      </c>
      <c r="Y394" s="37">
        <v>0</v>
      </c>
      <c r="Z394" s="39">
        <v>0</v>
      </c>
      <c r="AA394" s="36">
        <v>0</v>
      </c>
      <c r="AB394" s="36">
        <v>0</v>
      </c>
      <c r="AC394" s="37">
        <v>0</v>
      </c>
      <c r="AD394" s="38">
        <v>0</v>
      </c>
      <c r="AE394" s="38">
        <v>0</v>
      </c>
      <c r="AF394" s="39">
        <v>0</v>
      </c>
      <c r="AG394" s="36">
        <v>0</v>
      </c>
      <c r="AH394" s="36">
        <v>0</v>
      </c>
      <c r="AI394" s="36">
        <v>0</v>
      </c>
      <c r="AJ394" s="36">
        <v>0</v>
      </c>
      <c r="AK394" s="40">
        <v>1659</v>
      </c>
      <c r="AL394" s="38">
        <v>0</v>
      </c>
      <c r="AM394" s="38">
        <v>0</v>
      </c>
      <c r="AN394" s="38">
        <v>0</v>
      </c>
      <c r="AO394" s="38">
        <v>0</v>
      </c>
      <c r="AP394" s="38">
        <v>0</v>
      </c>
      <c r="AQ394" s="36">
        <v>0</v>
      </c>
      <c r="AR394" s="36">
        <v>0</v>
      </c>
      <c r="AS394" s="36">
        <v>-1671</v>
      </c>
      <c r="AT394" s="36">
        <v>60</v>
      </c>
      <c r="AU394" s="36">
        <v>0</v>
      </c>
      <c r="AV394" s="36">
        <v>0</v>
      </c>
      <c r="AW394" s="36">
        <v>0</v>
      </c>
      <c r="AX394" s="36">
        <v>0</v>
      </c>
      <c r="AY394" s="36">
        <v>0</v>
      </c>
      <c r="AZ394" s="40"/>
      <c r="BA394" s="40">
        <v>48</v>
      </c>
      <c r="BB394" s="36">
        <v>0</v>
      </c>
      <c r="BC394" s="36">
        <v>0</v>
      </c>
      <c r="BD394" s="36">
        <v>132</v>
      </c>
      <c r="BE394" s="36">
        <v>0</v>
      </c>
    </row>
    <row r="395" spans="1:57" x14ac:dyDescent="0.2">
      <c r="A395" s="35" t="s">
        <v>651</v>
      </c>
      <c r="B395" s="35" t="s">
        <v>1437</v>
      </c>
      <c r="C395" s="397" t="s">
        <v>740</v>
      </c>
      <c r="D395" s="35" t="s">
        <v>650</v>
      </c>
      <c r="E395" s="261"/>
      <c r="F395" s="35" t="s">
        <v>743</v>
      </c>
      <c r="G395" s="36">
        <v>0</v>
      </c>
      <c r="H395" s="36">
        <v>0</v>
      </c>
      <c r="I395" s="37">
        <v>0</v>
      </c>
      <c r="J395" s="39">
        <v>0</v>
      </c>
      <c r="K395" s="36">
        <v>0</v>
      </c>
      <c r="L395" s="36">
        <v>0</v>
      </c>
      <c r="M395" s="37">
        <v>0</v>
      </c>
      <c r="N395" s="38">
        <v>0</v>
      </c>
      <c r="O395" s="38">
        <v>0</v>
      </c>
      <c r="P395" s="38">
        <v>0</v>
      </c>
      <c r="Q395" s="39">
        <v>0</v>
      </c>
      <c r="R395" s="37">
        <v>13306</v>
      </c>
      <c r="S395" s="38">
        <v>0</v>
      </c>
      <c r="T395" s="38">
        <v>0</v>
      </c>
      <c r="U395" s="38">
        <v>0</v>
      </c>
      <c r="V395" s="39">
        <v>0</v>
      </c>
      <c r="W395" s="36">
        <v>0</v>
      </c>
      <c r="X395" s="36">
        <v>0</v>
      </c>
      <c r="Y395" s="37">
        <v>0</v>
      </c>
      <c r="Z395" s="39">
        <v>0</v>
      </c>
      <c r="AA395" s="36">
        <v>0</v>
      </c>
      <c r="AB395" s="36">
        <v>0</v>
      </c>
      <c r="AC395" s="37">
        <v>0</v>
      </c>
      <c r="AD395" s="38">
        <v>0</v>
      </c>
      <c r="AE395" s="38">
        <v>0</v>
      </c>
      <c r="AF395" s="39">
        <v>0</v>
      </c>
      <c r="AG395" s="36">
        <v>0</v>
      </c>
      <c r="AH395" s="36">
        <v>0</v>
      </c>
      <c r="AI395" s="36">
        <v>0</v>
      </c>
      <c r="AJ395" s="36">
        <v>0</v>
      </c>
      <c r="AK395" s="40">
        <v>13306</v>
      </c>
      <c r="AL395" s="38">
        <v>0</v>
      </c>
      <c r="AM395" s="38">
        <v>0</v>
      </c>
      <c r="AN395" s="38">
        <v>0</v>
      </c>
      <c r="AO395" s="38">
        <v>0</v>
      </c>
      <c r="AP395" s="38">
        <v>0</v>
      </c>
      <c r="AQ395" s="36">
        <v>0</v>
      </c>
      <c r="AR395" s="36">
        <v>0</v>
      </c>
      <c r="AS395" s="36">
        <v>-14840</v>
      </c>
      <c r="AT395" s="36">
        <v>0</v>
      </c>
      <c r="AU395" s="36">
        <v>0</v>
      </c>
      <c r="AV395" s="36">
        <v>0</v>
      </c>
      <c r="AW395" s="36">
        <v>0</v>
      </c>
      <c r="AX395" s="36">
        <v>0</v>
      </c>
      <c r="AY395" s="36">
        <v>0</v>
      </c>
      <c r="AZ395" s="40"/>
      <c r="BA395" s="40">
        <v>-1534</v>
      </c>
      <c r="BB395" s="36">
        <v>0</v>
      </c>
      <c r="BC395" s="36">
        <v>0</v>
      </c>
      <c r="BD395" s="36">
        <v>1264</v>
      </c>
      <c r="BE395" s="36">
        <v>-13</v>
      </c>
    </row>
    <row r="396" spans="1:57" x14ac:dyDescent="0.2">
      <c r="A396" s="35" t="s">
        <v>653</v>
      </c>
      <c r="B396" s="35" t="s">
        <v>1438</v>
      </c>
      <c r="C396" s="397" t="s">
        <v>1593</v>
      </c>
      <c r="D396" s="35" t="s">
        <v>948</v>
      </c>
      <c r="E396" s="261"/>
      <c r="F396" s="35" t="s">
        <v>743</v>
      </c>
      <c r="G396" s="36">
        <v>0</v>
      </c>
      <c r="H396" s="36">
        <v>5163</v>
      </c>
      <c r="I396" s="37">
        <v>5163</v>
      </c>
      <c r="J396" s="39">
        <v>0</v>
      </c>
      <c r="K396" s="36">
        <v>0</v>
      </c>
      <c r="L396" s="36">
        <v>0</v>
      </c>
      <c r="M396" s="37">
        <v>0</v>
      </c>
      <c r="N396" s="38">
        <v>24580</v>
      </c>
      <c r="O396" s="38">
        <v>0</v>
      </c>
      <c r="P396" s="38">
        <v>553</v>
      </c>
      <c r="Q396" s="39">
        <v>25133</v>
      </c>
      <c r="R396" s="37">
        <v>0</v>
      </c>
      <c r="S396" s="38">
        <v>0</v>
      </c>
      <c r="T396" s="38">
        <v>0</v>
      </c>
      <c r="U396" s="38">
        <v>0</v>
      </c>
      <c r="V396" s="39">
        <v>0</v>
      </c>
      <c r="W396" s="36">
        <v>0</v>
      </c>
      <c r="X396" s="36">
        <v>0</v>
      </c>
      <c r="Y396" s="37">
        <v>0</v>
      </c>
      <c r="Z396" s="39">
        <v>0</v>
      </c>
      <c r="AA396" s="36">
        <v>0</v>
      </c>
      <c r="AB396" s="36">
        <v>0</v>
      </c>
      <c r="AC396" s="37">
        <v>0</v>
      </c>
      <c r="AD396" s="38">
        <v>0</v>
      </c>
      <c r="AE396" s="38">
        <v>0</v>
      </c>
      <c r="AF396" s="39">
        <v>0</v>
      </c>
      <c r="AG396" s="36">
        <v>329</v>
      </c>
      <c r="AH396" s="36">
        <v>0</v>
      </c>
      <c r="AI396" s="36">
        <v>0</v>
      </c>
      <c r="AJ396" s="36">
        <v>0</v>
      </c>
      <c r="AK396" s="40">
        <v>30625</v>
      </c>
      <c r="AL396" s="38">
        <v>0</v>
      </c>
      <c r="AM396" s="38">
        <v>0</v>
      </c>
      <c r="AN396" s="38">
        <v>0</v>
      </c>
      <c r="AO396" s="38">
        <v>0</v>
      </c>
      <c r="AP396" s="38">
        <v>0</v>
      </c>
      <c r="AQ396" s="36">
        <v>0</v>
      </c>
      <c r="AR396" s="36">
        <v>-30385</v>
      </c>
      <c r="AS396" s="36">
        <v>0</v>
      </c>
      <c r="AT396" s="36">
        <v>0</v>
      </c>
      <c r="AU396" s="36">
        <v>-462</v>
      </c>
      <c r="AV396" s="36">
        <v>0</v>
      </c>
      <c r="AW396" s="36">
        <v>0</v>
      </c>
      <c r="AX396" s="36">
        <v>0</v>
      </c>
      <c r="AY396" s="36">
        <v>0</v>
      </c>
      <c r="AZ396" s="40"/>
      <c r="BA396" s="40">
        <v>-222</v>
      </c>
      <c r="BB396" s="36">
        <v>0</v>
      </c>
      <c r="BC396" s="36">
        <v>0</v>
      </c>
      <c r="BD396" s="36">
        <v>2567</v>
      </c>
      <c r="BE396" s="36">
        <v>-231</v>
      </c>
    </row>
    <row r="397" spans="1:57" x14ac:dyDescent="0.2">
      <c r="A397" s="35" t="s">
        <v>240</v>
      </c>
      <c r="B397" s="35" t="s">
        <v>1439</v>
      </c>
      <c r="C397" s="397" t="s">
        <v>1590</v>
      </c>
      <c r="D397" s="35" t="s">
        <v>744</v>
      </c>
      <c r="E397" s="261"/>
      <c r="F397" s="35" t="s">
        <v>743</v>
      </c>
      <c r="G397" s="36">
        <v>0</v>
      </c>
      <c r="H397" s="36">
        <v>1017</v>
      </c>
      <c r="I397" s="37">
        <v>1017</v>
      </c>
      <c r="J397" s="39">
        <v>0</v>
      </c>
      <c r="K397" s="36">
        <v>0</v>
      </c>
      <c r="L397" s="36">
        <v>174286</v>
      </c>
      <c r="M397" s="37">
        <v>174286</v>
      </c>
      <c r="N397" s="38">
        <v>36879</v>
      </c>
      <c r="O397" s="38">
        <v>0</v>
      </c>
      <c r="P397" s="38">
        <v>2786</v>
      </c>
      <c r="Q397" s="39">
        <v>39665</v>
      </c>
      <c r="R397" s="37">
        <v>0</v>
      </c>
      <c r="S397" s="38">
        <v>0</v>
      </c>
      <c r="T397" s="38">
        <v>0</v>
      </c>
      <c r="U397" s="38">
        <v>0</v>
      </c>
      <c r="V397" s="39">
        <v>0</v>
      </c>
      <c r="W397" s="36">
        <v>0</v>
      </c>
      <c r="X397" s="36">
        <v>0</v>
      </c>
      <c r="Y397" s="37">
        <v>0</v>
      </c>
      <c r="Z397" s="39">
        <v>0</v>
      </c>
      <c r="AA397" s="36">
        <v>0</v>
      </c>
      <c r="AB397" s="36">
        <v>0</v>
      </c>
      <c r="AC397" s="37">
        <v>0</v>
      </c>
      <c r="AD397" s="38">
        <v>0</v>
      </c>
      <c r="AE397" s="38">
        <v>0</v>
      </c>
      <c r="AF397" s="39">
        <v>0</v>
      </c>
      <c r="AG397" s="36">
        <v>0</v>
      </c>
      <c r="AH397" s="36">
        <v>0</v>
      </c>
      <c r="AI397" s="36">
        <v>0</v>
      </c>
      <c r="AJ397" s="36">
        <v>0</v>
      </c>
      <c r="AK397" s="40">
        <v>214968</v>
      </c>
      <c r="AL397" s="38">
        <v>0</v>
      </c>
      <c r="AM397" s="38">
        <v>0</v>
      </c>
      <c r="AN397" s="38">
        <v>0</v>
      </c>
      <c r="AO397" s="38">
        <v>0</v>
      </c>
      <c r="AP397" s="38">
        <v>0</v>
      </c>
      <c r="AQ397" s="36">
        <v>0</v>
      </c>
      <c r="AR397" s="36">
        <v>-25968</v>
      </c>
      <c r="AS397" s="36">
        <v>0</v>
      </c>
      <c r="AT397" s="36">
        <v>0</v>
      </c>
      <c r="AU397" s="36">
        <v>0</v>
      </c>
      <c r="AV397" s="36">
        <v>0</v>
      </c>
      <c r="AW397" s="36">
        <v>0</v>
      </c>
      <c r="AX397" s="36">
        <v>0</v>
      </c>
      <c r="AY397" s="36">
        <v>0</v>
      </c>
      <c r="AZ397" s="40"/>
      <c r="BA397" s="40">
        <v>189000</v>
      </c>
      <c r="BB397" s="36">
        <v>0</v>
      </c>
      <c r="BC397" s="36">
        <v>0</v>
      </c>
      <c r="BD397" s="36">
        <v>12311</v>
      </c>
      <c r="BE397" s="36">
        <v>-229</v>
      </c>
    </row>
    <row r="398" spans="1:57" x14ac:dyDescent="0.2">
      <c r="A398" s="35" t="s">
        <v>870</v>
      </c>
      <c r="B398" s="35" t="s">
        <v>1440</v>
      </c>
      <c r="C398" s="397" t="s">
        <v>1590</v>
      </c>
      <c r="D398" s="35" t="s">
        <v>871</v>
      </c>
      <c r="E398" s="261"/>
      <c r="F398" s="35" t="s">
        <v>743</v>
      </c>
      <c r="G398" s="36">
        <v>0</v>
      </c>
      <c r="H398" s="36">
        <v>1300</v>
      </c>
      <c r="I398" s="37">
        <v>1300</v>
      </c>
      <c r="J398" s="39">
        <v>0</v>
      </c>
      <c r="K398" s="36">
        <v>0</v>
      </c>
      <c r="L398" s="36">
        <v>0</v>
      </c>
      <c r="M398" s="37">
        <v>0</v>
      </c>
      <c r="N398" s="38">
        <v>43120</v>
      </c>
      <c r="O398" s="38">
        <v>0</v>
      </c>
      <c r="P398" s="38">
        <v>250</v>
      </c>
      <c r="Q398" s="39">
        <v>43370</v>
      </c>
      <c r="R398" s="37">
        <v>0</v>
      </c>
      <c r="S398" s="38">
        <v>0</v>
      </c>
      <c r="T398" s="38">
        <v>0</v>
      </c>
      <c r="U398" s="38">
        <v>0</v>
      </c>
      <c r="V398" s="39">
        <v>0</v>
      </c>
      <c r="W398" s="36">
        <v>0</v>
      </c>
      <c r="X398" s="36">
        <v>0</v>
      </c>
      <c r="Y398" s="37">
        <v>0</v>
      </c>
      <c r="Z398" s="39">
        <v>0</v>
      </c>
      <c r="AA398" s="36">
        <v>134</v>
      </c>
      <c r="AB398" s="36">
        <v>0</v>
      </c>
      <c r="AC398" s="37">
        <v>134</v>
      </c>
      <c r="AD398" s="38">
        <v>0</v>
      </c>
      <c r="AE398" s="38">
        <v>0</v>
      </c>
      <c r="AF398" s="39">
        <v>0</v>
      </c>
      <c r="AG398" s="36">
        <v>0</v>
      </c>
      <c r="AH398" s="36">
        <v>0</v>
      </c>
      <c r="AI398" s="36">
        <v>0</v>
      </c>
      <c r="AJ398" s="36">
        <v>0</v>
      </c>
      <c r="AK398" s="40">
        <v>44804</v>
      </c>
      <c r="AL398" s="38">
        <v>0</v>
      </c>
      <c r="AM398" s="38">
        <v>0</v>
      </c>
      <c r="AN398" s="38">
        <v>0</v>
      </c>
      <c r="AO398" s="38">
        <v>0</v>
      </c>
      <c r="AP398" s="38">
        <v>0</v>
      </c>
      <c r="AQ398" s="36">
        <v>0</v>
      </c>
      <c r="AR398" s="36">
        <v>-23850</v>
      </c>
      <c r="AS398" s="36">
        <v>0</v>
      </c>
      <c r="AT398" s="36">
        <v>0</v>
      </c>
      <c r="AU398" s="36">
        <v>0</v>
      </c>
      <c r="AV398" s="36">
        <v>-3116</v>
      </c>
      <c r="AW398" s="36">
        <v>0</v>
      </c>
      <c r="AX398" s="36">
        <v>0</v>
      </c>
      <c r="AY398" s="36">
        <v>0</v>
      </c>
      <c r="AZ398" s="40"/>
      <c r="BA398" s="40">
        <v>17838</v>
      </c>
      <c r="BB398" s="36">
        <v>-3072</v>
      </c>
      <c r="BC398" s="36">
        <v>0</v>
      </c>
      <c r="BD398" s="36">
        <v>2123</v>
      </c>
      <c r="BE398" s="36">
        <v>-462</v>
      </c>
    </row>
    <row r="399" spans="1:57" x14ac:dyDescent="0.2">
      <c r="A399" s="35" t="s">
        <v>868</v>
      </c>
      <c r="B399" s="35" t="s">
        <v>1441</v>
      </c>
      <c r="C399" s="397" t="s">
        <v>1594</v>
      </c>
      <c r="D399" s="35" t="s">
        <v>869</v>
      </c>
      <c r="E399" s="261"/>
      <c r="F399" s="35" t="s">
        <v>743</v>
      </c>
      <c r="G399" s="36">
        <v>80</v>
      </c>
      <c r="H399" s="36">
        <v>0</v>
      </c>
      <c r="I399" s="37">
        <v>80</v>
      </c>
      <c r="J399" s="39">
        <v>0</v>
      </c>
      <c r="K399" s="36">
        <v>0</v>
      </c>
      <c r="L399" s="36">
        <v>0</v>
      </c>
      <c r="M399" s="37">
        <v>0</v>
      </c>
      <c r="N399" s="38">
        <v>14817</v>
      </c>
      <c r="O399" s="38">
        <v>0</v>
      </c>
      <c r="P399" s="38">
        <v>0</v>
      </c>
      <c r="Q399" s="39">
        <v>14817</v>
      </c>
      <c r="R399" s="37">
        <v>0</v>
      </c>
      <c r="S399" s="38">
        <v>0</v>
      </c>
      <c r="T399" s="38">
        <v>0</v>
      </c>
      <c r="U399" s="38">
        <v>0</v>
      </c>
      <c r="V399" s="39">
        <v>0</v>
      </c>
      <c r="W399" s="36">
        <v>0</v>
      </c>
      <c r="X399" s="36">
        <v>0</v>
      </c>
      <c r="Y399" s="37">
        <v>0</v>
      </c>
      <c r="Z399" s="39">
        <v>0</v>
      </c>
      <c r="AA399" s="36">
        <v>0</v>
      </c>
      <c r="AB399" s="36">
        <v>0</v>
      </c>
      <c r="AC399" s="37">
        <v>0</v>
      </c>
      <c r="AD399" s="38">
        <v>0</v>
      </c>
      <c r="AE399" s="38">
        <v>0</v>
      </c>
      <c r="AF399" s="39">
        <v>0</v>
      </c>
      <c r="AG399" s="36">
        <v>0</v>
      </c>
      <c r="AH399" s="36">
        <v>0</v>
      </c>
      <c r="AI399" s="36">
        <v>0</v>
      </c>
      <c r="AJ399" s="36">
        <v>0</v>
      </c>
      <c r="AK399" s="40">
        <v>14897</v>
      </c>
      <c r="AL399" s="38">
        <v>0</v>
      </c>
      <c r="AM399" s="38">
        <v>0</v>
      </c>
      <c r="AN399" s="38">
        <v>0</v>
      </c>
      <c r="AO399" s="38">
        <v>0</v>
      </c>
      <c r="AP399" s="38">
        <v>0</v>
      </c>
      <c r="AQ399" s="36">
        <v>0</v>
      </c>
      <c r="AR399" s="36">
        <v>-14731</v>
      </c>
      <c r="AS399" s="36">
        <v>0</v>
      </c>
      <c r="AT399" s="36">
        <v>0</v>
      </c>
      <c r="AU399" s="36">
        <v>0</v>
      </c>
      <c r="AV399" s="36">
        <v>0</v>
      </c>
      <c r="AW399" s="36">
        <v>0</v>
      </c>
      <c r="AX399" s="36">
        <v>0</v>
      </c>
      <c r="AY399" s="36">
        <v>0</v>
      </c>
      <c r="AZ399" s="40"/>
      <c r="BA399" s="40">
        <v>166</v>
      </c>
      <c r="BB399" s="36">
        <v>0</v>
      </c>
      <c r="BC399" s="36">
        <v>0</v>
      </c>
      <c r="BD399" s="36">
        <v>4100</v>
      </c>
      <c r="BE399" s="36">
        <v>-448</v>
      </c>
    </row>
    <row r="400" spans="1:57" x14ac:dyDescent="0.2">
      <c r="A400" s="35" t="s">
        <v>874</v>
      </c>
      <c r="B400" s="35" t="s">
        <v>1442</v>
      </c>
      <c r="C400" s="397" t="s">
        <v>1591</v>
      </c>
      <c r="D400" s="35" t="s">
        <v>875</v>
      </c>
      <c r="E400" s="261"/>
      <c r="F400" s="35" t="s">
        <v>743</v>
      </c>
      <c r="G400" s="36">
        <v>0</v>
      </c>
      <c r="H400" s="36">
        <v>424</v>
      </c>
      <c r="I400" s="37">
        <v>424</v>
      </c>
      <c r="J400" s="39">
        <v>0</v>
      </c>
      <c r="K400" s="36">
        <v>0</v>
      </c>
      <c r="L400" s="36">
        <v>0</v>
      </c>
      <c r="M400" s="37">
        <v>0</v>
      </c>
      <c r="N400" s="38">
        <v>24157</v>
      </c>
      <c r="O400" s="38">
        <v>0</v>
      </c>
      <c r="P400" s="38">
        <v>515</v>
      </c>
      <c r="Q400" s="39">
        <v>24672</v>
      </c>
      <c r="R400" s="37">
        <v>0</v>
      </c>
      <c r="S400" s="38">
        <v>0</v>
      </c>
      <c r="T400" s="38">
        <v>0</v>
      </c>
      <c r="U400" s="38">
        <v>0</v>
      </c>
      <c r="V400" s="39">
        <v>0</v>
      </c>
      <c r="W400" s="36">
        <v>0</v>
      </c>
      <c r="X400" s="36">
        <v>0</v>
      </c>
      <c r="Y400" s="37">
        <v>0</v>
      </c>
      <c r="Z400" s="39">
        <v>0</v>
      </c>
      <c r="AA400" s="36">
        <v>0</v>
      </c>
      <c r="AB400" s="36">
        <v>0</v>
      </c>
      <c r="AC400" s="37">
        <v>0</v>
      </c>
      <c r="AD400" s="38">
        <v>0</v>
      </c>
      <c r="AE400" s="38">
        <v>0</v>
      </c>
      <c r="AF400" s="39">
        <v>0</v>
      </c>
      <c r="AG400" s="36">
        <v>1220</v>
      </c>
      <c r="AH400" s="36">
        <v>0</v>
      </c>
      <c r="AI400" s="36">
        <v>0</v>
      </c>
      <c r="AJ400" s="36">
        <v>0</v>
      </c>
      <c r="AK400" s="40">
        <v>26316</v>
      </c>
      <c r="AL400" s="38">
        <v>0</v>
      </c>
      <c r="AM400" s="38">
        <v>0</v>
      </c>
      <c r="AN400" s="38">
        <v>0</v>
      </c>
      <c r="AO400" s="38">
        <v>0</v>
      </c>
      <c r="AP400" s="38">
        <v>0</v>
      </c>
      <c r="AQ400" s="36">
        <v>0</v>
      </c>
      <c r="AR400" s="36">
        <v>-21186</v>
      </c>
      <c r="AS400" s="36">
        <v>0</v>
      </c>
      <c r="AT400" s="36">
        <v>0</v>
      </c>
      <c r="AU400" s="36">
        <v>0</v>
      </c>
      <c r="AV400" s="36">
        <v>0</v>
      </c>
      <c r="AW400" s="36">
        <v>0</v>
      </c>
      <c r="AX400" s="36">
        <v>0</v>
      </c>
      <c r="AY400" s="36">
        <v>0</v>
      </c>
      <c r="AZ400" s="40"/>
      <c r="BA400" s="40">
        <v>5130</v>
      </c>
      <c r="BB400" s="36">
        <v>0</v>
      </c>
      <c r="BC400" s="36">
        <v>0</v>
      </c>
      <c r="BD400" s="36">
        <v>1923</v>
      </c>
      <c r="BE400" s="36">
        <v>-180</v>
      </c>
    </row>
    <row r="401" spans="1:57" x14ac:dyDescent="0.2">
      <c r="A401" s="35" t="s">
        <v>872</v>
      </c>
      <c r="B401" s="35" t="s">
        <v>1443</v>
      </c>
      <c r="C401" s="397" t="s">
        <v>1594</v>
      </c>
      <c r="D401" s="35" t="s">
        <v>873</v>
      </c>
      <c r="E401" s="261"/>
      <c r="F401" s="35" t="s">
        <v>743</v>
      </c>
      <c r="G401" s="36">
        <v>0</v>
      </c>
      <c r="H401" s="36">
        <v>893</v>
      </c>
      <c r="I401" s="37">
        <v>893</v>
      </c>
      <c r="J401" s="39">
        <v>0</v>
      </c>
      <c r="K401" s="36">
        <v>0</v>
      </c>
      <c r="L401" s="36">
        <v>0</v>
      </c>
      <c r="M401" s="37">
        <v>0</v>
      </c>
      <c r="N401" s="38">
        <v>20307</v>
      </c>
      <c r="O401" s="38">
        <v>0</v>
      </c>
      <c r="P401" s="38">
        <v>4176</v>
      </c>
      <c r="Q401" s="39">
        <v>24483</v>
      </c>
      <c r="R401" s="37">
        <v>0</v>
      </c>
      <c r="S401" s="38">
        <v>0</v>
      </c>
      <c r="T401" s="38">
        <v>0</v>
      </c>
      <c r="U401" s="38">
        <v>0</v>
      </c>
      <c r="V401" s="39">
        <v>0</v>
      </c>
      <c r="W401" s="36">
        <v>0</v>
      </c>
      <c r="X401" s="36">
        <v>0</v>
      </c>
      <c r="Y401" s="37">
        <v>0</v>
      </c>
      <c r="Z401" s="39">
        <v>0</v>
      </c>
      <c r="AA401" s="36">
        <v>0</v>
      </c>
      <c r="AB401" s="36">
        <v>0</v>
      </c>
      <c r="AC401" s="37">
        <v>0</v>
      </c>
      <c r="AD401" s="38">
        <v>0</v>
      </c>
      <c r="AE401" s="38">
        <v>0</v>
      </c>
      <c r="AF401" s="39">
        <v>0</v>
      </c>
      <c r="AG401" s="36">
        <v>554</v>
      </c>
      <c r="AH401" s="36">
        <v>0</v>
      </c>
      <c r="AI401" s="36">
        <v>0</v>
      </c>
      <c r="AJ401" s="36">
        <v>0</v>
      </c>
      <c r="AK401" s="40">
        <v>25930</v>
      </c>
      <c r="AL401" s="38">
        <v>0</v>
      </c>
      <c r="AM401" s="38">
        <v>0</v>
      </c>
      <c r="AN401" s="38">
        <v>0</v>
      </c>
      <c r="AO401" s="38">
        <v>0</v>
      </c>
      <c r="AP401" s="38">
        <v>0</v>
      </c>
      <c r="AQ401" s="36">
        <v>0</v>
      </c>
      <c r="AR401" s="36">
        <v>-31511</v>
      </c>
      <c r="AS401" s="36">
        <v>0</v>
      </c>
      <c r="AT401" s="36">
        <v>0</v>
      </c>
      <c r="AU401" s="36">
        <v>-2637</v>
      </c>
      <c r="AV401" s="36">
        <v>0</v>
      </c>
      <c r="AW401" s="36">
        <v>0</v>
      </c>
      <c r="AX401" s="36">
        <v>0</v>
      </c>
      <c r="AY401" s="36">
        <v>0</v>
      </c>
      <c r="AZ401" s="40"/>
      <c r="BA401" s="40">
        <v>-8218</v>
      </c>
      <c r="BB401" s="36">
        <v>0</v>
      </c>
      <c r="BC401" s="36">
        <v>0</v>
      </c>
      <c r="BD401" s="36">
        <v>1140</v>
      </c>
      <c r="BE401" s="36">
        <v>-127</v>
      </c>
    </row>
    <row r="402" spans="1:57" x14ac:dyDescent="0.2">
      <c r="A402" s="35" t="s">
        <v>1554</v>
      </c>
      <c r="B402" s="35" t="s">
        <v>1567</v>
      </c>
      <c r="C402" s="397" t="s">
        <v>1587</v>
      </c>
      <c r="D402" s="35" t="s">
        <v>1566</v>
      </c>
      <c r="E402" s="261"/>
      <c r="F402" s="35" t="s">
        <v>743</v>
      </c>
      <c r="G402" s="36">
        <v>0</v>
      </c>
      <c r="H402" s="36">
        <v>4373</v>
      </c>
      <c r="I402" s="37">
        <v>4373</v>
      </c>
      <c r="J402" s="39">
        <v>0</v>
      </c>
      <c r="K402" s="36">
        <v>0</v>
      </c>
      <c r="L402" s="36">
        <v>0</v>
      </c>
      <c r="M402" s="37">
        <v>0</v>
      </c>
      <c r="N402" s="38">
        <v>3909</v>
      </c>
      <c r="O402" s="38">
        <v>0</v>
      </c>
      <c r="P402" s="38">
        <v>2588</v>
      </c>
      <c r="Q402" s="39">
        <v>6497</v>
      </c>
      <c r="R402" s="37">
        <v>116</v>
      </c>
      <c r="S402" s="38">
        <v>0</v>
      </c>
      <c r="T402" s="38">
        <v>0</v>
      </c>
      <c r="U402" s="38">
        <v>0</v>
      </c>
      <c r="V402" s="39">
        <v>0</v>
      </c>
      <c r="W402" s="36">
        <v>0</v>
      </c>
      <c r="X402" s="36">
        <v>0</v>
      </c>
      <c r="Y402" s="37">
        <v>0</v>
      </c>
      <c r="Z402" s="39">
        <v>66</v>
      </c>
      <c r="AA402" s="36">
        <v>494</v>
      </c>
      <c r="AB402" s="36">
        <v>0</v>
      </c>
      <c r="AC402" s="37">
        <v>494</v>
      </c>
      <c r="AD402" s="38">
        <v>0</v>
      </c>
      <c r="AE402" s="38">
        <v>0</v>
      </c>
      <c r="AF402" s="39">
        <v>0</v>
      </c>
      <c r="AG402" s="36">
        <v>0</v>
      </c>
      <c r="AH402" s="36">
        <v>0</v>
      </c>
      <c r="AI402" s="36">
        <v>0</v>
      </c>
      <c r="AJ402" s="36">
        <v>0</v>
      </c>
      <c r="AK402" s="40">
        <v>11546</v>
      </c>
      <c r="AL402" s="38">
        <v>0</v>
      </c>
      <c r="AM402" s="38">
        <v>0</v>
      </c>
      <c r="AN402" s="38">
        <v>0</v>
      </c>
      <c r="AO402" s="38">
        <v>0</v>
      </c>
      <c r="AP402" s="38">
        <v>0</v>
      </c>
      <c r="AQ402" s="36">
        <v>0</v>
      </c>
      <c r="AR402" s="36">
        <v>-3820</v>
      </c>
      <c r="AS402" s="36">
        <v>0</v>
      </c>
      <c r="AT402" s="36">
        <v>0</v>
      </c>
      <c r="AU402" s="36">
        <v>0</v>
      </c>
      <c r="AV402" s="36">
        <v>0</v>
      </c>
      <c r="AW402" s="36">
        <v>0</v>
      </c>
      <c r="AX402" s="36">
        <v>0</v>
      </c>
      <c r="AY402" s="36">
        <v>0</v>
      </c>
      <c r="AZ402" s="40"/>
      <c r="BA402" s="40">
        <v>7726</v>
      </c>
      <c r="BB402" s="36">
        <v>0</v>
      </c>
      <c r="BC402" s="36">
        <v>0</v>
      </c>
      <c r="BD402" s="36">
        <v>0</v>
      </c>
      <c r="BE402" s="36">
        <v>-89</v>
      </c>
    </row>
    <row r="403" spans="1:57" x14ac:dyDescent="0.2">
      <c r="A403" s="35" t="s">
        <v>1554</v>
      </c>
      <c r="B403" s="35" t="s">
        <v>1568</v>
      </c>
      <c r="C403" s="397" t="s">
        <v>1591</v>
      </c>
      <c r="D403" s="35" t="s">
        <v>1565</v>
      </c>
      <c r="E403" s="261"/>
      <c r="F403" s="35" t="s">
        <v>743</v>
      </c>
      <c r="G403" s="36">
        <v>0</v>
      </c>
      <c r="H403" s="36">
        <v>4373</v>
      </c>
      <c r="I403" s="37">
        <v>4373</v>
      </c>
      <c r="J403" s="39">
        <v>0</v>
      </c>
      <c r="K403" s="36">
        <v>0</v>
      </c>
      <c r="L403" s="36">
        <v>0</v>
      </c>
      <c r="M403" s="37">
        <v>0</v>
      </c>
      <c r="N403" s="38">
        <v>3909</v>
      </c>
      <c r="O403" s="38">
        <v>0</v>
      </c>
      <c r="P403" s="38">
        <v>2588</v>
      </c>
      <c r="Q403" s="39">
        <v>6497</v>
      </c>
      <c r="R403" s="37">
        <v>116</v>
      </c>
      <c r="S403" s="38">
        <v>0</v>
      </c>
      <c r="T403" s="38">
        <v>0</v>
      </c>
      <c r="U403" s="38">
        <v>0</v>
      </c>
      <c r="V403" s="39">
        <v>0</v>
      </c>
      <c r="W403" s="36">
        <v>0</v>
      </c>
      <c r="X403" s="36">
        <v>0</v>
      </c>
      <c r="Y403" s="37">
        <v>0</v>
      </c>
      <c r="Z403" s="39">
        <v>66</v>
      </c>
      <c r="AA403" s="36">
        <v>494</v>
      </c>
      <c r="AB403" s="36">
        <v>0</v>
      </c>
      <c r="AC403" s="37">
        <v>494</v>
      </c>
      <c r="AD403" s="38">
        <v>0</v>
      </c>
      <c r="AE403" s="38">
        <v>0</v>
      </c>
      <c r="AF403" s="39">
        <v>0</v>
      </c>
      <c r="AG403" s="36">
        <v>0</v>
      </c>
      <c r="AH403" s="36">
        <v>0</v>
      </c>
      <c r="AI403" s="36">
        <v>0</v>
      </c>
      <c r="AJ403" s="36">
        <v>0</v>
      </c>
      <c r="AK403" s="40">
        <v>11546</v>
      </c>
      <c r="AL403" s="38">
        <v>0</v>
      </c>
      <c r="AM403" s="38">
        <v>0</v>
      </c>
      <c r="AN403" s="38">
        <v>0</v>
      </c>
      <c r="AO403" s="38">
        <v>0</v>
      </c>
      <c r="AP403" s="38">
        <v>0</v>
      </c>
      <c r="AQ403" s="36">
        <v>0</v>
      </c>
      <c r="AR403" s="36">
        <v>-3820</v>
      </c>
      <c r="AS403" s="36">
        <v>0</v>
      </c>
      <c r="AT403" s="36">
        <v>0</v>
      </c>
      <c r="AU403" s="36">
        <v>0</v>
      </c>
      <c r="AV403" s="36">
        <v>0</v>
      </c>
      <c r="AW403" s="36">
        <v>0</v>
      </c>
      <c r="AX403" s="36">
        <v>0</v>
      </c>
      <c r="AY403" s="36">
        <v>0</v>
      </c>
      <c r="AZ403" s="40"/>
      <c r="BA403" s="40">
        <v>7726</v>
      </c>
      <c r="BB403" s="36">
        <v>0</v>
      </c>
      <c r="BC403" s="36">
        <v>0</v>
      </c>
      <c r="BD403" s="36">
        <v>0</v>
      </c>
      <c r="BE403" s="36">
        <v>-89</v>
      </c>
    </row>
    <row r="404" spans="1:57" x14ac:dyDescent="0.2">
      <c r="A404" s="35" t="s">
        <v>1563</v>
      </c>
      <c r="B404" s="35" t="s">
        <v>1569</v>
      </c>
      <c r="C404" s="397" t="s">
        <v>1588</v>
      </c>
      <c r="D404" s="35" t="s">
        <v>1564</v>
      </c>
      <c r="E404" s="261"/>
      <c r="F404" s="35" t="s">
        <v>743</v>
      </c>
      <c r="G404" s="36">
        <v>0</v>
      </c>
      <c r="H404" s="36">
        <v>0</v>
      </c>
      <c r="I404" s="37">
        <v>0</v>
      </c>
      <c r="J404" s="39">
        <v>0</v>
      </c>
      <c r="K404" s="36">
        <v>0</v>
      </c>
      <c r="L404" s="36">
        <v>0</v>
      </c>
      <c r="M404" s="37">
        <v>0</v>
      </c>
      <c r="N404" s="38">
        <v>0</v>
      </c>
      <c r="O404" s="38">
        <v>0</v>
      </c>
      <c r="P404" s="38">
        <v>0</v>
      </c>
      <c r="Q404" s="39">
        <v>0</v>
      </c>
      <c r="R404" s="37">
        <v>0</v>
      </c>
      <c r="S404" s="38">
        <v>0</v>
      </c>
      <c r="T404" s="38">
        <v>0</v>
      </c>
      <c r="U404" s="38">
        <v>0</v>
      </c>
      <c r="V404" s="39">
        <v>0</v>
      </c>
      <c r="W404" s="36">
        <v>0</v>
      </c>
      <c r="X404" s="36">
        <v>0</v>
      </c>
      <c r="Y404" s="37">
        <v>0</v>
      </c>
      <c r="Z404" s="39">
        <v>0</v>
      </c>
      <c r="AA404" s="36">
        <v>0</v>
      </c>
      <c r="AB404" s="36">
        <v>0</v>
      </c>
      <c r="AC404" s="37">
        <v>0</v>
      </c>
      <c r="AD404" s="38">
        <v>0</v>
      </c>
      <c r="AE404" s="38">
        <v>0</v>
      </c>
      <c r="AF404" s="39">
        <v>0</v>
      </c>
      <c r="AG404" s="36">
        <v>0</v>
      </c>
      <c r="AH404" s="36">
        <v>0</v>
      </c>
      <c r="AI404" s="36">
        <v>0</v>
      </c>
      <c r="AJ404" s="36">
        <v>0</v>
      </c>
      <c r="AK404" s="40">
        <v>0</v>
      </c>
      <c r="AL404" s="38">
        <v>0</v>
      </c>
      <c r="AM404" s="38">
        <v>0</v>
      </c>
      <c r="AN404" s="38">
        <v>0</v>
      </c>
      <c r="AO404" s="38">
        <v>0</v>
      </c>
      <c r="AP404" s="38">
        <v>0</v>
      </c>
      <c r="AQ404" s="36">
        <v>0</v>
      </c>
      <c r="AR404" s="36">
        <v>0</v>
      </c>
      <c r="AS404" s="36">
        <v>0</v>
      </c>
      <c r="AT404" s="36">
        <v>0</v>
      </c>
      <c r="AU404" s="36">
        <v>0</v>
      </c>
      <c r="AV404" s="36">
        <v>0</v>
      </c>
      <c r="AW404" s="36">
        <v>0</v>
      </c>
      <c r="AX404" s="36">
        <v>0</v>
      </c>
      <c r="AY404" s="36">
        <v>0</v>
      </c>
      <c r="AZ404" s="40"/>
      <c r="BA404" s="40">
        <v>0</v>
      </c>
      <c r="BB404" s="36">
        <v>0</v>
      </c>
      <c r="BC404" s="36">
        <v>0</v>
      </c>
      <c r="BD404" s="36">
        <v>0</v>
      </c>
      <c r="BE404" s="36">
        <v>0</v>
      </c>
    </row>
    <row r="405" spans="1:57" x14ac:dyDescent="0.2">
      <c r="A405" s="35" t="s">
        <v>150</v>
      </c>
      <c r="B405" s="35" t="s">
        <v>1444</v>
      </c>
      <c r="C405" s="397" t="s">
        <v>1587</v>
      </c>
      <c r="D405" s="35" t="s">
        <v>745</v>
      </c>
      <c r="E405" s="261"/>
      <c r="F405" s="35" t="s">
        <v>743</v>
      </c>
      <c r="G405" s="36">
        <v>0</v>
      </c>
      <c r="H405" s="36">
        <v>88</v>
      </c>
      <c r="I405" s="37">
        <v>88</v>
      </c>
      <c r="J405" s="39">
        <v>0</v>
      </c>
      <c r="K405" s="36">
        <v>0</v>
      </c>
      <c r="L405" s="36">
        <v>0</v>
      </c>
      <c r="M405" s="37">
        <v>0</v>
      </c>
      <c r="N405" s="38">
        <v>-4</v>
      </c>
      <c r="O405" s="38">
        <v>0</v>
      </c>
      <c r="P405" s="38">
        <v>108</v>
      </c>
      <c r="Q405" s="39">
        <v>104</v>
      </c>
      <c r="R405" s="37">
        <v>44</v>
      </c>
      <c r="S405" s="38">
        <v>0</v>
      </c>
      <c r="T405" s="38">
        <v>0</v>
      </c>
      <c r="U405" s="38">
        <v>315</v>
      </c>
      <c r="V405" s="39">
        <v>315</v>
      </c>
      <c r="W405" s="36">
        <v>0</v>
      </c>
      <c r="X405" s="36">
        <v>0</v>
      </c>
      <c r="Y405" s="37">
        <v>0</v>
      </c>
      <c r="Z405" s="39">
        <v>587</v>
      </c>
      <c r="AA405" s="36">
        <v>0</v>
      </c>
      <c r="AB405" s="36">
        <v>0</v>
      </c>
      <c r="AC405" s="37">
        <v>0</v>
      </c>
      <c r="AD405" s="38">
        <v>0</v>
      </c>
      <c r="AE405" s="38">
        <v>0</v>
      </c>
      <c r="AF405" s="39">
        <v>0</v>
      </c>
      <c r="AG405" s="36">
        <v>0</v>
      </c>
      <c r="AH405" s="36">
        <v>0</v>
      </c>
      <c r="AI405" s="36">
        <v>0</v>
      </c>
      <c r="AJ405" s="36">
        <v>0</v>
      </c>
      <c r="AK405" s="40">
        <v>1138</v>
      </c>
      <c r="AL405" s="38">
        <v>0</v>
      </c>
      <c r="AM405" s="38">
        <v>0</v>
      </c>
      <c r="AN405" s="38">
        <v>0</v>
      </c>
      <c r="AO405" s="38">
        <v>0</v>
      </c>
      <c r="AP405" s="38">
        <v>0</v>
      </c>
      <c r="AQ405" s="36">
        <v>0</v>
      </c>
      <c r="AR405" s="36">
        <v>0</v>
      </c>
      <c r="AS405" s="36">
        <v>0</v>
      </c>
      <c r="AT405" s="36">
        <v>0</v>
      </c>
      <c r="AU405" s="36">
        <v>0</v>
      </c>
      <c r="AV405" s="36">
        <v>0</v>
      </c>
      <c r="AW405" s="36">
        <v>0</v>
      </c>
      <c r="AX405" s="36">
        <v>0</v>
      </c>
      <c r="AY405" s="36">
        <v>0</v>
      </c>
      <c r="AZ405" s="40"/>
      <c r="BA405" s="40">
        <v>1138</v>
      </c>
      <c r="BB405" s="36">
        <v>0</v>
      </c>
      <c r="BC405" s="36">
        <v>0</v>
      </c>
      <c r="BD405" s="36">
        <v>0</v>
      </c>
      <c r="BE405" s="36">
        <v>-2</v>
      </c>
    </row>
    <row r="406" spans="1:57" x14ac:dyDescent="0.2">
      <c r="A406" s="35" t="s">
        <v>214</v>
      </c>
      <c r="B406" s="35" t="s">
        <v>1445</v>
      </c>
      <c r="C406" s="397" t="s">
        <v>1587</v>
      </c>
      <c r="D406" s="35" t="s">
        <v>213</v>
      </c>
      <c r="E406" s="261"/>
      <c r="F406" s="35" t="s">
        <v>743</v>
      </c>
      <c r="G406" s="36">
        <v>0</v>
      </c>
      <c r="H406" s="36">
        <v>67</v>
      </c>
      <c r="I406" s="37">
        <v>67</v>
      </c>
      <c r="J406" s="39">
        <v>0</v>
      </c>
      <c r="K406" s="36">
        <v>0</v>
      </c>
      <c r="L406" s="36">
        <v>0</v>
      </c>
      <c r="M406" s="37">
        <v>0</v>
      </c>
      <c r="N406" s="38">
        <v>-13</v>
      </c>
      <c r="O406" s="38">
        <v>0</v>
      </c>
      <c r="P406" s="38">
        <v>122</v>
      </c>
      <c r="Q406" s="39">
        <v>109</v>
      </c>
      <c r="R406" s="37">
        <v>30</v>
      </c>
      <c r="S406" s="38">
        <v>0</v>
      </c>
      <c r="T406" s="38">
        <v>0</v>
      </c>
      <c r="U406" s="38">
        <v>112</v>
      </c>
      <c r="V406" s="39">
        <v>112</v>
      </c>
      <c r="W406" s="36">
        <v>0</v>
      </c>
      <c r="X406" s="36">
        <v>0</v>
      </c>
      <c r="Y406" s="37">
        <v>0</v>
      </c>
      <c r="Z406" s="39">
        <v>452</v>
      </c>
      <c r="AA406" s="36">
        <v>0</v>
      </c>
      <c r="AB406" s="36">
        <v>0</v>
      </c>
      <c r="AC406" s="37">
        <v>0</v>
      </c>
      <c r="AD406" s="38">
        <v>0</v>
      </c>
      <c r="AE406" s="38">
        <v>0</v>
      </c>
      <c r="AF406" s="39">
        <v>0</v>
      </c>
      <c r="AG406" s="36">
        <v>0</v>
      </c>
      <c r="AH406" s="36">
        <v>0</v>
      </c>
      <c r="AI406" s="36">
        <v>0</v>
      </c>
      <c r="AJ406" s="36">
        <v>0</v>
      </c>
      <c r="AK406" s="40">
        <v>770</v>
      </c>
      <c r="AL406" s="38">
        <v>0</v>
      </c>
      <c r="AM406" s="38">
        <v>0</v>
      </c>
      <c r="AN406" s="38">
        <v>0</v>
      </c>
      <c r="AO406" s="38">
        <v>0</v>
      </c>
      <c r="AP406" s="38">
        <v>0</v>
      </c>
      <c r="AQ406" s="36">
        <v>0</v>
      </c>
      <c r="AR406" s="36">
        <v>0</v>
      </c>
      <c r="AS406" s="36">
        <v>0</v>
      </c>
      <c r="AT406" s="36">
        <v>0</v>
      </c>
      <c r="AU406" s="36">
        <v>0</v>
      </c>
      <c r="AV406" s="36">
        <v>0</v>
      </c>
      <c r="AW406" s="36">
        <v>0</v>
      </c>
      <c r="AX406" s="36">
        <v>0</v>
      </c>
      <c r="AY406" s="36">
        <v>0</v>
      </c>
      <c r="AZ406" s="40"/>
      <c r="BA406" s="40">
        <v>770</v>
      </c>
      <c r="BB406" s="36">
        <v>0</v>
      </c>
      <c r="BC406" s="36">
        <v>0</v>
      </c>
      <c r="BD406" s="36">
        <v>0</v>
      </c>
      <c r="BE406" s="36">
        <v>-5</v>
      </c>
    </row>
    <row r="407" spans="1:57" x14ac:dyDescent="0.2">
      <c r="A407" s="35" t="s">
        <v>319</v>
      </c>
      <c r="B407" s="35" t="s">
        <v>1446</v>
      </c>
      <c r="C407" s="397" t="s">
        <v>1590</v>
      </c>
      <c r="D407" s="35" t="s">
        <v>318</v>
      </c>
      <c r="E407" s="261"/>
      <c r="F407" s="35" t="s">
        <v>743</v>
      </c>
      <c r="G407" s="36">
        <v>0</v>
      </c>
      <c r="H407" s="36">
        <v>94</v>
      </c>
      <c r="I407" s="37">
        <v>94</v>
      </c>
      <c r="J407" s="39">
        <v>0</v>
      </c>
      <c r="K407" s="36">
        <v>0</v>
      </c>
      <c r="L407" s="36">
        <v>0</v>
      </c>
      <c r="M407" s="37">
        <v>0</v>
      </c>
      <c r="N407" s="38">
        <v>-167</v>
      </c>
      <c r="O407" s="38">
        <v>0</v>
      </c>
      <c r="P407" s="38">
        <v>-41</v>
      </c>
      <c r="Q407" s="39">
        <v>-208</v>
      </c>
      <c r="R407" s="37">
        <v>11</v>
      </c>
      <c r="S407" s="38">
        <v>0</v>
      </c>
      <c r="T407" s="38">
        <v>0</v>
      </c>
      <c r="U407" s="38">
        <v>-55</v>
      </c>
      <c r="V407" s="39">
        <v>-55</v>
      </c>
      <c r="W407" s="36">
        <v>0</v>
      </c>
      <c r="X407" s="36">
        <v>0</v>
      </c>
      <c r="Y407" s="37">
        <v>0</v>
      </c>
      <c r="Z407" s="39">
        <v>346</v>
      </c>
      <c r="AA407" s="36">
        <v>0</v>
      </c>
      <c r="AB407" s="36">
        <v>0</v>
      </c>
      <c r="AC407" s="37">
        <v>0</v>
      </c>
      <c r="AD407" s="38">
        <v>0</v>
      </c>
      <c r="AE407" s="38">
        <v>0</v>
      </c>
      <c r="AF407" s="39">
        <v>0</v>
      </c>
      <c r="AG407" s="36">
        <v>0</v>
      </c>
      <c r="AH407" s="36">
        <v>0</v>
      </c>
      <c r="AI407" s="36">
        <v>0</v>
      </c>
      <c r="AJ407" s="36">
        <v>0</v>
      </c>
      <c r="AK407" s="40">
        <v>188</v>
      </c>
      <c r="AL407" s="38">
        <v>0</v>
      </c>
      <c r="AM407" s="38">
        <v>0</v>
      </c>
      <c r="AN407" s="38">
        <v>0</v>
      </c>
      <c r="AO407" s="38">
        <v>0</v>
      </c>
      <c r="AP407" s="38">
        <v>0</v>
      </c>
      <c r="AQ407" s="36">
        <v>0</v>
      </c>
      <c r="AR407" s="36">
        <v>0</v>
      </c>
      <c r="AS407" s="36">
        <v>0</v>
      </c>
      <c r="AT407" s="36">
        <v>0</v>
      </c>
      <c r="AU407" s="36">
        <v>0</v>
      </c>
      <c r="AV407" s="36">
        <v>0</v>
      </c>
      <c r="AW407" s="36">
        <v>0</v>
      </c>
      <c r="AX407" s="36">
        <v>0</v>
      </c>
      <c r="AY407" s="36">
        <v>0</v>
      </c>
      <c r="AZ407" s="40"/>
      <c r="BA407" s="40">
        <v>188</v>
      </c>
      <c r="BB407" s="36">
        <v>0</v>
      </c>
      <c r="BC407" s="36">
        <v>0</v>
      </c>
      <c r="BD407" s="36">
        <v>0</v>
      </c>
      <c r="BE407" s="36">
        <v>-1</v>
      </c>
    </row>
    <row r="408" spans="1:57" x14ac:dyDescent="0.2">
      <c r="A408" s="35" t="s">
        <v>414</v>
      </c>
      <c r="B408" s="35" t="s">
        <v>1447</v>
      </c>
      <c r="C408" s="397" t="s">
        <v>1594</v>
      </c>
      <c r="D408" s="35" t="s">
        <v>413</v>
      </c>
      <c r="E408" s="261"/>
      <c r="F408" s="35" t="s">
        <v>743</v>
      </c>
      <c r="G408" s="36">
        <v>0</v>
      </c>
      <c r="H408" s="36">
        <v>64</v>
      </c>
      <c r="I408" s="37">
        <v>64</v>
      </c>
      <c r="J408" s="39">
        <v>0</v>
      </c>
      <c r="K408" s="36">
        <v>0</v>
      </c>
      <c r="L408" s="36">
        <v>0</v>
      </c>
      <c r="M408" s="37">
        <v>0</v>
      </c>
      <c r="N408" s="38">
        <v>-123</v>
      </c>
      <c r="O408" s="38">
        <v>0</v>
      </c>
      <c r="P408" s="38">
        <v>115</v>
      </c>
      <c r="Q408" s="39">
        <v>-8</v>
      </c>
      <c r="R408" s="37">
        <v>5</v>
      </c>
      <c r="S408" s="38">
        <v>0</v>
      </c>
      <c r="T408" s="38">
        <v>0</v>
      </c>
      <c r="U408" s="38">
        <v>141</v>
      </c>
      <c r="V408" s="39">
        <v>141</v>
      </c>
      <c r="W408" s="36">
        <v>0</v>
      </c>
      <c r="X408" s="36">
        <v>0</v>
      </c>
      <c r="Y408" s="37">
        <v>0</v>
      </c>
      <c r="Z408" s="39">
        <v>20</v>
      </c>
      <c r="AA408" s="36">
        <v>0</v>
      </c>
      <c r="AB408" s="36">
        <v>0</v>
      </c>
      <c r="AC408" s="37">
        <v>0</v>
      </c>
      <c r="AD408" s="38">
        <v>0</v>
      </c>
      <c r="AE408" s="38">
        <v>0</v>
      </c>
      <c r="AF408" s="39">
        <v>0</v>
      </c>
      <c r="AG408" s="36">
        <v>0</v>
      </c>
      <c r="AH408" s="36">
        <v>0</v>
      </c>
      <c r="AI408" s="36">
        <v>0</v>
      </c>
      <c r="AJ408" s="36">
        <v>0</v>
      </c>
      <c r="AK408" s="40">
        <v>222</v>
      </c>
      <c r="AL408" s="38">
        <v>0</v>
      </c>
      <c r="AM408" s="38">
        <v>0</v>
      </c>
      <c r="AN408" s="38">
        <v>0</v>
      </c>
      <c r="AO408" s="38">
        <v>0</v>
      </c>
      <c r="AP408" s="38">
        <v>0</v>
      </c>
      <c r="AQ408" s="36">
        <v>0</v>
      </c>
      <c r="AR408" s="36">
        <v>0</v>
      </c>
      <c r="AS408" s="36">
        <v>0</v>
      </c>
      <c r="AT408" s="36">
        <v>0</v>
      </c>
      <c r="AU408" s="36">
        <v>0</v>
      </c>
      <c r="AV408" s="36">
        <v>0</v>
      </c>
      <c r="AW408" s="36">
        <v>0</v>
      </c>
      <c r="AX408" s="36">
        <v>0</v>
      </c>
      <c r="AY408" s="36">
        <v>0</v>
      </c>
      <c r="AZ408" s="40"/>
      <c r="BA408" s="40">
        <v>222</v>
      </c>
      <c r="BB408" s="36">
        <v>0</v>
      </c>
      <c r="BC408" s="36">
        <v>0</v>
      </c>
      <c r="BD408" s="36">
        <v>0</v>
      </c>
      <c r="BE408" s="36">
        <v>-4</v>
      </c>
    </row>
    <row r="409" spans="1:57" x14ac:dyDescent="0.2">
      <c r="A409" s="35" t="s">
        <v>421</v>
      </c>
      <c r="B409" s="35" t="s">
        <v>1448</v>
      </c>
      <c r="C409" s="397" t="s">
        <v>1591</v>
      </c>
      <c r="D409" s="35" t="s">
        <v>746</v>
      </c>
      <c r="E409" s="261"/>
      <c r="F409" s="35" t="s">
        <v>743</v>
      </c>
      <c r="G409" s="36">
        <v>0</v>
      </c>
      <c r="H409" s="36">
        <v>99</v>
      </c>
      <c r="I409" s="37">
        <v>99</v>
      </c>
      <c r="J409" s="39">
        <v>0</v>
      </c>
      <c r="K409" s="36">
        <v>0</v>
      </c>
      <c r="L409" s="36">
        <v>0</v>
      </c>
      <c r="M409" s="37">
        <v>0</v>
      </c>
      <c r="N409" s="38">
        <v>-56</v>
      </c>
      <c r="O409" s="38">
        <v>0</v>
      </c>
      <c r="P409" s="38">
        <v>246</v>
      </c>
      <c r="Q409" s="39">
        <v>190</v>
      </c>
      <c r="R409" s="37">
        <v>0</v>
      </c>
      <c r="S409" s="38">
        <v>0</v>
      </c>
      <c r="T409" s="38">
        <v>0</v>
      </c>
      <c r="U409" s="38">
        <v>51</v>
      </c>
      <c r="V409" s="39">
        <v>51</v>
      </c>
      <c r="W409" s="36">
        <v>0</v>
      </c>
      <c r="X409" s="36">
        <v>0</v>
      </c>
      <c r="Y409" s="37">
        <v>0</v>
      </c>
      <c r="Z409" s="39">
        <v>330</v>
      </c>
      <c r="AA409" s="36">
        <v>0</v>
      </c>
      <c r="AB409" s="36">
        <v>0</v>
      </c>
      <c r="AC409" s="37">
        <v>0</v>
      </c>
      <c r="AD409" s="38">
        <v>0</v>
      </c>
      <c r="AE409" s="38">
        <v>0</v>
      </c>
      <c r="AF409" s="39">
        <v>0</v>
      </c>
      <c r="AG409" s="36">
        <v>0</v>
      </c>
      <c r="AH409" s="36">
        <v>0</v>
      </c>
      <c r="AI409" s="36">
        <v>0</v>
      </c>
      <c r="AJ409" s="36">
        <v>0</v>
      </c>
      <c r="AK409" s="40">
        <v>670</v>
      </c>
      <c r="AL409" s="38">
        <v>0</v>
      </c>
      <c r="AM409" s="38">
        <v>0</v>
      </c>
      <c r="AN409" s="38">
        <v>0</v>
      </c>
      <c r="AO409" s="38">
        <v>0</v>
      </c>
      <c r="AP409" s="38">
        <v>0</v>
      </c>
      <c r="AQ409" s="36">
        <v>0</v>
      </c>
      <c r="AR409" s="36">
        <v>0</v>
      </c>
      <c r="AS409" s="36">
        <v>0</v>
      </c>
      <c r="AT409" s="36">
        <v>0</v>
      </c>
      <c r="AU409" s="36">
        <v>0</v>
      </c>
      <c r="AV409" s="36">
        <v>0</v>
      </c>
      <c r="AW409" s="36">
        <v>0</v>
      </c>
      <c r="AX409" s="36">
        <v>0</v>
      </c>
      <c r="AY409" s="36">
        <v>0</v>
      </c>
      <c r="AZ409" s="40"/>
      <c r="BA409" s="40">
        <v>670</v>
      </c>
      <c r="BB409" s="36">
        <v>0</v>
      </c>
      <c r="BC409" s="36">
        <v>0</v>
      </c>
      <c r="BD409" s="36">
        <v>15</v>
      </c>
      <c r="BE409" s="36">
        <v>-1</v>
      </c>
    </row>
    <row r="410" spans="1:57" x14ac:dyDescent="0.2">
      <c r="A410" s="35" t="s">
        <v>436</v>
      </c>
      <c r="B410" s="35" t="s">
        <v>1449</v>
      </c>
      <c r="C410" s="397"/>
      <c r="D410" s="35" t="s">
        <v>435</v>
      </c>
      <c r="E410" s="261"/>
      <c r="F410" s="35" t="s">
        <v>743</v>
      </c>
      <c r="G410" s="36">
        <v>0</v>
      </c>
      <c r="H410" s="36">
        <v>423</v>
      </c>
      <c r="I410" s="37">
        <v>423</v>
      </c>
      <c r="J410" s="39">
        <v>0</v>
      </c>
      <c r="K410" s="36">
        <v>0</v>
      </c>
      <c r="L410" s="36">
        <v>0</v>
      </c>
      <c r="M410" s="37">
        <v>0</v>
      </c>
      <c r="N410" s="38">
        <v>16</v>
      </c>
      <c r="O410" s="38">
        <v>0</v>
      </c>
      <c r="P410" s="38">
        <v>80</v>
      </c>
      <c r="Q410" s="39">
        <v>96</v>
      </c>
      <c r="R410" s="37">
        <v>32</v>
      </c>
      <c r="S410" s="38">
        <v>0</v>
      </c>
      <c r="T410" s="38">
        <v>0</v>
      </c>
      <c r="U410" s="38">
        <v>199</v>
      </c>
      <c r="V410" s="39">
        <v>199</v>
      </c>
      <c r="W410" s="36">
        <v>0</v>
      </c>
      <c r="X410" s="36">
        <v>0</v>
      </c>
      <c r="Y410" s="37">
        <v>0</v>
      </c>
      <c r="Z410" s="39">
        <v>685</v>
      </c>
      <c r="AA410" s="36">
        <v>0</v>
      </c>
      <c r="AB410" s="36">
        <v>0</v>
      </c>
      <c r="AC410" s="37">
        <v>0</v>
      </c>
      <c r="AD410" s="38">
        <v>0</v>
      </c>
      <c r="AE410" s="38">
        <v>0</v>
      </c>
      <c r="AF410" s="39">
        <v>0</v>
      </c>
      <c r="AG410" s="36">
        <v>0</v>
      </c>
      <c r="AH410" s="36">
        <v>0</v>
      </c>
      <c r="AI410" s="36">
        <v>0</v>
      </c>
      <c r="AJ410" s="36">
        <v>0</v>
      </c>
      <c r="AK410" s="40">
        <v>1435</v>
      </c>
      <c r="AL410" s="38">
        <v>0</v>
      </c>
      <c r="AM410" s="38">
        <v>0</v>
      </c>
      <c r="AN410" s="38">
        <v>0</v>
      </c>
      <c r="AO410" s="38">
        <v>0</v>
      </c>
      <c r="AP410" s="38">
        <v>0</v>
      </c>
      <c r="AQ410" s="36">
        <v>0</v>
      </c>
      <c r="AR410" s="36">
        <v>0</v>
      </c>
      <c r="AS410" s="36">
        <v>0</v>
      </c>
      <c r="AT410" s="36">
        <v>0</v>
      </c>
      <c r="AU410" s="36">
        <v>0</v>
      </c>
      <c r="AV410" s="36">
        <v>0</v>
      </c>
      <c r="AW410" s="36">
        <v>0</v>
      </c>
      <c r="AX410" s="36">
        <v>0</v>
      </c>
      <c r="AY410" s="36">
        <v>0</v>
      </c>
      <c r="AZ410" s="40"/>
      <c r="BA410" s="40">
        <v>1435</v>
      </c>
      <c r="BB410" s="36">
        <v>0</v>
      </c>
      <c r="BC410" s="36">
        <v>0</v>
      </c>
      <c r="BD410" s="36">
        <v>0</v>
      </c>
      <c r="BE410" s="36">
        <v>-10</v>
      </c>
    </row>
    <row r="411" spans="1:57" x14ac:dyDescent="0.2">
      <c r="A411" s="35" t="s">
        <v>694</v>
      </c>
      <c r="B411" s="35" t="s">
        <v>1450</v>
      </c>
      <c r="C411" s="397" t="s">
        <v>1594</v>
      </c>
      <c r="D411" s="35" t="s">
        <v>693</v>
      </c>
      <c r="E411" s="261"/>
      <c r="F411" s="35" t="s">
        <v>743</v>
      </c>
      <c r="G411" s="36">
        <v>0</v>
      </c>
      <c r="H411" s="36">
        <v>1</v>
      </c>
      <c r="I411" s="37">
        <v>1</v>
      </c>
      <c r="J411" s="39">
        <v>0</v>
      </c>
      <c r="K411" s="36">
        <v>0</v>
      </c>
      <c r="L411" s="36">
        <v>0</v>
      </c>
      <c r="M411" s="37">
        <v>0</v>
      </c>
      <c r="N411" s="38">
        <v>-129</v>
      </c>
      <c r="O411" s="38">
        <v>0</v>
      </c>
      <c r="P411" s="38">
        <v>228</v>
      </c>
      <c r="Q411" s="39">
        <v>99</v>
      </c>
      <c r="R411" s="37">
        <v>53</v>
      </c>
      <c r="S411" s="38">
        <v>0</v>
      </c>
      <c r="T411" s="38">
        <v>0</v>
      </c>
      <c r="U411" s="38">
        <v>211</v>
      </c>
      <c r="V411" s="39">
        <v>211</v>
      </c>
      <c r="W411" s="36">
        <v>0</v>
      </c>
      <c r="X411" s="36">
        <v>0</v>
      </c>
      <c r="Y411" s="37">
        <v>0</v>
      </c>
      <c r="Z411" s="39">
        <v>674</v>
      </c>
      <c r="AA411" s="36">
        <v>0</v>
      </c>
      <c r="AB411" s="36">
        <v>0</v>
      </c>
      <c r="AC411" s="37">
        <v>0</v>
      </c>
      <c r="AD411" s="38">
        <v>0</v>
      </c>
      <c r="AE411" s="38">
        <v>0</v>
      </c>
      <c r="AF411" s="39">
        <v>0</v>
      </c>
      <c r="AG411" s="36">
        <v>0</v>
      </c>
      <c r="AH411" s="36">
        <v>0</v>
      </c>
      <c r="AI411" s="36">
        <v>0</v>
      </c>
      <c r="AJ411" s="36">
        <v>0</v>
      </c>
      <c r="AK411" s="40">
        <v>1038</v>
      </c>
      <c r="AL411" s="38">
        <v>0</v>
      </c>
      <c r="AM411" s="38">
        <v>0</v>
      </c>
      <c r="AN411" s="38">
        <v>0</v>
      </c>
      <c r="AO411" s="38">
        <v>0</v>
      </c>
      <c r="AP411" s="38">
        <v>0</v>
      </c>
      <c r="AQ411" s="36">
        <v>0</v>
      </c>
      <c r="AR411" s="36">
        <v>0</v>
      </c>
      <c r="AS411" s="36">
        <v>0</v>
      </c>
      <c r="AT411" s="36">
        <v>0</v>
      </c>
      <c r="AU411" s="36">
        <v>0</v>
      </c>
      <c r="AV411" s="36">
        <v>0</v>
      </c>
      <c r="AW411" s="36">
        <v>0</v>
      </c>
      <c r="AX411" s="36">
        <v>0</v>
      </c>
      <c r="AY411" s="36">
        <v>0</v>
      </c>
      <c r="AZ411" s="40"/>
      <c r="BA411" s="40">
        <v>1038</v>
      </c>
      <c r="BB411" s="36">
        <v>0</v>
      </c>
      <c r="BC411" s="36">
        <v>0</v>
      </c>
      <c r="BD411" s="36">
        <v>0</v>
      </c>
      <c r="BE411" s="36">
        <v>-4</v>
      </c>
    </row>
    <row r="412" spans="1:57" x14ac:dyDescent="0.2">
      <c r="A412" s="35" t="s">
        <v>72</v>
      </c>
      <c r="B412" s="35" t="s">
        <v>1451</v>
      </c>
      <c r="C412" s="397" t="s">
        <v>1588</v>
      </c>
      <c r="D412" s="35" t="s">
        <v>949</v>
      </c>
      <c r="E412" s="261"/>
      <c r="F412" s="35" t="s">
        <v>743</v>
      </c>
      <c r="G412" s="36">
        <v>0</v>
      </c>
      <c r="H412" s="36">
        <v>0</v>
      </c>
      <c r="I412" s="37">
        <v>0</v>
      </c>
      <c r="J412" s="39">
        <v>1</v>
      </c>
      <c r="K412" s="36">
        <v>0</v>
      </c>
      <c r="L412" s="36">
        <v>0</v>
      </c>
      <c r="M412" s="37">
        <v>0</v>
      </c>
      <c r="N412" s="38">
        <v>0</v>
      </c>
      <c r="O412" s="38">
        <v>0</v>
      </c>
      <c r="P412" s="38">
        <v>291</v>
      </c>
      <c r="Q412" s="39">
        <v>291</v>
      </c>
      <c r="R412" s="37">
        <v>14</v>
      </c>
      <c r="S412" s="38">
        <v>0</v>
      </c>
      <c r="T412" s="38">
        <v>0</v>
      </c>
      <c r="U412" s="38">
        <v>160</v>
      </c>
      <c r="V412" s="39">
        <v>160</v>
      </c>
      <c r="W412" s="36">
        <v>0</v>
      </c>
      <c r="X412" s="36">
        <v>0</v>
      </c>
      <c r="Y412" s="37">
        <v>0</v>
      </c>
      <c r="Z412" s="39">
        <v>1451</v>
      </c>
      <c r="AA412" s="36">
        <v>0</v>
      </c>
      <c r="AB412" s="36">
        <v>0</v>
      </c>
      <c r="AC412" s="37">
        <v>0</v>
      </c>
      <c r="AD412" s="38">
        <v>0</v>
      </c>
      <c r="AE412" s="38">
        <v>0</v>
      </c>
      <c r="AF412" s="39">
        <v>0</v>
      </c>
      <c r="AG412" s="36">
        <v>0</v>
      </c>
      <c r="AH412" s="36">
        <v>0</v>
      </c>
      <c r="AI412" s="36">
        <v>0</v>
      </c>
      <c r="AJ412" s="36">
        <v>0</v>
      </c>
      <c r="AK412" s="40">
        <v>1917</v>
      </c>
      <c r="AL412" s="38">
        <v>0</v>
      </c>
      <c r="AM412" s="38">
        <v>0</v>
      </c>
      <c r="AN412" s="38">
        <v>0</v>
      </c>
      <c r="AO412" s="38">
        <v>0</v>
      </c>
      <c r="AP412" s="38">
        <v>0</v>
      </c>
      <c r="AQ412" s="36">
        <v>0</v>
      </c>
      <c r="AR412" s="36">
        <v>0</v>
      </c>
      <c r="AS412" s="36">
        <v>0</v>
      </c>
      <c r="AT412" s="36">
        <v>0</v>
      </c>
      <c r="AU412" s="36">
        <v>-2680</v>
      </c>
      <c r="AV412" s="36">
        <v>0</v>
      </c>
      <c r="AW412" s="36">
        <v>0</v>
      </c>
      <c r="AX412" s="36">
        <v>0</v>
      </c>
      <c r="AY412" s="36">
        <v>0</v>
      </c>
      <c r="AZ412" s="40"/>
      <c r="BA412" s="40">
        <v>-763</v>
      </c>
      <c r="BB412" s="36">
        <v>0</v>
      </c>
      <c r="BC412" s="36">
        <v>0</v>
      </c>
      <c r="BD412" s="36">
        <v>9</v>
      </c>
      <c r="BE412" s="36">
        <v>0</v>
      </c>
    </row>
    <row r="413" spans="1:57" x14ac:dyDescent="0.2">
      <c r="A413" s="35" t="s">
        <v>379</v>
      </c>
      <c r="B413" s="35" t="s">
        <v>1452</v>
      </c>
      <c r="C413" s="397" t="s">
        <v>1589</v>
      </c>
      <c r="D413" s="35" t="s">
        <v>378</v>
      </c>
      <c r="E413" s="261"/>
      <c r="F413" s="35" t="s">
        <v>743</v>
      </c>
      <c r="G413" s="36">
        <v>0</v>
      </c>
      <c r="H413" s="36">
        <v>165</v>
      </c>
      <c r="I413" s="37">
        <v>165</v>
      </c>
      <c r="J413" s="39">
        <v>0</v>
      </c>
      <c r="K413" s="36">
        <v>0</v>
      </c>
      <c r="L413" s="36">
        <v>0</v>
      </c>
      <c r="M413" s="37">
        <v>0</v>
      </c>
      <c r="N413" s="38">
        <v>9</v>
      </c>
      <c r="O413" s="38">
        <v>0</v>
      </c>
      <c r="P413" s="38">
        <v>38</v>
      </c>
      <c r="Q413" s="39">
        <v>47</v>
      </c>
      <c r="R413" s="37">
        <v>0</v>
      </c>
      <c r="S413" s="38">
        <v>0</v>
      </c>
      <c r="T413" s="38">
        <v>0</v>
      </c>
      <c r="U413" s="38">
        <v>258</v>
      </c>
      <c r="V413" s="39">
        <v>258</v>
      </c>
      <c r="W413" s="36">
        <v>0</v>
      </c>
      <c r="X413" s="36">
        <v>0</v>
      </c>
      <c r="Y413" s="37">
        <v>0</v>
      </c>
      <c r="Z413" s="39">
        <v>304</v>
      </c>
      <c r="AA413" s="36">
        <v>0</v>
      </c>
      <c r="AB413" s="36">
        <v>0</v>
      </c>
      <c r="AC413" s="37">
        <v>0</v>
      </c>
      <c r="AD413" s="38">
        <v>0</v>
      </c>
      <c r="AE413" s="38">
        <v>0</v>
      </c>
      <c r="AF413" s="39">
        <v>0</v>
      </c>
      <c r="AG413" s="36">
        <v>0</v>
      </c>
      <c r="AH413" s="36">
        <v>0</v>
      </c>
      <c r="AI413" s="36">
        <v>0</v>
      </c>
      <c r="AJ413" s="36">
        <v>0</v>
      </c>
      <c r="AK413" s="40">
        <v>774</v>
      </c>
      <c r="AL413" s="38">
        <v>0</v>
      </c>
      <c r="AM413" s="38">
        <v>0</v>
      </c>
      <c r="AN413" s="38">
        <v>0</v>
      </c>
      <c r="AO413" s="38">
        <v>0</v>
      </c>
      <c r="AP413" s="38">
        <v>0</v>
      </c>
      <c r="AQ413" s="36">
        <v>0</v>
      </c>
      <c r="AR413" s="36">
        <v>0</v>
      </c>
      <c r="AS413" s="36">
        <v>0</v>
      </c>
      <c r="AT413" s="36">
        <v>0</v>
      </c>
      <c r="AU413" s="36">
        <v>0</v>
      </c>
      <c r="AV413" s="36">
        <v>0</v>
      </c>
      <c r="AW413" s="36">
        <v>0</v>
      </c>
      <c r="AX413" s="36">
        <v>0</v>
      </c>
      <c r="AY413" s="36">
        <v>0</v>
      </c>
      <c r="AZ413" s="40"/>
      <c r="BA413" s="40">
        <v>774</v>
      </c>
      <c r="BB413" s="36">
        <v>0</v>
      </c>
      <c r="BC413" s="36">
        <v>0</v>
      </c>
      <c r="BD413" s="36">
        <v>0</v>
      </c>
      <c r="BE413" s="36">
        <v>-2</v>
      </c>
    </row>
    <row r="414" spans="1:57" x14ac:dyDescent="0.2">
      <c r="A414" s="35" t="s">
        <v>511</v>
      </c>
      <c r="B414" s="35" t="s">
        <v>1453</v>
      </c>
      <c r="C414" s="397" t="s">
        <v>1589</v>
      </c>
      <c r="D414" s="35" t="s">
        <v>829</v>
      </c>
      <c r="E414" s="261"/>
      <c r="F414" s="35" t="s">
        <v>743</v>
      </c>
      <c r="G414" s="36">
        <v>0</v>
      </c>
      <c r="H414" s="36">
        <v>259</v>
      </c>
      <c r="I414" s="37">
        <v>259</v>
      </c>
      <c r="J414" s="39">
        <v>0</v>
      </c>
      <c r="K414" s="36">
        <v>0</v>
      </c>
      <c r="L414" s="36">
        <v>0</v>
      </c>
      <c r="M414" s="37">
        <v>0</v>
      </c>
      <c r="N414" s="38">
        <v>0</v>
      </c>
      <c r="O414" s="38">
        <v>0</v>
      </c>
      <c r="P414" s="38">
        <v>57</v>
      </c>
      <c r="Q414" s="39">
        <v>57</v>
      </c>
      <c r="R414" s="37">
        <v>250</v>
      </c>
      <c r="S414" s="38">
        <v>0</v>
      </c>
      <c r="T414" s="38">
        <v>0</v>
      </c>
      <c r="U414" s="38">
        <v>1307</v>
      </c>
      <c r="V414" s="39">
        <v>1307</v>
      </c>
      <c r="W414" s="36">
        <v>0</v>
      </c>
      <c r="X414" s="36">
        <v>0</v>
      </c>
      <c r="Y414" s="37">
        <v>0</v>
      </c>
      <c r="Z414" s="39">
        <v>712</v>
      </c>
      <c r="AA414" s="36">
        <v>0</v>
      </c>
      <c r="AB414" s="36">
        <v>0</v>
      </c>
      <c r="AC414" s="37">
        <v>0</v>
      </c>
      <c r="AD414" s="38">
        <v>0</v>
      </c>
      <c r="AE414" s="38">
        <v>0</v>
      </c>
      <c r="AF414" s="39">
        <v>0</v>
      </c>
      <c r="AG414" s="36">
        <v>0</v>
      </c>
      <c r="AH414" s="36">
        <v>0</v>
      </c>
      <c r="AI414" s="36">
        <v>0</v>
      </c>
      <c r="AJ414" s="36">
        <v>0</v>
      </c>
      <c r="AK414" s="40">
        <v>2585</v>
      </c>
      <c r="AL414" s="38">
        <v>0</v>
      </c>
      <c r="AM414" s="38">
        <v>0</v>
      </c>
      <c r="AN414" s="38">
        <v>0</v>
      </c>
      <c r="AO414" s="38">
        <v>0</v>
      </c>
      <c r="AP414" s="38">
        <v>0</v>
      </c>
      <c r="AQ414" s="36">
        <v>0</v>
      </c>
      <c r="AR414" s="36">
        <v>0</v>
      </c>
      <c r="AS414" s="36">
        <v>0</v>
      </c>
      <c r="AT414" s="36">
        <v>0</v>
      </c>
      <c r="AU414" s="36">
        <v>0</v>
      </c>
      <c r="AV414" s="36">
        <v>0</v>
      </c>
      <c r="AW414" s="36">
        <v>0</v>
      </c>
      <c r="AX414" s="36">
        <v>0</v>
      </c>
      <c r="AY414" s="36">
        <v>0</v>
      </c>
      <c r="AZ414" s="40"/>
      <c r="BA414" s="40">
        <v>2585</v>
      </c>
      <c r="BB414" s="36">
        <v>0</v>
      </c>
      <c r="BC414" s="36">
        <v>0</v>
      </c>
      <c r="BD414" s="36">
        <v>0</v>
      </c>
      <c r="BE414" s="36">
        <v>-10</v>
      </c>
    </row>
    <row r="415" spans="1:57" x14ac:dyDescent="0.2">
      <c r="A415" s="35" t="s">
        <v>327</v>
      </c>
      <c r="B415" s="35"/>
      <c r="C415" s="397"/>
      <c r="D415" s="35" t="s">
        <v>326</v>
      </c>
      <c r="E415" s="261"/>
      <c r="F415" s="35" t="s">
        <v>743</v>
      </c>
      <c r="G415" s="36">
        <v>0</v>
      </c>
      <c r="H415" s="36">
        <v>383</v>
      </c>
      <c r="I415" s="37">
        <v>383</v>
      </c>
      <c r="J415" s="39">
        <v>0</v>
      </c>
      <c r="K415" s="36">
        <v>0</v>
      </c>
      <c r="L415" s="36">
        <v>0</v>
      </c>
      <c r="M415" s="37">
        <v>0</v>
      </c>
      <c r="N415" s="38">
        <v>0</v>
      </c>
      <c r="O415" s="38">
        <v>0</v>
      </c>
      <c r="P415" s="38">
        <v>261</v>
      </c>
      <c r="Q415" s="39">
        <v>261</v>
      </c>
      <c r="R415" s="37">
        <v>0</v>
      </c>
      <c r="S415" s="38">
        <v>0</v>
      </c>
      <c r="T415" s="38">
        <v>0</v>
      </c>
      <c r="U415" s="38">
        <v>0</v>
      </c>
      <c r="V415" s="39">
        <v>0</v>
      </c>
      <c r="W415" s="36">
        <v>0</v>
      </c>
      <c r="X415" s="36">
        <v>0</v>
      </c>
      <c r="Y415" s="37">
        <v>0</v>
      </c>
      <c r="Z415" s="39">
        <v>510</v>
      </c>
      <c r="AA415" s="36">
        <v>0</v>
      </c>
      <c r="AB415" s="36">
        <v>0</v>
      </c>
      <c r="AC415" s="37">
        <v>0</v>
      </c>
      <c r="AD415" s="38">
        <v>0</v>
      </c>
      <c r="AE415" s="38">
        <v>0</v>
      </c>
      <c r="AF415" s="39">
        <v>0</v>
      </c>
      <c r="AG415" s="36">
        <v>11</v>
      </c>
      <c r="AH415" s="36">
        <v>0</v>
      </c>
      <c r="AI415" s="36">
        <v>0</v>
      </c>
      <c r="AJ415" s="36">
        <v>0</v>
      </c>
      <c r="AK415" s="40">
        <v>1165</v>
      </c>
      <c r="AL415" s="38">
        <v>0</v>
      </c>
      <c r="AM415" s="38">
        <v>0</v>
      </c>
      <c r="AN415" s="38">
        <v>0</v>
      </c>
      <c r="AO415" s="38">
        <v>0</v>
      </c>
      <c r="AP415" s="38">
        <v>0</v>
      </c>
      <c r="AQ415" s="36">
        <v>0</v>
      </c>
      <c r="AR415" s="36">
        <v>0</v>
      </c>
      <c r="AS415" s="36">
        <v>0</v>
      </c>
      <c r="AT415" s="36">
        <v>0</v>
      </c>
      <c r="AU415" s="36">
        <v>-2547</v>
      </c>
      <c r="AV415" s="36">
        <v>0</v>
      </c>
      <c r="AW415" s="36">
        <v>0</v>
      </c>
      <c r="AX415" s="36">
        <v>0</v>
      </c>
      <c r="AY415" s="36">
        <v>0</v>
      </c>
      <c r="AZ415" s="40"/>
      <c r="BA415" s="40">
        <v>-1382</v>
      </c>
      <c r="BB415" s="36">
        <v>0</v>
      </c>
      <c r="BC415" s="36">
        <v>0</v>
      </c>
      <c r="BD415" s="36">
        <v>0</v>
      </c>
      <c r="BE415" s="36">
        <v>1</v>
      </c>
    </row>
    <row r="416" spans="1:57" x14ac:dyDescent="0.2">
      <c r="A416" s="35" t="s">
        <v>759</v>
      </c>
      <c r="B416" s="35" t="s">
        <v>1454</v>
      </c>
      <c r="C416" s="397" t="s">
        <v>1588</v>
      </c>
      <c r="D416" s="35" t="s">
        <v>758</v>
      </c>
      <c r="E416" s="261"/>
      <c r="F416" s="35" t="s">
        <v>743</v>
      </c>
      <c r="G416" s="36">
        <v>0</v>
      </c>
      <c r="H416" s="36">
        <v>201</v>
      </c>
      <c r="I416" s="37">
        <v>201</v>
      </c>
      <c r="J416" s="39">
        <v>0</v>
      </c>
      <c r="K416" s="36">
        <v>0</v>
      </c>
      <c r="L416" s="36">
        <v>25540</v>
      </c>
      <c r="M416" s="37">
        <v>25540</v>
      </c>
      <c r="N416" s="38">
        <v>0</v>
      </c>
      <c r="O416" s="38">
        <v>0</v>
      </c>
      <c r="P416" s="38">
        <v>0</v>
      </c>
      <c r="Q416" s="39">
        <v>0</v>
      </c>
      <c r="R416" s="37">
        <v>0</v>
      </c>
      <c r="S416" s="38">
        <v>0</v>
      </c>
      <c r="T416" s="38">
        <v>0</v>
      </c>
      <c r="U416" s="38">
        <v>0</v>
      </c>
      <c r="V416" s="39">
        <v>0</v>
      </c>
      <c r="W416" s="36">
        <v>0</v>
      </c>
      <c r="X416" s="36">
        <v>0</v>
      </c>
      <c r="Y416" s="37">
        <v>0</v>
      </c>
      <c r="Z416" s="39">
        <v>0</v>
      </c>
      <c r="AA416" s="36">
        <v>0</v>
      </c>
      <c r="AB416" s="36">
        <v>0</v>
      </c>
      <c r="AC416" s="37">
        <v>0</v>
      </c>
      <c r="AD416" s="38">
        <v>0</v>
      </c>
      <c r="AE416" s="38">
        <v>0</v>
      </c>
      <c r="AF416" s="39">
        <v>0</v>
      </c>
      <c r="AG416" s="36">
        <v>0</v>
      </c>
      <c r="AH416" s="36">
        <v>0</v>
      </c>
      <c r="AI416" s="36">
        <v>0</v>
      </c>
      <c r="AJ416" s="36">
        <v>0</v>
      </c>
      <c r="AK416" s="40">
        <v>25741</v>
      </c>
      <c r="AL416" s="38">
        <v>0</v>
      </c>
      <c r="AM416" s="38">
        <v>0</v>
      </c>
      <c r="AN416" s="38">
        <v>0</v>
      </c>
      <c r="AO416" s="38">
        <v>0</v>
      </c>
      <c r="AP416" s="38">
        <v>0</v>
      </c>
      <c r="AQ416" s="36">
        <v>0</v>
      </c>
      <c r="AR416" s="36">
        <v>0</v>
      </c>
      <c r="AS416" s="36">
        <v>0</v>
      </c>
      <c r="AT416" s="36">
        <v>0</v>
      </c>
      <c r="AU416" s="36">
        <v>0</v>
      </c>
      <c r="AV416" s="36">
        <v>0</v>
      </c>
      <c r="AW416" s="36">
        <v>0</v>
      </c>
      <c r="AX416" s="36">
        <v>0</v>
      </c>
      <c r="AY416" s="36">
        <v>0</v>
      </c>
      <c r="AZ416" s="40"/>
      <c r="BA416" s="40">
        <v>25741</v>
      </c>
      <c r="BB416" s="36">
        <v>0</v>
      </c>
      <c r="BC416" s="36">
        <v>0</v>
      </c>
      <c r="BD416" s="36">
        <v>94</v>
      </c>
      <c r="BE416" s="36">
        <v>-40</v>
      </c>
    </row>
    <row r="417" spans="1:57" x14ac:dyDescent="0.2">
      <c r="A417" s="35" t="s">
        <v>764</v>
      </c>
      <c r="B417" s="35" t="s">
        <v>1455</v>
      </c>
      <c r="C417" s="397" t="s">
        <v>1588</v>
      </c>
      <c r="D417" s="35" t="s">
        <v>763</v>
      </c>
      <c r="E417" s="261"/>
      <c r="F417" s="35" t="s">
        <v>743</v>
      </c>
      <c r="G417" s="36">
        <v>0</v>
      </c>
      <c r="H417" s="36">
        <v>692</v>
      </c>
      <c r="I417" s="37">
        <v>692</v>
      </c>
      <c r="J417" s="39">
        <v>0</v>
      </c>
      <c r="K417" s="36">
        <v>0</v>
      </c>
      <c r="L417" s="36">
        <v>30650</v>
      </c>
      <c r="M417" s="37">
        <v>30650</v>
      </c>
      <c r="N417" s="38">
        <v>0</v>
      </c>
      <c r="O417" s="38">
        <v>0</v>
      </c>
      <c r="P417" s="38">
        <v>0</v>
      </c>
      <c r="Q417" s="39">
        <v>0</v>
      </c>
      <c r="R417" s="37">
        <v>0</v>
      </c>
      <c r="S417" s="38">
        <v>0</v>
      </c>
      <c r="T417" s="38">
        <v>0</v>
      </c>
      <c r="U417" s="38">
        <v>0</v>
      </c>
      <c r="V417" s="39">
        <v>0</v>
      </c>
      <c r="W417" s="36">
        <v>0</v>
      </c>
      <c r="X417" s="36">
        <v>0</v>
      </c>
      <c r="Y417" s="37">
        <v>0</v>
      </c>
      <c r="Z417" s="39">
        <v>0</v>
      </c>
      <c r="AA417" s="36">
        <v>0</v>
      </c>
      <c r="AB417" s="36">
        <v>0</v>
      </c>
      <c r="AC417" s="37">
        <v>0</v>
      </c>
      <c r="AD417" s="38">
        <v>0</v>
      </c>
      <c r="AE417" s="38">
        <v>0</v>
      </c>
      <c r="AF417" s="39">
        <v>0</v>
      </c>
      <c r="AG417" s="36">
        <v>0</v>
      </c>
      <c r="AH417" s="36">
        <v>0</v>
      </c>
      <c r="AI417" s="36">
        <v>0</v>
      </c>
      <c r="AJ417" s="36">
        <v>0</v>
      </c>
      <c r="AK417" s="40">
        <v>31342</v>
      </c>
      <c r="AL417" s="38">
        <v>0</v>
      </c>
      <c r="AM417" s="38">
        <v>0</v>
      </c>
      <c r="AN417" s="38">
        <v>0</v>
      </c>
      <c r="AO417" s="38">
        <v>0</v>
      </c>
      <c r="AP417" s="38">
        <v>0</v>
      </c>
      <c r="AQ417" s="36">
        <v>0</v>
      </c>
      <c r="AR417" s="36">
        <v>0</v>
      </c>
      <c r="AS417" s="36">
        <v>0</v>
      </c>
      <c r="AT417" s="36">
        <v>0</v>
      </c>
      <c r="AU417" s="36">
        <v>0</v>
      </c>
      <c r="AV417" s="36">
        <v>0</v>
      </c>
      <c r="AW417" s="36">
        <v>0</v>
      </c>
      <c r="AX417" s="36">
        <v>0</v>
      </c>
      <c r="AY417" s="36">
        <v>0</v>
      </c>
      <c r="AZ417" s="40"/>
      <c r="BA417" s="40">
        <v>31342</v>
      </c>
      <c r="BB417" s="36">
        <v>0</v>
      </c>
      <c r="BC417" s="36">
        <v>0</v>
      </c>
      <c r="BD417" s="36">
        <v>7</v>
      </c>
      <c r="BE417" s="36">
        <v>-7</v>
      </c>
    </row>
    <row r="418" spans="1:57" x14ac:dyDescent="0.2">
      <c r="A418" s="35" t="s">
        <v>767</v>
      </c>
      <c r="B418" s="35" t="s">
        <v>1456</v>
      </c>
      <c r="C418" s="397" t="s">
        <v>1590</v>
      </c>
      <c r="D418" s="35" t="s">
        <v>766</v>
      </c>
      <c r="E418" s="261"/>
      <c r="F418" s="35" t="s">
        <v>743</v>
      </c>
      <c r="G418" s="36">
        <v>0</v>
      </c>
      <c r="H418" s="36">
        <v>295</v>
      </c>
      <c r="I418" s="37">
        <v>295</v>
      </c>
      <c r="J418" s="39">
        <v>0</v>
      </c>
      <c r="K418" s="36">
        <v>0</v>
      </c>
      <c r="L418" s="36">
        <v>40451</v>
      </c>
      <c r="M418" s="37">
        <v>40451</v>
      </c>
      <c r="N418" s="38">
        <v>0</v>
      </c>
      <c r="O418" s="38">
        <v>0</v>
      </c>
      <c r="P418" s="38">
        <v>0</v>
      </c>
      <c r="Q418" s="39">
        <v>0</v>
      </c>
      <c r="R418" s="37">
        <v>0</v>
      </c>
      <c r="S418" s="38">
        <v>0</v>
      </c>
      <c r="T418" s="38">
        <v>0</v>
      </c>
      <c r="U418" s="38">
        <v>0</v>
      </c>
      <c r="V418" s="39">
        <v>0</v>
      </c>
      <c r="W418" s="36">
        <v>0</v>
      </c>
      <c r="X418" s="36">
        <v>0</v>
      </c>
      <c r="Y418" s="37">
        <v>0</v>
      </c>
      <c r="Z418" s="39">
        <v>0</v>
      </c>
      <c r="AA418" s="36">
        <v>0</v>
      </c>
      <c r="AB418" s="36">
        <v>0</v>
      </c>
      <c r="AC418" s="37">
        <v>0</v>
      </c>
      <c r="AD418" s="38">
        <v>0</v>
      </c>
      <c r="AE418" s="38">
        <v>0</v>
      </c>
      <c r="AF418" s="39">
        <v>0</v>
      </c>
      <c r="AG418" s="36">
        <v>0</v>
      </c>
      <c r="AH418" s="36">
        <v>0</v>
      </c>
      <c r="AI418" s="36">
        <v>0</v>
      </c>
      <c r="AJ418" s="36">
        <v>0</v>
      </c>
      <c r="AK418" s="40">
        <v>40746</v>
      </c>
      <c r="AL418" s="38">
        <v>0</v>
      </c>
      <c r="AM418" s="38">
        <v>0</v>
      </c>
      <c r="AN418" s="38">
        <v>0</v>
      </c>
      <c r="AO418" s="38">
        <v>0</v>
      </c>
      <c r="AP418" s="38">
        <v>0</v>
      </c>
      <c r="AQ418" s="36">
        <v>0</v>
      </c>
      <c r="AR418" s="36">
        <v>0</v>
      </c>
      <c r="AS418" s="36">
        <v>0</v>
      </c>
      <c r="AT418" s="36">
        <v>0</v>
      </c>
      <c r="AU418" s="36">
        <v>0</v>
      </c>
      <c r="AV418" s="36">
        <v>0</v>
      </c>
      <c r="AW418" s="36">
        <v>0</v>
      </c>
      <c r="AX418" s="36">
        <v>0</v>
      </c>
      <c r="AY418" s="36">
        <v>0</v>
      </c>
      <c r="AZ418" s="40"/>
      <c r="BA418" s="40">
        <v>40746</v>
      </c>
      <c r="BB418" s="36">
        <v>0</v>
      </c>
      <c r="BC418" s="36">
        <v>0</v>
      </c>
      <c r="BD418" s="36">
        <v>19</v>
      </c>
      <c r="BE418" s="36">
        <v>-4</v>
      </c>
    </row>
    <row r="419" spans="1:57" x14ac:dyDescent="0.2">
      <c r="A419" s="35" t="s">
        <v>770</v>
      </c>
      <c r="B419" s="35" t="s">
        <v>1457</v>
      </c>
      <c r="C419" s="397" t="s">
        <v>1591</v>
      </c>
      <c r="D419" s="35" t="s">
        <v>769</v>
      </c>
      <c r="E419" s="261"/>
      <c r="F419" s="35" t="s">
        <v>743</v>
      </c>
      <c r="G419" s="36">
        <v>0</v>
      </c>
      <c r="H419" s="36">
        <v>300</v>
      </c>
      <c r="I419" s="37">
        <v>300</v>
      </c>
      <c r="J419" s="39">
        <v>0</v>
      </c>
      <c r="K419" s="36">
        <v>0</v>
      </c>
      <c r="L419" s="36">
        <v>30363</v>
      </c>
      <c r="M419" s="37">
        <v>30363</v>
      </c>
      <c r="N419" s="38">
        <v>0</v>
      </c>
      <c r="O419" s="38">
        <v>0</v>
      </c>
      <c r="P419" s="38">
        <v>0</v>
      </c>
      <c r="Q419" s="39">
        <v>0</v>
      </c>
      <c r="R419" s="37">
        <v>0</v>
      </c>
      <c r="S419" s="38">
        <v>0</v>
      </c>
      <c r="T419" s="38">
        <v>0</v>
      </c>
      <c r="U419" s="38">
        <v>0</v>
      </c>
      <c r="V419" s="39">
        <v>0</v>
      </c>
      <c r="W419" s="36">
        <v>0</v>
      </c>
      <c r="X419" s="36">
        <v>0</v>
      </c>
      <c r="Y419" s="37">
        <v>0</v>
      </c>
      <c r="Z419" s="39">
        <v>0</v>
      </c>
      <c r="AA419" s="36">
        <v>0</v>
      </c>
      <c r="AB419" s="36">
        <v>0</v>
      </c>
      <c r="AC419" s="37">
        <v>0</v>
      </c>
      <c r="AD419" s="38">
        <v>0</v>
      </c>
      <c r="AE419" s="38">
        <v>0</v>
      </c>
      <c r="AF419" s="39">
        <v>0</v>
      </c>
      <c r="AG419" s="36">
        <v>6</v>
      </c>
      <c r="AH419" s="36">
        <v>0</v>
      </c>
      <c r="AI419" s="36">
        <v>0</v>
      </c>
      <c r="AJ419" s="36">
        <v>0</v>
      </c>
      <c r="AK419" s="40">
        <v>30669</v>
      </c>
      <c r="AL419" s="38">
        <v>0</v>
      </c>
      <c r="AM419" s="38">
        <v>0</v>
      </c>
      <c r="AN419" s="38">
        <v>0</v>
      </c>
      <c r="AO419" s="38">
        <v>0</v>
      </c>
      <c r="AP419" s="38">
        <v>0</v>
      </c>
      <c r="AQ419" s="36">
        <v>0</v>
      </c>
      <c r="AR419" s="36">
        <v>0</v>
      </c>
      <c r="AS419" s="36">
        <v>0</v>
      </c>
      <c r="AT419" s="36">
        <v>0</v>
      </c>
      <c r="AU419" s="36">
        <v>71</v>
      </c>
      <c r="AV419" s="36">
        <v>0</v>
      </c>
      <c r="AW419" s="36">
        <v>0</v>
      </c>
      <c r="AX419" s="36">
        <v>0</v>
      </c>
      <c r="AY419" s="36">
        <v>0</v>
      </c>
      <c r="AZ419" s="40"/>
      <c r="BA419" s="40">
        <v>30740</v>
      </c>
      <c r="BB419" s="36">
        <v>0</v>
      </c>
      <c r="BC419" s="36">
        <v>0</v>
      </c>
      <c r="BD419" s="36">
        <v>174</v>
      </c>
      <c r="BE419" s="36">
        <v>-1</v>
      </c>
    </row>
    <row r="420" spans="1:57" x14ac:dyDescent="0.2">
      <c r="A420" s="35" t="s">
        <v>772</v>
      </c>
      <c r="B420" s="35" t="s">
        <v>1458</v>
      </c>
      <c r="C420" s="397" t="s">
        <v>1590</v>
      </c>
      <c r="D420" s="35" t="s">
        <v>771</v>
      </c>
      <c r="E420" s="261"/>
      <c r="F420" s="35" t="s">
        <v>743</v>
      </c>
      <c r="G420" s="36">
        <v>0</v>
      </c>
      <c r="H420" s="36">
        <v>253</v>
      </c>
      <c r="I420" s="37">
        <v>253</v>
      </c>
      <c r="J420" s="39">
        <v>0</v>
      </c>
      <c r="K420" s="36">
        <v>0</v>
      </c>
      <c r="L420" s="36">
        <v>23567</v>
      </c>
      <c r="M420" s="37">
        <v>23567</v>
      </c>
      <c r="N420" s="38">
        <v>0</v>
      </c>
      <c r="O420" s="38">
        <v>0</v>
      </c>
      <c r="P420" s="38">
        <v>0</v>
      </c>
      <c r="Q420" s="39">
        <v>0</v>
      </c>
      <c r="R420" s="37">
        <v>0</v>
      </c>
      <c r="S420" s="38">
        <v>0</v>
      </c>
      <c r="T420" s="38">
        <v>0</v>
      </c>
      <c r="U420" s="38">
        <v>0</v>
      </c>
      <c r="V420" s="39">
        <v>0</v>
      </c>
      <c r="W420" s="36">
        <v>0</v>
      </c>
      <c r="X420" s="36">
        <v>0</v>
      </c>
      <c r="Y420" s="37">
        <v>0</v>
      </c>
      <c r="Z420" s="39">
        <v>0</v>
      </c>
      <c r="AA420" s="36">
        <v>0</v>
      </c>
      <c r="AB420" s="36">
        <v>0</v>
      </c>
      <c r="AC420" s="37">
        <v>0</v>
      </c>
      <c r="AD420" s="38">
        <v>0</v>
      </c>
      <c r="AE420" s="38">
        <v>0</v>
      </c>
      <c r="AF420" s="39">
        <v>0</v>
      </c>
      <c r="AG420" s="36">
        <v>16</v>
      </c>
      <c r="AH420" s="36">
        <v>0</v>
      </c>
      <c r="AI420" s="36">
        <v>0</v>
      </c>
      <c r="AJ420" s="36">
        <v>0</v>
      </c>
      <c r="AK420" s="40">
        <v>23836</v>
      </c>
      <c r="AL420" s="38">
        <v>0</v>
      </c>
      <c r="AM420" s="38">
        <v>0</v>
      </c>
      <c r="AN420" s="38">
        <v>0</v>
      </c>
      <c r="AO420" s="38">
        <v>0</v>
      </c>
      <c r="AP420" s="38">
        <v>0</v>
      </c>
      <c r="AQ420" s="36">
        <v>0</v>
      </c>
      <c r="AR420" s="36">
        <v>0</v>
      </c>
      <c r="AS420" s="36">
        <v>0</v>
      </c>
      <c r="AT420" s="36">
        <v>0</v>
      </c>
      <c r="AU420" s="36">
        <v>0</v>
      </c>
      <c r="AV420" s="36">
        <v>0</v>
      </c>
      <c r="AW420" s="36">
        <v>0</v>
      </c>
      <c r="AX420" s="36">
        <v>0</v>
      </c>
      <c r="AY420" s="36">
        <v>0</v>
      </c>
      <c r="AZ420" s="40"/>
      <c r="BA420" s="40">
        <v>23836</v>
      </c>
      <c r="BB420" s="36">
        <v>0</v>
      </c>
      <c r="BC420" s="36">
        <v>0</v>
      </c>
      <c r="BD420" s="36">
        <v>0</v>
      </c>
      <c r="BE420" s="36">
        <v>-8</v>
      </c>
    </row>
    <row r="421" spans="1:57" x14ac:dyDescent="0.2">
      <c r="A421" s="35" t="s">
        <v>775</v>
      </c>
      <c r="B421" s="35" t="s">
        <v>1459</v>
      </c>
      <c r="C421" s="397" t="s">
        <v>1592</v>
      </c>
      <c r="D421" s="35" t="s">
        <v>774</v>
      </c>
      <c r="E421" s="261"/>
      <c r="F421" s="35" t="s">
        <v>743</v>
      </c>
      <c r="G421" s="36">
        <v>0</v>
      </c>
      <c r="H421" s="36">
        <v>724</v>
      </c>
      <c r="I421" s="37">
        <v>724</v>
      </c>
      <c r="J421" s="39">
        <v>0</v>
      </c>
      <c r="K421" s="36">
        <v>0</v>
      </c>
      <c r="L421" s="36">
        <v>43386</v>
      </c>
      <c r="M421" s="37">
        <v>43386</v>
      </c>
      <c r="N421" s="38">
        <v>0</v>
      </c>
      <c r="O421" s="38">
        <v>0</v>
      </c>
      <c r="P421" s="38">
        <v>0</v>
      </c>
      <c r="Q421" s="39">
        <v>0</v>
      </c>
      <c r="R421" s="37">
        <v>0</v>
      </c>
      <c r="S421" s="38">
        <v>0</v>
      </c>
      <c r="T421" s="38">
        <v>0</v>
      </c>
      <c r="U421" s="38">
        <v>0</v>
      </c>
      <c r="V421" s="39">
        <v>0</v>
      </c>
      <c r="W421" s="36">
        <v>0</v>
      </c>
      <c r="X421" s="36">
        <v>0</v>
      </c>
      <c r="Y421" s="37">
        <v>0</v>
      </c>
      <c r="Z421" s="39">
        <v>0</v>
      </c>
      <c r="AA421" s="36">
        <v>0</v>
      </c>
      <c r="AB421" s="36">
        <v>0</v>
      </c>
      <c r="AC421" s="37">
        <v>0</v>
      </c>
      <c r="AD421" s="38">
        <v>0</v>
      </c>
      <c r="AE421" s="38">
        <v>0</v>
      </c>
      <c r="AF421" s="39">
        <v>0</v>
      </c>
      <c r="AG421" s="36">
        <v>9</v>
      </c>
      <c r="AH421" s="36">
        <v>0</v>
      </c>
      <c r="AI421" s="36">
        <v>0</v>
      </c>
      <c r="AJ421" s="36">
        <v>0</v>
      </c>
      <c r="AK421" s="40">
        <v>44119</v>
      </c>
      <c r="AL421" s="38">
        <v>0</v>
      </c>
      <c r="AM421" s="38">
        <v>0</v>
      </c>
      <c r="AN421" s="38">
        <v>0</v>
      </c>
      <c r="AO421" s="38">
        <v>0</v>
      </c>
      <c r="AP421" s="38">
        <v>0</v>
      </c>
      <c r="AQ421" s="36">
        <v>0</v>
      </c>
      <c r="AR421" s="36">
        <v>0</v>
      </c>
      <c r="AS421" s="36">
        <v>0</v>
      </c>
      <c r="AT421" s="36">
        <v>0</v>
      </c>
      <c r="AU421" s="36">
        <v>247</v>
      </c>
      <c r="AV421" s="36">
        <v>0</v>
      </c>
      <c r="AW421" s="36">
        <v>0</v>
      </c>
      <c r="AX421" s="36">
        <v>0</v>
      </c>
      <c r="AY421" s="36">
        <v>0</v>
      </c>
      <c r="AZ421" s="40"/>
      <c r="BA421" s="40">
        <v>44366</v>
      </c>
      <c r="BB421" s="36">
        <v>0</v>
      </c>
      <c r="BC421" s="36">
        <v>0</v>
      </c>
      <c r="BD421" s="36">
        <v>66</v>
      </c>
      <c r="BE421" s="36">
        <v>-19</v>
      </c>
    </row>
    <row r="422" spans="1:57" x14ac:dyDescent="0.2">
      <c r="A422" s="35" t="s">
        <v>780</v>
      </c>
      <c r="B422" s="35" t="s">
        <v>1460</v>
      </c>
      <c r="C422" s="397" t="s">
        <v>1587</v>
      </c>
      <c r="D422" s="35" t="s">
        <v>779</v>
      </c>
      <c r="E422" s="261"/>
      <c r="F422" s="35" t="s">
        <v>743</v>
      </c>
      <c r="G422" s="36">
        <v>0</v>
      </c>
      <c r="H422" s="36">
        <v>266</v>
      </c>
      <c r="I422" s="37">
        <v>266</v>
      </c>
      <c r="J422" s="39">
        <v>0</v>
      </c>
      <c r="K422" s="36">
        <v>0</v>
      </c>
      <c r="L422" s="36">
        <v>26096</v>
      </c>
      <c r="M422" s="37">
        <v>26096</v>
      </c>
      <c r="N422" s="38">
        <v>0</v>
      </c>
      <c r="O422" s="38">
        <v>0</v>
      </c>
      <c r="P422" s="38">
        <v>0</v>
      </c>
      <c r="Q422" s="39">
        <v>0</v>
      </c>
      <c r="R422" s="37">
        <v>0</v>
      </c>
      <c r="S422" s="38">
        <v>0</v>
      </c>
      <c r="T422" s="38">
        <v>0</v>
      </c>
      <c r="U422" s="38">
        <v>0</v>
      </c>
      <c r="V422" s="39">
        <v>0</v>
      </c>
      <c r="W422" s="36">
        <v>0</v>
      </c>
      <c r="X422" s="36">
        <v>0</v>
      </c>
      <c r="Y422" s="37">
        <v>0</v>
      </c>
      <c r="Z422" s="39">
        <v>0</v>
      </c>
      <c r="AA422" s="36">
        <v>0</v>
      </c>
      <c r="AB422" s="36">
        <v>0</v>
      </c>
      <c r="AC422" s="37">
        <v>0</v>
      </c>
      <c r="AD422" s="38">
        <v>0</v>
      </c>
      <c r="AE422" s="38">
        <v>0</v>
      </c>
      <c r="AF422" s="39">
        <v>0</v>
      </c>
      <c r="AG422" s="36">
        <v>0</v>
      </c>
      <c r="AH422" s="36">
        <v>0</v>
      </c>
      <c r="AI422" s="36">
        <v>0</v>
      </c>
      <c r="AJ422" s="36">
        <v>0</v>
      </c>
      <c r="AK422" s="40">
        <v>26362</v>
      </c>
      <c r="AL422" s="38">
        <v>0</v>
      </c>
      <c r="AM422" s="38">
        <v>0</v>
      </c>
      <c r="AN422" s="38">
        <v>0</v>
      </c>
      <c r="AO422" s="38">
        <v>0</v>
      </c>
      <c r="AP422" s="38">
        <v>0</v>
      </c>
      <c r="AQ422" s="36">
        <v>0</v>
      </c>
      <c r="AR422" s="36">
        <v>0</v>
      </c>
      <c r="AS422" s="36">
        <v>0</v>
      </c>
      <c r="AT422" s="36">
        <v>0</v>
      </c>
      <c r="AU422" s="36">
        <v>0</v>
      </c>
      <c r="AV422" s="36">
        <v>0</v>
      </c>
      <c r="AW422" s="36">
        <v>0</v>
      </c>
      <c r="AX422" s="36">
        <v>0</v>
      </c>
      <c r="AY422" s="36">
        <v>0</v>
      </c>
      <c r="AZ422" s="40"/>
      <c r="BA422" s="40">
        <v>26362</v>
      </c>
      <c r="BB422" s="36">
        <v>0</v>
      </c>
      <c r="BC422" s="36">
        <v>0</v>
      </c>
      <c r="BD422" s="36">
        <v>1</v>
      </c>
      <c r="BE422" s="36">
        <v>-6</v>
      </c>
    </row>
    <row r="423" spans="1:57" x14ac:dyDescent="0.2">
      <c r="A423" s="35" t="s">
        <v>783</v>
      </c>
      <c r="B423" s="35" t="s">
        <v>1461</v>
      </c>
      <c r="C423" s="397" t="s">
        <v>1591</v>
      </c>
      <c r="D423" s="35" t="s">
        <v>782</v>
      </c>
      <c r="E423" s="261"/>
      <c r="F423" s="35" t="s">
        <v>743</v>
      </c>
      <c r="G423" s="36">
        <v>0</v>
      </c>
      <c r="H423" s="36">
        <v>204</v>
      </c>
      <c r="I423" s="37">
        <v>204</v>
      </c>
      <c r="J423" s="39">
        <v>0</v>
      </c>
      <c r="K423" s="36">
        <v>0</v>
      </c>
      <c r="L423" s="36">
        <v>24773</v>
      </c>
      <c r="M423" s="37">
        <v>24773</v>
      </c>
      <c r="N423" s="38">
        <v>0</v>
      </c>
      <c r="O423" s="38">
        <v>0</v>
      </c>
      <c r="P423" s="38">
        <v>0</v>
      </c>
      <c r="Q423" s="39">
        <v>0</v>
      </c>
      <c r="R423" s="37">
        <v>0</v>
      </c>
      <c r="S423" s="38">
        <v>0</v>
      </c>
      <c r="T423" s="38">
        <v>0</v>
      </c>
      <c r="U423" s="38">
        <v>0</v>
      </c>
      <c r="V423" s="39">
        <v>0</v>
      </c>
      <c r="W423" s="36">
        <v>0</v>
      </c>
      <c r="X423" s="36">
        <v>0</v>
      </c>
      <c r="Y423" s="37">
        <v>0</v>
      </c>
      <c r="Z423" s="39">
        <v>0</v>
      </c>
      <c r="AA423" s="36">
        <v>0</v>
      </c>
      <c r="AB423" s="36">
        <v>0</v>
      </c>
      <c r="AC423" s="37">
        <v>0</v>
      </c>
      <c r="AD423" s="38">
        <v>0</v>
      </c>
      <c r="AE423" s="38">
        <v>0</v>
      </c>
      <c r="AF423" s="39">
        <v>0</v>
      </c>
      <c r="AG423" s="36">
        <v>0</v>
      </c>
      <c r="AH423" s="36">
        <v>0</v>
      </c>
      <c r="AI423" s="36">
        <v>0</v>
      </c>
      <c r="AJ423" s="36">
        <v>0</v>
      </c>
      <c r="AK423" s="40">
        <v>24977</v>
      </c>
      <c r="AL423" s="38">
        <v>0</v>
      </c>
      <c r="AM423" s="38">
        <v>0</v>
      </c>
      <c r="AN423" s="38">
        <v>0</v>
      </c>
      <c r="AO423" s="38">
        <v>0</v>
      </c>
      <c r="AP423" s="38">
        <v>0</v>
      </c>
      <c r="AQ423" s="36">
        <v>0</v>
      </c>
      <c r="AR423" s="36">
        <v>0</v>
      </c>
      <c r="AS423" s="36">
        <v>0</v>
      </c>
      <c r="AT423" s="36">
        <v>0</v>
      </c>
      <c r="AU423" s="36">
        <v>0</v>
      </c>
      <c r="AV423" s="36">
        <v>0</v>
      </c>
      <c r="AW423" s="36">
        <v>0</v>
      </c>
      <c r="AX423" s="36">
        <v>0</v>
      </c>
      <c r="AY423" s="36">
        <v>0</v>
      </c>
      <c r="AZ423" s="40"/>
      <c r="BA423" s="40">
        <v>24977</v>
      </c>
      <c r="BB423" s="36">
        <v>0</v>
      </c>
      <c r="BC423" s="36">
        <v>0</v>
      </c>
      <c r="BD423" s="36">
        <v>4</v>
      </c>
      <c r="BE423" s="36">
        <v>0</v>
      </c>
    </row>
    <row r="424" spans="1:57" x14ac:dyDescent="0.2">
      <c r="A424" s="35" t="s">
        <v>788</v>
      </c>
      <c r="B424" s="35" t="s">
        <v>1462</v>
      </c>
      <c r="C424" s="397" t="s">
        <v>1588</v>
      </c>
      <c r="D424" s="35" t="s">
        <v>787</v>
      </c>
      <c r="E424" s="261"/>
      <c r="F424" s="35" t="s">
        <v>743</v>
      </c>
      <c r="G424" s="36">
        <v>0</v>
      </c>
      <c r="H424" s="36">
        <v>-551</v>
      </c>
      <c r="I424" s="37">
        <v>-551</v>
      </c>
      <c r="J424" s="39">
        <v>0</v>
      </c>
      <c r="K424" s="36">
        <v>0</v>
      </c>
      <c r="L424" s="36">
        <v>66578</v>
      </c>
      <c r="M424" s="37">
        <v>66578</v>
      </c>
      <c r="N424" s="38">
        <v>0</v>
      </c>
      <c r="O424" s="38">
        <v>0</v>
      </c>
      <c r="P424" s="38">
        <v>0</v>
      </c>
      <c r="Q424" s="39">
        <v>0</v>
      </c>
      <c r="R424" s="37">
        <v>0</v>
      </c>
      <c r="S424" s="38">
        <v>0</v>
      </c>
      <c r="T424" s="38">
        <v>0</v>
      </c>
      <c r="U424" s="38">
        <v>0</v>
      </c>
      <c r="V424" s="39">
        <v>0</v>
      </c>
      <c r="W424" s="36">
        <v>0</v>
      </c>
      <c r="X424" s="36">
        <v>0</v>
      </c>
      <c r="Y424" s="37">
        <v>0</v>
      </c>
      <c r="Z424" s="39">
        <v>0</v>
      </c>
      <c r="AA424" s="36">
        <v>0</v>
      </c>
      <c r="AB424" s="36">
        <v>0</v>
      </c>
      <c r="AC424" s="37">
        <v>0</v>
      </c>
      <c r="AD424" s="38">
        <v>0</v>
      </c>
      <c r="AE424" s="38">
        <v>0</v>
      </c>
      <c r="AF424" s="39">
        <v>0</v>
      </c>
      <c r="AG424" s="36">
        <v>1254</v>
      </c>
      <c r="AH424" s="36">
        <v>0</v>
      </c>
      <c r="AI424" s="36">
        <v>0</v>
      </c>
      <c r="AJ424" s="36">
        <v>0</v>
      </c>
      <c r="AK424" s="40">
        <v>67281</v>
      </c>
      <c r="AL424" s="38">
        <v>0</v>
      </c>
      <c r="AM424" s="38">
        <v>0</v>
      </c>
      <c r="AN424" s="38">
        <v>0</v>
      </c>
      <c r="AO424" s="38">
        <v>0</v>
      </c>
      <c r="AP424" s="38">
        <v>0</v>
      </c>
      <c r="AQ424" s="36">
        <v>0</v>
      </c>
      <c r="AR424" s="36">
        <v>0</v>
      </c>
      <c r="AS424" s="36">
        <v>0</v>
      </c>
      <c r="AT424" s="36">
        <v>0</v>
      </c>
      <c r="AU424" s="36">
        <v>0</v>
      </c>
      <c r="AV424" s="36">
        <v>0</v>
      </c>
      <c r="AW424" s="36">
        <v>0</v>
      </c>
      <c r="AX424" s="36">
        <v>0</v>
      </c>
      <c r="AY424" s="36">
        <v>0</v>
      </c>
      <c r="AZ424" s="40"/>
      <c r="BA424" s="40">
        <v>67281</v>
      </c>
      <c r="BB424" s="36">
        <v>0</v>
      </c>
      <c r="BC424" s="36">
        <v>0</v>
      </c>
      <c r="BD424" s="36">
        <v>0</v>
      </c>
      <c r="BE424" s="36">
        <v>1</v>
      </c>
    </row>
    <row r="425" spans="1:57" x14ac:dyDescent="0.2">
      <c r="A425" s="35" t="s">
        <v>790</v>
      </c>
      <c r="B425" s="35" t="s">
        <v>1463</v>
      </c>
      <c r="C425" s="397" t="s">
        <v>1587</v>
      </c>
      <c r="D425" s="35" t="s">
        <v>789</v>
      </c>
      <c r="E425" s="261"/>
      <c r="F425" s="35" t="s">
        <v>743</v>
      </c>
      <c r="G425" s="36">
        <v>0</v>
      </c>
      <c r="H425" s="36">
        <v>239</v>
      </c>
      <c r="I425" s="37">
        <v>239</v>
      </c>
      <c r="J425" s="39">
        <v>0</v>
      </c>
      <c r="K425" s="36">
        <v>270</v>
      </c>
      <c r="L425" s="36">
        <v>26287</v>
      </c>
      <c r="M425" s="37">
        <v>26557</v>
      </c>
      <c r="N425" s="38">
        <v>0</v>
      </c>
      <c r="O425" s="38">
        <v>0</v>
      </c>
      <c r="P425" s="38">
        <v>0</v>
      </c>
      <c r="Q425" s="39">
        <v>0</v>
      </c>
      <c r="R425" s="37">
        <v>0</v>
      </c>
      <c r="S425" s="38">
        <v>0</v>
      </c>
      <c r="T425" s="38">
        <v>0</v>
      </c>
      <c r="U425" s="38">
        <v>0</v>
      </c>
      <c r="V425" s="39">
        <v>0</v>
      </c>
      <c r="W425" s="36">
        <v>0</v>
      </c>
      <c r="X425" s="36">
        <v>0</v>
      </c>
      <c r="Y425" s="37">
        <v>0</v>
      </c>
      <c r="Z425" s="39">
        <v>0</v>
      </c>
      <c r="AA425" s="36">
        <v>0</v>
      </c>
      <c r="AB425" s="36">
        <v>0</v>
      </c>
      <c r="AC425" s="37">
        <v>0</v>
      </c>
      <c r="AD425" s="38">
        <v>0</v>
      </c>
      <c r="AE425" s="38">
        <v>0</v>
      </c>
      <c r="AF425" s="39">
        <v>0</v>
      </c>
      <c r="AG425" s="36">
        <v>24</v>
      </c>
      <c r="AH425" s="36">
        <v>0</v>
      </c>
      <c r="AI425" s="36">
        <v>0</v>
      </c>
      <c r="AJ425" s="36">
        <v>0</v>
      </c>
      <c r="AK425" s="40">
        <v>26820</v>
      </c>
      <c r="AL425" s="38">
        <v>0</v>
      </c>
      <c r="AM425" s="38">
        <v>0</v>
      </c>
      <c r="AN425" s="38">
        <v>0</v>
      </c>
      <c r="AO425" s="38">
        <v>0</v>
      </c>
      <c r="AP425" s="38">
        <v>0</v>
      </c>
      <c r="AQ425" s="36">
        <v>0</v>
      </c>
      <c r="AR425" s="36">
        <v>0</v>
      </c>
      <c r="AS425" s="36">
        <v>0</v>
      </c>
      <c r="AT425" s="36">
        <v>0</v>
      </c>
      <c r="AU425" s="36">
        <v>0</v>
      </c>
      <c r="AV425" s="36">
        <v>0</v>
      </c>
      <c r="AW425" s="36">
        <v>0</v>
      </c>
      <c r="AX425" s="36">
        <v>0</v>
      </c>
      <c r="AY425" s="36">
        <v>0</v>
      </c>
      <c r="AZ425" s="40"/>
      <c r="BA425" s="40">
        <v>26820</v>
      </c>
      <c r="BB425" s="36">
        <v>0</v>
      </c>
      <c r="BC425" s="36">
        <v>0</v>
      </c>
      <c r="BD425" s="36">
        <v>100</v>
      </c>
      <c r="BE425" s="36">
        <v>-19</v>
      </c>
    </row>
    <row r="426" spans="1:57" x14ac:dyDescent="0.2">
      <c r="A426" s="35" t="s">
        <v>798</v>
      </c>
      <c r="B426" s="35" t="s">
        <v>1464</v>
      </c>
      <c r="C426" s="397" t="s">
        <v>1588</v>
      </c>
      <c r="D426" s="35" t="s">
        <v>797</v>
      </c>
      <c r="E426" s="261"/>
      <c r="F426" s="35" t="s">
        <v>743</v>
      </c>
      <c r="G426" s="36">
        <v>0</v>
      </c>
      <c r="H426" s="36">
        <v>310</v>
      </c>
      <c r="I426" s="37">
        <v>310</v>
      </c>
      <c r="J426" s="39">
        <v>0</v>
      </c>
      <c r="K426" s="36">
        <v>0</v>
      </c>
      <c r="L426" s="36">
        <v>51041</v>
      </c>
      <c r="M426" s="37">
        <v>51041</v>
      </c>
      <c r="N426" s="38">
        <v>0</v>
      </c>
      <c r="O426" s="38">
        <v>0</v>
      </c>
      <c r="P426" s="38">
        <v>0</v>
      </c>
      <c r="Q426" s="39">
        <v>0</v>
      </c>
      <c r="R426" s="37">
        <v>0</v>
      </c>
      <c r="S426" s="38">
        <v>0</v>
      </c>
      <c r="T426" s="38">
        <v>0</v>
      </c>
      <c r="U426" s="38">
        <v>0</v>
      </c>
      <c r="V426" s="39">
        <v>0</v>
      </c>
      <c r="W426" s="36">
        <v>0</v>
      </c>
      <c r="X426" s="36">
        <v>0</v>
      </c>
      <c r="Y426" s="37">
        <v>0</v>
      </c>
      <c r="Z426" s="39">
        <v>0</v>
      </c>
      <c r="AA426" s="36">
        <v>0</v>
      </c>
      <c r="AB426" s="36">
        <v>0</v>
      </c>
      <c r="AC426" s="37">
        <v>0</v>
      </c>
      <c r="AD426" s="38">
        <v>0</v>
      </c>
      <c r="AE426" s="38">
        <v>0</v>
      </c>
      <c r="AF426" s="39">
        <v>0</v>
      </c>
      <c r="AG426" s="36">
        <v>0</v>
      </c>
      <c r="AH426" s="36">
        <v>0</v>
      </c>
      <c r="AI426" s="36">
        <v>0</v>
      </c>
      <c r="AJ426" s="36">
        <v>0</v>
      </c>
      <c r="AK426" s="40">
        <v>51351</v>
      </c>
      <c r="AL426" s="38">
        <v>0</v>
      </c>
      <c r="AM426" s="38">
        <v>0</v>
      </c>
      <c r="AN426" s="38">
        <v>0</v>
      </c>
      <c r="AO426" s="38">
        <v>0</v>
      </c>
      <c r="AP426" s="38">
        <v>0</v>
      </c>
      <c r="AQ426" s="36">
        <v>0</v>
      </c>
      <c r="AR426" s="36">
        <v>0</v>
      </c>
      <c r="AS426" s="36">
        <v>0</v>
      </c>
      <c r="AT426" s="36">
        <v>0</v>
      </c>
      <c r="AU426" s="36">
        <v>0</v>
      </c>
      <c r="AV426" s="36">
        <v>0</v>
      </c>
      <c r="AW426" s="36">
        <v>0</v>
      </c>
      <c r="AX426" s="36">
        <v>0</v>
      </c>
      <c r="AY426" s="36">
        <v>0</v>
      </c>
      <c r="AZ426" s="40"/>
      <c r="BA426" s="40">
        <v>51351</v>
      </c>
      <c r="BB426" s="36">
        <v>0</v>
      </c>
      <c r="BC426" s="36">
        <v>0</v>
      </c>
      <c r="BD426" s="36">
        <v>195</v>
      </c>
      <c r="BE426" s="36">
        <v>-94</v>
      </c>
    </row>
    <row r="427" spans="1:57" x14ac:dyDescent="0.2">
      <c r="A427" s="35" t="s">
        <v>801</v>
      </c>
      <c r="B427" s="35" t="s">
        <v>1465</v>
      </c>
      <c r="C427" s="397" t="s">
        <v>1594</v>
      </c>
      <c r="D427" s="35" t="s">
        <v>800</v>
      </c>
      <c r="E427" s="261"/>
      <c r="F427" s="35" t="s">
        <v>743</v>
      </c>
      <c r="G427" s="36">
        <v>0</v>
      </c>
      <c r="H427" s="36">
        <v>230</v>
      </c>
      <c r="I427" s="37">
        <v>230</v>
      </c>
      <c r="J427" s="39">
        <v>0</v>
      </c>
      <c r="K427" s="36">
        <v>0</v>
      </c>
      <c r="L427" s="36">
        <v>42636</v>
      </c>
      <c r="M427" s="37">
        <v>42636</v>
      </c>
      <c r="N427" s="38">
        <v>0</v>
      </c>
      <c r="O427" s="38">
        <v>0</v>
      </c>
      <c r="P427" s="38">
        <v>0</v>
      </c>
      <c r="Q427" s="39">
        <v>0</v>
      </c>
      <c r="R427" s="37">
        <v>0</v>
      </c>
      <c r="S427" s="38">
        <v>0</v>
      </c>
      <c r="T427" s="38">
        <v>0</v>
      </c>
      <c r="U427" s="38">
        <v>0</v>
      </c>
      <c r="V427" s="39">
        <v>0</v>
      </c>
      <c r="W427" s="36">
        <v>0</v>
      </c>
      <c r="X427" s="36">
        <v>0</v>
      </c>
      <c r="Y427" s="37">
        <v>0</v>
      </c>
      <c r="Z427" s="39">
        <v>0</v>
      </c>
      <c r="AA427" s="36">
        <v>0</v>
      </c>
      <c r="AB427" s="36">
        <v>0</v>
      </c>
      <c r="AC427" s="37">
        <v>0</v>
      </c>
      <c r="AD427" s="38">
        <v>0</v>
      </c>
      <c r="AE427" s="38">
        <v>0</v>
      </c>
      <c r="AF427" s="39">
        <v>0</v>
      </c>
      <c r="AG427" s="36">
        <v>0</v>
      </c>
      <c r="AH427" s="36">
        <v>0</v>
      </c>
      <c r="AI427" s="36">
        <v>0</v>
      </c>
      <c r="AJ427" s="36">
        <v>0</v>
      </c>
      <c r="AK427" s="40">
        <v>42866</v>
      </c>
      <c r="AL427" s="38">
        <v>0</v>
      </c>
      <c r="AM427" s="38">
        <v>0</v>
      </c>
      <c r="AN427" s="38">
        <v>0</v>
      </c>
      <c r="AO427" s="38">
        <v>0</v>
      </c>
      <c r="AP427" s="38">
        <v>0</v>
      </c>
      <c r="AQ427" s="36">
        <v>0</v>
      </c>
      <c r="AR427" s="36">
        <v>0</v>
      </c>
      <c r="AS427" s="36">
        <v>0</v>
      </c>
      <c r="AT427" s="36">
        <v>0</v>
      </c>
      <c r="AU427" s="36">
        <v>0</v>
      </c>
      <c r="AV427" s="36">
        <v>0</v>
      </c>
      <c r="AW427" s="36">
        <v>0</v>
      </c>
      <c r="AX427" s="36">
        <v>0</v>
      </c>
      <c r="AY427" s="36">
        <v>0</v>
      </c>
      <c r="AZ427" s="40"/>
      <c r="BA427" s="40">
        <v>42866</v>
      </c>
      <c r="BB427" s="36">
        <v>0</v>
      </c>
      <c r="BC427" s="36">
        <v>0</v>
      </c>
      <c r="BD427" s="36">
        <v>240</v>
      </c>
      <c r="BE427" s="36">
        <v>-2</v>
      </c>
    </row>
    <row r="428" spans="1:57" x14ac:dyDescent="0.2">
      <c r="A428" s="35" t="s">
        <v>804</v>
      </c>
      <c r="B428" s="35" t="s">
        <v>1466</v>
      </c>
      <c r="C428" s="397" t="s">
        <v>1589</v>
      </c>
      <c r="D428" s="35" t="s">
        <v>803</v>
      </c>
      <c r="E428" s="261"/>
      <c r="F428" s="35" t="s">
        <v>743</v>
      </c>
      <c r="G428" s="36">
        <v>0</v>
      </c>
      <c r="H428" s="36">
        <v>1695</v>
      </c>
      <c r="I428" s="37">
        <v>1695</v>
      </c>
      <c r="J428" s="39">
        <v>0</v>
      </c>
      <c r="K428" s="36">
        <v>0</v>
      </c>
      <c r="L428" s="36">
        <v>72210</v>
      </c>
      <c r="M428" s="37">
        <v>72210</v>
      </c>
      <c r="N428" s="38">
        <v>0</v>
      </c>
      <c r="O428" s="38">
        <v>0</v>
      </c>
      <c r="P428" s="38">
        <v>0</v>
      </c>
      <c r="Q428" s="39">
        <v>0</v>
      </c>
      <c r="R428" s="37">
        <v>0</v>
      </c>
      <c r="S428" s="38">
        <v>0</v>
      </c>
      <c r="T428" s="38">
        <v>0</v>
      </c>
      <c r="U428" s="38">
        <v>0</v>
      </c>
      <c r="V428" s="39">
        <v>0</v>
      </c>
      <c r="W428" s="36">
        <v>0</v>
      </c>
      <c r="X428" s="36">
        <v>0</v>
      </c>
      <c r="Y428" s="37">
        <v>0</v>
      </c>
      <c r="Z428" s="39">
        <v>0</v>
      </c>
      <c r="AA428" s="36">
        <v>0</v>
      </c>
      <c r="AB428" s="36">
        <v>0</v>
      </c>
      <c r="AC428" s="37">
        <v>0</v>
      </c>
      <c r="AD428" s="38">
        <v>0</v>
      </c>
      <c r="AE428" s="38">
        <v>0</v>
      </c>
      <c r="AF428" s="39">
        <v>0</v>
      </c>
      <c r="AG428" s="36">
        <v>1052</v>
      </c>
      <c r="AH428" s="36">
        <v>0</v>
      </c>
      <c r="AI428" s="36">
        <v>0</v>
      </c>
      <c r="AJ428" s="36">
        <v>0</v>
      </c>
      <c r="AK428" s="40">
        <v>74957</v>
      </c>
      <c r="AL428" s="38">
        <v>0</v>
      </c>
      <c r="AM428" s="38">
        <v>0</v>
      </c>
      <c r="AN428" s="38">
        <v>0</v>
      </c>
      <c r="AO428" s="38">
        <v>0</v>
      </c>
      <c r="AP428" s="38">
        <v>0</v>
      </c>
      <c r="AQ428" s="36">
        <v>0</v>
      </c>
      <c r="AR428" s="36">
        <v>0</v>
      </c>
      <c r="AS428" s="36">
        <v>0</v>
      </c>
      <c r="AT428" s="36">
        <v>0</v>
      </c>
      <c r="AU428" s="36">
        <v>0</v>
      </c>
      <c r="AV428" s="36">
        <v>0</v>
      </c>
      <c r="AW428" s="36">
        <v>0</v>
      </c>
      <c r="AX428" s="36">
        <v>0</v>
      </c>
      <c r="AY428" s="36">
        <v>0</v>
      </c>
      <c r="AZ428" s="40"/>
      <c r="BA428" s="40">
        <v>74957</v>
      </c>
      <c r="BB428" s="36">
        <v>0</v>
      </c>
      <c r="BC428" s="36">
        <v>0</v>
      </c>
      <c r="BD428" s="36">
        <v>1</v>
      </c>
      <c r="BE428" s="36">
        <v>46</v>
      </c>
    </row>
    <row r="429" spans="1:57" x14ac:dyDescent="0.2">
      <c r="A429" s="35" t="s">
        <v>807</v>
      </c>
      <c r="B429" s="35" t="s">
        <v>1467</v>
      </c>
      <c r="C429" s="397" t="s">
        <v>1590</v>
      </c>
      <c r="D429" s="35" t="s">
        <v>806</v>
      </c>
      <c r="E429" s="261"/>
      <c r="F429" s="35" t="s">
        <v>743</v>
      </c>
      <c r="G429" s="36">
        <v>0</v>
      </c>
      <c r="H429" s="36">
        <v>271</v>
      </c>
      <c r="I429" s="37">
        <v>271</v>
      </c>
      <c r="J429" s="39">
        <v>0</v>
      </c>
      <c r="K429" s="36">
        <v>0</v>
      </c>
      <c r="L429" s="36">
        <v>64577</v>
      </c>
      <c r="M429" s="37">
        <v>64577</v>
      </c>
      <c r="N429" s="38">
        <v>0</v>
      </c>
      <c r="O429" s="38">
        <v>0</v>
      </c>
      <c r="P429" s="38">
        <v>0</v>
      </c>
      <c r="Q429" s="39">
        <v>0</v>
      </c>
      <c r="R429" s="37">
        <v>0</v>
      </c>
      <c r="S429" s="38">
        <v>0</v>
      </c>
      <c r="T429" s="38">
        <v>0</v>
      </c>
      <c r="U429" s="38">
        <v>0</v>
      </c>
      <c r="V429" s="39">
        <v>0</v>
      </c>
      <c r="W429" s="36">
        <v>0</v>
      </c>
      <c r="X429" s="36">
        <v>0</v>
      </c>
      <c r="Y429" s="37">
        <v>0</v>
      </c>
      <c r="Z429" s="39">
        <v>0</v>
      </c>
      <c r="AA429" s="36">
        <v>0</v>
      </c>
      <c r="AB429" s="36">
        <v>0</v>
      </c>
      <c r="AC429" s="37">
        <v>0</v>
      </c>
      <c r="AD429" s="38">
        <v>0</v>
      </c>
      <c r="AE429" s="38">
        <v>0</v>
      </c>
      <c r="AF429" s="39">
        <v>0</v>
      </c>
      <c r="AG429" s="36">
        <v>735</v>
      </c>
      <c r="AH429" s="36">
        <v>0</v>
      </c>
      <c r="AI429" s="36">
        <v>0</v>
      </c>
      <c r="AJ429" s="36">
        <v>0</v>
      </c>
      <c r="AK429" s="40">
        <v>65583</v>
      </c>
      <c r="AL429" s="38">
        <v>0</v>
      </c>
      <c r="AM429" s="38">
        <v>0</v>
      </c>
      <c r="AN429" s="38">
        <v>0</v>
      </c>
      <c r="AO429" s="38">
        <v>0</v>
      </c>
      <c r="AP429" s="38">
        <v>0</v>
      </c>
      <c r="AQ429" s="36">
        <v>0</v>
      </c>
      <c r="AR429" s="36">
        <v>0</v>
      </c>
      <c r="AS429" s="36">
        <v>0</v>
      </c>
      <c r="AT429" s="36">
        <v>0</v>
      </c>
      <c r="AU429" s="36">
        <v>0</v>
      </c>
      <c r="AV429" s="36">
        <v>0</v>
      </c>
      <c r="AW429" s="36">
        <v>0</v>
      </c>
      <c r="AX429" s="36">
        <v>0</v>
      </c>
      <c r="AY429" s="36">
        <v>0</v>
      </c>
      <c r="AZ429" s="40"/>
      <c r="BA429" s="40">
        <v>65583</v>
      </c>
      <c r="BB429" s="36">
        <v>0</v>
      </c>
      <c r="BC429" s="36">
        <v>0</v>
      </c>
      <c r="BD429" s="36">
        <v>338</v>
      </c>
      <c r="BE429" s="36">
        <v>-107</v>
      </c>
    </row>
    <row r="430" spans="1:57" x14ac:dyDescent="0.2">
      <c r="A430" s="35" t="s">
        <v>810</v>
      </c>
      <c r="B430" s="35" t="s">
        <v>1468</v>
      </c>
      <c r="C430" s="397" t="s">
        <v>1592</v>
      </c>
      <c r="D430" s="35" t="s">
        <v>809</v>
      </c>
      <c r="E430" s="261"/>
      <c r="F430" s="35" t="s">
        <v>743</v>
      </c>
      <c r="G430" s="36">
        <v>0</v>
      </c>
      <c r="H430" s="36">
        <v>878</v>
      </c>
      <c r="I430" s="37">
        <v>878</v>
      </c>
      <c r="J430" s="39">
        <v>0</v>
      </c>
      <c r="K430" s="36">
        <v>0</v>
      </c>
      <c r="L430" s="36">
        <v>38087</v>
      </c>
      <c r="M430" s="37">
        <v>38087</v>
      </c>
      <c r="N430" s="38">
        <v>0</v>
      </c>
      <c r="O430" s="38">
        <v>0</v>
      </c>
      <c r="P430" s="38">
        <v>0</v>
      </c>
      <c r="Q430" s="39">
        <v>0</v>
      </c>
      <c r="R430" s="37">
        <v>0</v>
      </c>
      <c r="S430" s="38">
        <v>0</v>
      </c>
      <c r="T430" s="38">
        <v>0</v>
      </c>
      <c r="U430" s="38">
        <v>0</v>
      </c>
      <c r="V430" s="39">
        <v>0</v>
      </c>
      <c r="W430" s="36">
        <v>0</v>
      </c>
      <c r="X430" s="36">
        <v>0</v>
      </c>
      <c r="Y430" s="37">
        <v>0</v>
      </c>
      <c r="Z430" s="39">
        <v>0</v>
      </c>
      <c r="AA430" s="36">
        <v>0</v>
      </c>
      <c r="AB430" s="36">
        <v>0</v>
      </c>
      <c r="AC430" s="37">
        <v>0</v>
      </c>
      <c r="AD430" s="38">
        <v>0</v>
      </c>
      <c r="AE430" s="38">
        <v>0</v>
      </c>
      <c r="AF430" s="39">
        <v>0</v>
      </c>
      <c r="AG430" s="36">
        <v>0</v>
      </c>
      <c r="AH430" s="36">
        <v>0</v>
      </c>
      <c r="AI430" s="36">
        <v>0</v>
      </c>
      <c r="AJ430" s="36">
        <v>0</v>
      </c>
      <c r="AK430" s="40">
        <v>38965</v>
      </c>
      <c r="AL430" s="38">
        <v>0</v>
      </c>
      <c r="AM430" s="38">
        <v>0</v>
      </c>
      <c r="AN430" s="38">
        <v>0</v>
      </c>
      <c r="AO430" s="38">
        <v>0</v>
      </c>
      <c r="AP430" s="38">
        <v>0</v>
      </c>
      <c r="AQ430" s="36">
        <v>0</v>
      </c>
      <c r="AR430" s="36">
        <v>0</v>
      </c>
      <c r="AS430" s="36">
        <v>0</v>
      </c>
      <c r="AT430" s="36">
        <v>0</v>
      </c>
      <c r="AU430" s="36">
        <v>0</v>
      </c>
      <c r="AV430" s="36">
        <v>0</v>
      </c>
      <c r="AW430" s="36">
        <v>0</v>
      </c>
      <c r="AX430" s="36">
        <v>0</v>
      </c>
      <c r="AY430" s="36">
        <v>0</v>
      </c>
      <c r="AZ430" s="40"/>
      <c r="BA430" s="40">
        <v>38965</v>
      </c>
      <c r="BB430" s="36">
        <v>0</v>
      </c>
      <c r="BC430" s="36">
        <v>0</v>
      </c>
      <c r="BD430" s="36">
        <v>19</v>
      </c>
      <c r="BE430" s="36">
        <v>-5</v>
      </c>
    </row>
    <row r="431" spans="1:57" x14ac:dyDescent="0.2">
      <c r="A431" s="35" t="s">
        <v>812</v>
      </c>
      <c r="B431" s="35" t="s">
        <v>1469</v>
      </c>
      <c r="C431" s="397" t="s">
        <v>1592</v>
      </c>
      <c r="D431" s="35" t="s">
        <v>811</v>
      </c>
      <c r="E431" s="261"/>
      <c r="F431" s="35" t="s">
        <v>743</v>
      </c>
      <c r="G431" s="36">
        <v>0</v>
      </c>
      <c r="H431" s="36">
        <v>317</v>
      </c>
      <c r="I431" s="37">
        <v>317</v>
      </c>
      <c r="J431" s="39">
        <v>0</v>
      </c>
      <c r="K431" s="36">
        <v>0</v>
      </c>
      <c r="L431" s="36">
        <v>26828</v>
      </c>
      <c r="M431" s="37">
        <v>26828</v>
      </c>
      <c r="N431" s="38">
        <v>0</v>
      </c>
      <c r="O431" s="38">
        <v>0</v>
      </c>
      <c r="P431" s="38">
        <v>0</v>
      </c>
      <c r="Q431" s="39">
        <v>0</v>
      </c>
      <c r="R431" s="37">
        <v>0</v>
      </c>
      <c r="S431" s="38">
        <v>0</v>
      </c>
      <c r="T431" s="38">
        <v>0</v>
      </c>
      <c r="U431" s="38">
        <v>0</v>
      </c>
      <c r="V431" s="39">
        <v>0</v>
      </c>
      <c r="W431" s="36">
        <v>0</v>
      </c>
      <c r="X431" s="36">
        <v>0</v>
      </c>
      <c r="Y431" s="37">
        <v>0</v>
      </c>
      <c r="Z431" s="39">
        <v>0</v>
      </c>
      <c r="AA431" s="36">
        <v>0</v>
      </c>
      <c r="AB431" s="36">
        <v>0</v>
      </c>
      <c r="AC431" s="37">
        <v>0</v>
      </c>
      <c r="AD431" s="38">
        <v>0</v>
      </c>
      <c r="AE431" s="38">
        <v>0</v>
      </c>
      <c r="AF431" s="39">
        <v>0</v>
      </c>
      <c r="AG431" s="36">
        <v>237</v>
      </c>
      <c r="AH431" s="36">
        <v>0</v>
      </c>
      <c r="AI431" s="36">
        <v>0</v>
      </c>
      <c r="AJ431" s="36">
        <v>0</v>
      </c>
      <c r="AK431" s="40">
        <v>27382</v>
      </c>
      <c r="AL431" s="38">
        <v>0</v>
      </c>
      <c r="AM431" s="38">
        <v>0</v>
      </c>
      <c r="AN431" s="38">
        <v>0</v>
      </c>
      <c r="AO431" s="38">
        <v>0</v>
      </c>
      <c r="AP431" s="38">
        <v>0</v>
      </c>
      <c r="AQ431" s="36">
        <v>0</v>
      </c>
      <c r="AR431" s="36">
        <v>0</v>
      </c>
      <c r="AS431" s="36">
        <v>0</v>
      </c>
      <c r="AT431" s="36">
        <v>0</v>
      </c>
      <c r="AU431" s="36">
        <v>215</v>
      </c>
      <c r="AV431" s="36">
        <v>0</v>
      </c>
      <c r="AW431" s="36">
        <v>0</v>
      </c>
      <c r="AX431" s="36">
        <v>0</v>
      </c>
      <c r="AY431" s="36">
        <v>0</v>
      </c>
      <c r="AZ431" s="40"/>
      <c r="BA431" s="40">
        <v>27597</v>
      </c>
      <c r="BB431" s="36">
        <v>0</v>
      </c>
      <c r="BC431" s="36">
        <v>0</v>
      </c>
      <c r="BD431" s="36">
        <v>118</v>
      </c>
      <c r="BE431" s="36">
        <v>-6</v>
      </c>
    </row>
    <row r="432" spans="1:57" x14ac:dyDescent="0.2">
      <c r="A432" s="35" t="s">
        <v>817</v>
      </c>
      <c r="B432" s="35" t="s">
        <v>1470</v>
      </c>
      <c r="C432" s="397" t="s">
        <v>1588</v>
      </c>
      <c r="D432" s="35" t="s">
        <v>816</v>
      </c>
      <c r="E432" s="261"/>
      <c r="F432" s="35" t="s">
        <v>743</v>
      </c>
      <c r="G432" s="36">
        <v>0</v>
      </c>
      <c r="H432" s="36">
        <v>239</v>
      </c>
      <c r="I432" s="37">
        <v>239</v>
      </c>
      <c r="J432" s="39">
        <v>0</v>
      </c>
      <c r="K432" s="36">
        <v>0</v>
      </c>
      <c r="L432" s="36">
        <v>39770</v>
      </c>
      <c r="M432" s="37">
        <v>39770</v>
      </c>
      <c r="N432" s="38">
        <v>0</v>
      </c>
      <c r="O432" s="38">
        <v>0</v>
      </c>
      <c r="P432" s="38">
        <v>0</v>
      </c>
      <c r="Q432" s="39">
        <v>0</v>
      </c>
      <c r="R432" s="37">
        <v>0</v>
      </c>
      <c r="S432" s="38">
        <v>0</v>
      </c>
      <c r="T432" s="38">
        <v>0</v>
      </c>
      <c r="U432" s="38">
        <v>0</v>
      </c>
      <c r="V432" s="39">
        <v>0</v>
      </c>
      <c r="W432" s="36">
        <v>0</v>
      </c>
      <c r="X432" s="36">
        <v>0</v>
      </c>
      <c r="Y432" s="37">
        <v>0</v>
      </c>
      <c r="Z432" s="39">
        <v>0</v>
      </c>
      <c r="AA432" s="36">
        <v>0</v>
      </c>
      <c r="AB432" s="36">
        <v>0</v>
      </c>
      <c r="AC432" s="37">
        <v>0</v>
      </c>
      <c r="AD432" s="38">
        <v>0</v>
      </c>
      <c r="AE432" s="38">
        <v>0</v>
      </c>
      <c r="AF432" s="39">
        <v>0</v>
      </c>
      <c r="AG432" s="36">
        <v>0</v>
      </c>
      <c r="AH432" s="36">
        <v>0</v>
      </c>
      <c r="AI432" s="36">
        <v>0</v>
      </c>
      <c r="AJ432" s="36">
        <v>0</v>
      </c>
      <c r="AK432" s="40">
        <v>40009</v>
      </c>
      <c r="AL432" s="38">
        <v>0</v>
      </c>
      <c r="AM432" s="38">
        <v>0</v>
      </c>
      <c r="AN432" s="38">
        <v>0</v>
      </c>
      <c r="AO432" s="38">
        <v>0</v>
      </c>
      <c r="AP432" s="38">
        <v>0</v>
      </c>
      <c r="AQ432" s="36">
        <v>0</v>
      </c>
      <c r="AR432" s="36">
        <v>0</v>
      </c>
      <c r="AS432" s="36">
        <v>0</v>
      </c>
      <c r="AT432" s="36">
        <v>0</v>
      </c>
      <c r="AU432" s="36">
        <v>0</v>
      </c>
      <c r="AV432" s="36">
        <v>0</v>
      </c>
      <c r="AW432" s="36">
        <v>0</v>
      </c>
      <c r="AX432" s="36">
        <v>0</v>
      </c>
      <c r="AY432" s="36">
        <v>0</v>
      </c>
      <c r="AZ432" s="40"/>
      <c r="BA432" s="40">
        <v>40009</v>
      </c>
      <c r="BB432" s="36">
        <v>0</v>
      </c>
      <c r="BC432" s="36">
        <v>0</v>
      </c>
      <c r="BD432" s="36">
        <v>61</v>
      </c>
      <c r="BE432" s="36">
        <v>-7</v>
      </c>
    </row>
    <row r="433" spans="1:57" x14ac:dyDescent="0.2">
      <c r="A433" s="35" t="s">
        <v>820</v>
      </c>
      <c r="B433" s="35" t="s">
        <v>1471</v>
      </c>
      <c r="C433" s="397" t="s">
        <v>1594</v>
      </c>
      <c r="D433" s="35" t="s">
        <v>819</v>
      </c>
      <c r="E433" s="261"/>
      <c r="F433" s="35" t="s">
        <v>743</v>
      </c>
      <c r="G433" s="36">
        <v>0</v>
      </c>
      <c r="H433" s="36">
        <v>204</v>
      </c>
      <c r="I433" s="37">
        <v>204</v>
      </c>
      <c r="J433" s="39">
        <v>0</v>
      </c>
      <c r="K433" s="36">
        <v>0</v>
      </c>
      <c r="L433" s="36">
        <v>36632</v>
      </c>
      <c r="M433" s="37">
        <v>36632</v>
      </c>
      <c r="N433" s="38">
        <v>0</v>
      </c>
      <c r="O433" s="38">
        <v>0</v>
      </c>
      <c r="P433" s="38">
        <v>0</v>
      </c>
      <c r="Q433" s="39">
        <v>0</v>
      </c>
      <c r="R433" s="37">
        <v>0</v>
      </c>
      <c r="S433" s="38">
        <v>0</v>
      </c>
      <c r="T433" s="38">
        <v>0</v>
      </c>
      <c r="U433" s="38">
        <v>0</v>
      </c>
      <c r="V433" s="39">
        <v>0</v>
      </c>
      <c r="W433" s="36">
        <v>0</v>
      </c>
      <c r="X433" s="36">
        <v>0</v>
      </c>
      <c r="Y433" s="37">
        <v>0</v>
      </c>
      <c r="Z433" s="39">
        <v>0</v>
      </c>
      <c r="AA433" s="36">
        <v>0</v>
      </c>
      <c r="AB433" s="36">
        <v>0</v>
      </c>
      <c r="AC433" s="37">
        <v>0</v>
      </c>
      <c r="AD433" s="38">
        <v>0</v>
      </c>
      <c r="AE433" s="38">
        <v>0</v>
      </c>
      <c r="AF433" s="39">
        <v>0</v>
      </c>
      <c r="AG433" s="36">
        <v>0</v>
      </c>
      <c r="AH433" s="36">
        <v>0</v>
      </c>
      <c r="AI433" s="36">
        <v>0</v>
      </c>
      <c r="AJ433" s="36">
        <v>0</v>
      </c>
      <c r="AK433" s="40">
        <v>36836</v>
      </c>
      <c r="AL433" s="38">
        <v>0</v>
      </c>
      <c r="AM433" s="38">
        <v>0</v>
      </c>
      <c r="AN433" s="38">
        <v>0</v>
      </c>
      <c r="AO433" s="38">
        <v>0</v>
      </c>
      <c r="AP433" s="38">
        <v>0</v>
      </c>
      <c r="AQ433" s="36">
        <v>0</v>
      </c>
      <c r="AR433" s="36">
        <v>0</v>
      </c>
      <c r="AS433" s="36">
        <v>0</v>
      </c>
      <c r="AT433" s="36">
        <v>0</v>
      </c>
      <c r="AU433" s="36">
        <v>0</v>
      </c>
      <c r="AV433" s="36">
        <v>0</v>
      </c>
      <c r="AW433" s="36">
        <v>0</v>
      </c>
      <c r="AX433" s="36">
        <v>0</v>
      </c>
      <c r="AY433" s="36">
        <v>0</v>
      </c>
      <c r="AZ433" s="40"/>
      <c r="BA433" s="40">
        <v>36836</v>
      </c>
      <c r="BB433" s="36">
        <v>0</v>
      </c>
      <c r="BC433" s="36">
        <v>0</v>
      </c>
      <c r="BD433" s="36">
        <v>1</v>
      </c>
      <c r="BE433" s="36">
        <v>-3</v>
      </c>
    </row>
    <row r="434" spans="1:57" x14ac:dyDescent="0.2">
      <c r="A434" s="35" t="s">
        <v>822</v>
      </c>
      <c r="B434" s="35" t="s">
        <v>1472</v>
      </c>
      <c r="C434" s="397" t="s">
        <v>1592</v>
      </c>
      <c r="D434" s="35" t="s">
        <v>821</v>
      </c>
      <c r="E434" s="261"/>
      <c r="F434" s="35" t="s">
        <v>743</v>
      </c>
      <c r="G434" s="36">
        <v>0</v>
      </c>
      <c r="H434" s="36">
        <v>767</v>
      </c>
      <c r="I434" s="37">
        <v>767</v>
      </c>
      <c r="J434" s="39">
        <v>0</v>
      </c>
      <c r="K434" s="36">
        <v>0</v>
      </c>
      <c r="L434" s="36">
        <v>28229</v>
      </c>
      <c r="M434" s="37">
        <v>28229</v>
      </c>
      <c r="N434" s="38">
        <v>0</v>
      </c>
      <c r="O434" s="38">
        <v>0</v>
      </c>
      <c r="P434" s="38">
        <v>0</v>
      </c>
      <c r="Q434" s="39">
        <v>0</v>
      </c>
      <c r="R434" s="37">
        <v>0</v>
      </c>
      <c r="S434" s="38">
        <v>0</v>
      </c>
      <c r="T434" s="38">
        <v>0</v>
      </c>
      <c r="U434" s="38">
        <v>0</v>
      </c>
      <c r="V434" s="39">
        <v>0</v>
      </c>
      <c r="W434" s="36">
        <v>0</v>
      </c>
      <c r="X434" s="36">
        <v>0</v>
      </c>
      <c r="Y434" s="37">
        <v>0</v>
      </c>
      <c r="Z434" s="39">
        <v>0</v>
      </c>
      <c r="AA434" s="36">
        <v>0</v>
      </c>
      <c r="AB434" s="36">
        <v>0</v>
      </c>
      <c r="AC434" s="37">
        <v>0</v>
      </c>
      <c r="AD434" s="38">
        <v>0</v>
      </c>
      <c r="AE434" s="38">
        <v>0</v>
      </c>
      <c r="AF434" s="39">
        <v>0</v>
      </c>
      <c r="AG434" s="36">
        <v>0</v>
      </c>
      <c r="AH434" s="36">
        <v>0</v>
      </c>
      <c r="AI434" s="36">
        <v>0</v>
      </c>
      <c r="AJ434" s="36">
        <v>0</v>
      </c>
      <c r="AK434" s="40">
        <v>28996</v>
      </c>
      <c r="AL434" s="38">
        <v>0</v>
      </c>
      <c r="AM434" s="38">
        <v>0</v>
      </c>
      <c r="AN434" s="38">
        <v>0</v>
      </c>
      <c r="AO434" s="38">
        <v>0</v>
      </c>
      <c r="AP434" s="38">
        <v>0</v>
      </c>
      <c r="AQ434" s="36">
        <v>0</v>
      </c>
      <c r="AR434" s="36">
        <v>0</v>
      </c>
      <c r="AS434" s="36">
        <v>0</v>
      </c>
      <c r="AT434" s="36">
        <v>0</v>
      </c>
      <c r="AU434" s="36">
        <v>122</v>
      </c>
      <c r="AV434" s="36">
        <v>0</v>
      </c>
      <c r="AW434" s="36">
        <v>0</v>
      </c>
      <c r="AX434" s="36">
        <v>0</v>
      </c>
      <c r="AY434" s="36">
        <v>0</v>
      </c>
      <c r="AZ434" s="40"/>
      <c r="BA434" s="40">
        <v>29118</v>
      </c>
      <c r="BB434" s="36">
        <v>0</v>
      </c>
      <c r="BC434" s="36">
        <v>0</v>
      </c>
      <c r="BD434" s="36">
        <v>7</v>
      </c>
      <c r="BE434" s="36">
        <v>-2</v>
      </c>
    </row>
    <row r="435" spans="1:57" x14ac:dyDescent="0.2">
      <c r="A435" s="35" t="s">
        <v>827</v>
      </c>
      <c r="B435" s="35" t="s">
        <v>1473</v>
      </c>
      <c r="C435" s="397" t="s">
        <v>1592</v>
      </c>
      <c r="D435" s="35" t="s">
        <v>826</v>
      </c>
      <c r="E435" s="261"/>
      <c r="F435" s="35" t="s">
        <v>743</v>
      </c>
      <c r="G435" s="36">
        <v>0</v>
      </c>
      <c r="H435" s="36">
        <v>279</v>
      </c>
      <c r="I435" s="37">
        <v>279</v>
      </c>
      <c r="J435" s="39">
        <v>0</v>
      </c>
      <c r="K435" s="36">
        <v>0</v>
      </c>
      <c r="L435" s="36">
        <v>44797</v>
      </c>
      <c r="M435" s="37">
        <v>44797</v>
      </c>
      <c r="N435" s="38">
        <v>0</v>
      </c>
      <c r="O435" s="38">
        <v>0</v>
      </c>
      <c r="P435" s="38">
        <v>0</v>
      </c>
      <c r="Q435" s="39">
        <v>0</v>
      </c>
      <c r="R435" s="37">
        <v>0</v>
      </c>
      <c r="S435" s="38">
        <v>0</v>
      </c>
      <c r="T435" s="38">
        <v>0</v>
      </c>
      <c r="U435" s="38">
        <v>0</v>
      </c>
      <c r="V435" s="39">
        <v>0</v>
      </c>
      <c r="W435" s="36">
        <v>0</v>
      </c>
      <c r="X435" s="36">
        <v>0</v>
      </c>
      <c r="Y435" s="37">
        <v>0</v>
      </c>
      <c r="Z435" s="39">
        <v>0</v>
      </c>
      <c r="AA435" s="36">
        <v>0</v>
      </c>
      <c r="AB435" s="36">
        <v>0</v>
      </c>
      <c r="AC435" s="37">
        <v>0</v>
      </c>
      <c r="AD435" s="38">
        <v>0</v>
      </c>
      <c r="AE435" s="38">
        <v>0</v>
      </c>
      <c r="AF435" s="39">
        <v>0</v>
      </c>
      <c r="AG435" s="36">
        <v>0</v>
      </c>
      <c r="AH435" s="36">
        <v>0</v>
      </c>
      <c r="AI435" s="36">
        <v>0</v>
      </c>
      <c r="AJ435" s="36">
        <v>0</v>
      </c>
      <c r="AK435" s="40">
        <v>45076</v>
      </c>
      <c r="AL435" s="38">
        <v>0</v>
      </c>
      <c r="AM435" s="38">
        <v>0</v>
      </c>
      <c r="AN435" s="38">
        <v>0</v>
      </c>
      <c r="AO435" s="38">
        <v>0</v>
      </c>
      <c r="AP435" s="38">
        <v>0</v>
      </c>
      <c r="AQ435" s="36">
        <v>0</v>
      </c>
      <c r="AR435" s="36">
        <v>0</v>
      </c>
      <c r="AS435" s="36">
        <v>0</v>
      </c>
      <c r="AT435" s="36">
        <v>0</v>
      </c>
      <c r="AU435" s="36">
        <v>0</v>
      </c>
      <c r="AV435" s="36">
        <v>0</v>
      </c>
      <c r="AW435" s="36">
        <v>0</v>
      </c>
      <c r="AX435" s="36">
        <v>0</v>
      </c>
      <c r="AY435" s="36">
        <v>0</v>
      </c>
      <c r="AZ435" s="40"/>
      <c r="BA435" s="40">
        <v>45076</v>
      </c>
      <c r="BB435" s="36">
        <v>0</v>
      </c>
      <c r="BC435" s="36">
        <v>0</v>
      </c>
      <c r="BD435" s="36">
        <v>253</v>
      </c>
      <c r="BE435" s="36">
        <v>-8</v>
      </c>
    </row>
    <row r="436" spans="1:57" x14ac:dyDescent="0.2">
      <c r="A436" s="35" t="s">
        <v>835</v>
      </c>
      <c r="B436" s="35" t="s">
        <v>1474</v>
      </c>
      <c r="C436" s="397" t="s">
        <v>1593</v>
      </c>
      <c r="D436" s="35" t="s">
        <v>834</v>
      </c>
      <c r="E436" s="261"/>
      <c r="F436" s="35" t="s">
        <v>743</v>
      </c>
      <c r="G436" s="36">
        <v>0</v>
      </c>
      <c r="H436" s="36">
        <v>124</v>
      </c>
      <c r="I436" s="37">
        <v>124</v>
      </c>
      <c r="J436" s="39">
        <v>0</v>
      </c>
      <c r="K436" s="36">
        <v>0</v>
      </c>
      <c r="L436" s="36">
        <v>42635</v>
      </c>
      <c r="M436" s="37">
        <v>42635</v>
      </c>
      <c r="N436" s="38">
        <v>0</v>
      </c>
      <c r="O436" s="38">
        <v>0</v>
      </c>
      <c r="P436" s="38">
        <v>0</v>
      </c>
      <c r="Q436" s="39">
        <v>0</v>
      </c>
      <c r="R436" s="37">
        <v>0</v>
      </c>
      <c r="S436" s="38">
        <v>0</v>
      </c>
      <c r="T436" s="38">
        <v>0</v>
      </c>
      <c r="U436" s="38">
        <v>0</v>
      </c>
      <c r="V436" s="39">
        <v>0</v>
      </c>
      <c r="W436" s="36">
        <v>0</v>
      </c>
      <c r="X436" s="36">
        <v>0</v>
      </c>
      <c r="Y436" s="37">
        <v>0</v>
      </c>
      <c r="Z436" s="39">
        <v>0</v>
      </c>
      <c r="AA436" s="36">
        <v>0</v>
      </c>
      <c r="AB436" s="36">
        <v>0</v>
      </c>
      <c r="AC436" s="37">
        <v>0</v>
      </c>
      <c r="AD436" s="38">
        <v>0</v>
      </c>
      <c r="AE436" s="38">
        <v>0</v>
      </c>
      <c r="AF436" s="39">
        <v>0</v>
      </c>
      <c r="AG436" s="36">
        <v>8</v>
      </c>
      <c r="AH436" s="36">
        <v>0</v>
      </c>
      <c r="AI436" s="36">
        <v>0</v>
      </c>
      <c r="AJ436" s="36">
        <v>0</v>
      </c>
      <c r="AK436" s="40">
        <v>42767</v>
      </c>
      <c r="AL436" s="38">
        <v>0</v>
      </c>
      <c r="AM436" s="38">
        <v>0</v>
      </c>
      <c r="AN436" s="38">
        <v>0</v>
      </c>
      <c r="AO436" s="38">
        <v>0</v>
      </c>
      <c r="AP436" s="38">
        <v>0</v>
      </c>
      <c r="AQ436" s="36">
        <v>0</v>
      </c>
      <c r="AR436" s="36">
        <v>0</v>
      </c>
      <c r="AS436" s="36">
        <v>0</v>
      </c>
      <c r="AT436" s="36">
        <v>0</v>
      </c>
      <c r="AU436" s="36">
        <v>0</v>
      </c>
      <c r="AV436" s="36">
        <v>0</v>
      </c>
      <c r="AW436" s="36">
        <v>0</v>
      </c>
      <c r="AX436" s="36">
        <v>0</v>
      </c>
      <c r="AY436" s="36">
        <v>0</v>
      </c>
      <c r="AZ436" s="40"/>
      <c r="BA436" s="40">
        <v>42767</v>
      </c>
      <c r="BB436" s="36">
        <v>0</v>
      </c>
      <c r="BC436" s="36">
        <v>0</v>
      </c>
      <c r="BD436" s="36">
        <v>2</v>
      </c>
      <c r="BE436" s="36">
        <v>0</v>
      </c>
    </row>
    <row r="437" spans="1:57" x14ac:dyDescent="0.2">
      <c r="A437" s="35" t="s">
        <v>837</v>
      </c>
      <c r="B437" s="35" t="s">
        <v>1475</v>
      </c>
      <c r="C437" s="397" t="s">
        <v>1588</v>
      </c>
      <c r="D437" s="35" t="s">
        <v>836</v>
      </c>
      <c r="E437" s="261"/>
      <c r="F437" s="35" t="s">
        <v>743</v>
      </c>
      <c r="G437" s="36">
        <v>0</v>
      </c>
      <c r="H437" s="36">
        <v>218</v>
      </c>
      <c r="I437" s="37">
        <v>218</v>
      </c>
      <c r="J437" s="39">
        <v>0</v>
      </c>
      <c r="K437" s="36">
        <v>0</v>
      </c>
      <c r="L437" s="36">
        <v>27688</v>
      </c>
      <c r="M437" s="37">
        <v>27688</v>
      </c>
      <c r="N437" s="38">
        <v>0</v>
      </c>
      <c r="O437" s="38">
        <v>0</v>
      </c>
      <c r="P437" s="38">
        <v>0</v>
      </c>
      <c r="Q437" s="39">
        <v>0</v>
      </c>
      <c r="R437" s="37">
        <v>0</v>
      </c>
      <c r="S437" s="38">
        <v>0</v>
      </c>
      <c r="T437" s="38">
        <v>0</v>
      </c>
      <c r="U437" s="38">
        <v>0</v>
      </c>
      <c r="V437" s="39">
        <v>0</v>
      </c>
      <c r="W437" s="36">
        <v>0</v>
      </c>
      <c r="X437" s="36">
        <v>0</v>
      </c>
      <c r="Y437" s="37">
        <v>0</v>
      </c>
      <c r="Z437" s="39">
        <v>0</v>
      </c>
      <c r="AA437" s="36">
        <v>0</v>
      </c>
      <c r="AB437" s="36">
        <v>0</v>
      </c>
      <c r="AC437" s="37">
        <v>0</v>
      </c>
      <c r="AD437" s="38">
        <v>0</v>
      </c>
      <c r="AE437" s="38">
        <v>0</v>
      </c>
      <c r="AF437" s="39">
        <v>0</v>
      </c>
      <c r="AG437" s="36">
        <v>0</v>
      </c>
      <c r="AH437" s="36">
        <v>0</v>
      </c>
      <c r="AI437" s="36">
        <v>0</v>
      </c>
      <c r="AJ437" s="36">
        <v>0</v>
      </c>
      <c r="AK437" s="40">
        <v>27906</v>
      </c>
      <c r="AL437" s="38">
        <v>0</v>
      </c>
      <c r="AM437" s="38">
        <v>0</v>
      </c>
      <c r="AN437" s="38">
        <v>0</v>
      </c>
      <c r="AO437" s="38">
        <v>0</v>
      </c>
      <c r="AP437" s="38">
        <v>0</v>
      </c>
      <c r="AQ437" s="36">
        <v>0</v>
      </c>
      <c r="AR437" s="36">
        <v>0</v>
      </c>
      <c r="AS437" s="36">
        <v>0</v>
      </c>
      <c r="AT437" s="36">
        <v>0</v>
      </c>
      <c r="AU437" s="36">
        <v>0</v>
      </c>
      <c r="AV437" s="36">
        <v>0</v>
      </c>
      <c r="AW437" s="36">
        <v>0</v>
      </c>
      <c r="AX437" s="36">
        <v>0</v>
      </c>
      <c r="AY437" s="36">
        <v>0</v>
      </c>
      <c r="AZ437" s="40"/>
      <c r="BA437" s="40">
        <v>27906</v>
      </c>
      <c r="BB437" s="36">
        <v>0</v>
      </c>
      <c r="BC437" s="36">
        <v>0</v>
      </c>
      <c r="BD437" s="36">
        <v>40</v>
      </c>
      <c r="BE437" s="36">
        <v>-3</v>
      </c>
    </row>
    <row r="438" spans="1:57" x14ac:dyDescent="0.2">
      <c r="A438" s="35" t="s">
        <v>839</v>
      </c>
      <c r="B438" s="35" t="s">
        <v>1476</v>
      </c>
      <c r="C438" s="397" t="s">
        <v>1589</v>
      </c>
      <c r="D438" s="35" t="s">
        <v>838</v>
      </c>
      <c r="E438" s="261"/>
      <c r="F438" s="35" t="s">
        <v>743</v>
      </c>
      <c r="G438" s="36">
        <v>0</v>
      </c>
      <c r="H438" s="36">
        <v>709</v>
      </c>
      <c r="I438" s="37">
        <v>709</v>
      </c>
      <c r="J438" s="39">
        <v>0</v>
      </c>
      <c r="K438" s="36">
        <v>0</v>
      </c>
      <c r="L438" s="36">
        <v>43649</v>
      </c>
      <c r="M438" s="37">
        <v>43649</v>
      </c>
      <c r="N438" s="38">
        <v>0</v>
      </c>
      <c r="O438" s="38">
        <v>0</v>
      </c>
      <c r="P438" s="38">
        <v>0</v>
      </c>
      <c r="Q438" s="39">
        <v>0</v>
      </c>
      <c r="R438" s="37">
        <v>0</v>
      </c>
      <c r="S438" s="38">
        <v>0</v>
      </c>
      <c r="T438" s="38">
        <v>0</v>
      </c>
      <c r="U438" s="38">
        <v>0</v>
      </c>
      <c r="V438" s="39">
        <v>0</v>
      </c>
      <c r="W438" s="36">
        <v>0</v>
      </c>
      <c r="X438" s="36">
        <v>0</v>
      </c>
      <c r="Y438" s="37">
        <v>0</v>
      </c>
      <c r="Z438" s="39">
        <v>0</v>
      </c>
      <c r="AA438" s="36">
        <v>0</v>
      </c>
      <c r="AB438" s="36">
        <v>0</v>
      </c>
      <c r="AC438" s="37">
        <v>0</v>
      </c>
      <c r="AD438" s="38">
        <v>0</v>
      </c>
      <c r="AE438" s="38">
        <v>0</v>
      </c>
      <c r="AF438" s="39">
        <v>0</v>
      </c>
      <c r="AG438" s="36">
        <v>0</v>
      </c>
      <c r="AH438" s="36">
        <v>0</v>
      </c>
      <c r="AI438" s="36">
        <v>0</v>
      </c>
      <c r="AJ438" s="36">
        <v>0</v>
      </c>
      <c r="AK438" s="40">
        <v>44358</v>
      </c>
      <c r="AL438" s="38">
        <v>0</v>
      </c>
      <c r="AM438" s="38">
        <v>0</v>
      </c>
      <c r="AN438" s="38">
        <v>0</v>
      </c>
      <c r="AO438" s="38">
        <v>0</v>
      </c>
      <c r="AP438" s="38">
        <v>0</v>
      </c>
      <c r="AQ438" s="36">
        <v>0</v>
      </c>
      <c r="AR438" s="36">
        <v>0</v>
      </c>
      <c r="AS438" s="36">
        <v>0</v>
      </c>
      <c r="AT438" s="36">
        <v>0</v>
      </c>
      <c r="AU438" s="36">
        <v>0</v>
      </c>
      <c r="AV438" s="36">
        <v>0</v>
      </c>
      <c r="AW438" s="36">
        <v>0</v>
      </c>
      <c r="AX438" s="36">
        <v>0</v>
      </c>
      <c r="AY438" s="36">
        <v>0</v>
      </c>
      <c r="AZ438" s="40"/>
      <c r="BA438" s="40">
        <v>44358</v>
      </c>
      <c r="BB438" s="36">
        <v>0</v>
      </c>
      <c r="BC438" s="36">
        <v>0</v>
      </c>
      <c r="BD438" s="36">
        <v>0</v>
      </c>
      <c r="BE438" s="36">
        <v>-16</v>
      </c>
    </row>
    <row r="439" spans="1:57" x14ac:dyDescent="0.2">
      <c r="A439" s="35" t="s">
        <v>846</v>
      </c>
      <c r="B439" s="35" t="s">
        <v>1477</v>
      </c>
      <c r="C439" s="397" t="s">
        <v>1593</v>
      </c>
      <c r="D439" s="35" t="s">
        <v>845</v>
      </c>
      <c r="E439" s="261"/>
      <c r="F439" s="35" t="s">
        <v>743</v>
      </c>
      <c r="G439" s="36">
        <v>0</v>
      </c>
      <c r="H439" s="36">
        <v>1175</v>
      </c>
      <c r="I439" s="37">
        <v>1175</v>
      </c>
      <c r="J439" s="39">
        <v>0</v>
      </c>
      <c r="K439" s="36">
        <v>0</v>
      </c>
      <c r="L439" s="36">
        <v>22911</v>
      </c>
      <c r="M439" s="37">
        <v>22911</v>
      </c>
      <c r="N439" s="38">
        <v>0</v>
      </c>
      <c r="O439" s="38">
        <v>0</v>
      </c>
      <c r="P439" s="38">
        <v>0</v>
      </c>
      <c r="Q439" s="39">
        <v>0</v>
      </c>
      <c r="R439" s="37">
        <v>0</v>
      </c>
      <c r="S439" s="38">
        <v>0</v>
      </c>
      <c r="T439" s="38">
        <v>0</v>
      </c>
      <c r="U439" s="38">
        <v>0</v>
      </c>
      <c r="V439" s="39">
        <v>0</v>
      </c>
      <c r="W439" s="36">
        <v>0</v>
      </c>
      <c r="X439" s="36">
        <v>0</v>
      </c>
      <c r="Y439" s="37">
        <v>0</v>
      </c>
      <c r="Z439" s="39">
        <v>0</v>
      </c>
      <c r="AA439" s="36">
        <v>0</v>
      </c>
      <c r="AB439" s="36">
        <v>0</v>
      </c>
      <c r="AC439" s="37">
        <v>0</v>
      </c>
      <c r="AD439" s="38">
        <v>0</v>
      </c>
      <c r="AE439" s="38">
        <v>0</v>
      </c>
      <c r="AF439" s="39">
        <v>0</v>
      </c>
      <c r="AG439" s="36">
        <v>0</v>
      </c>
      <c r="AH439" s="36">
        <v>0</v>
      </c>
      <c r="AI439" s="36">
        <v>0</v>
      </c>
      <c r="AJ439" s="36">
        <v>0</v>
      </c>
      <c r="AK439" s="40">
        <v>24086</v>
      </c>
      <c r="AL439" s="38">
        <v>0</v>
      </c>
      <c r="AM439" s="38">
        <v>0</v>
      </c>
      <c r="AN439" s="38">
        <v>0</v>
      </c>
      <c r="AO439" s="38">
        <v>0</v>
      </c>
      <c r="AP439" s="38">
        <v>0</v>
      </c>
      <c r="AQ439" s="36">
        <v>0</v>
      </c>
      <c r="AR439" s="36">
        <v>0</v>
      </c>
      <c r="AS439" s="36">
        <v>0</v>
      </c>
      <c r="AT439" s="36">
        <v>0</v>
      </c>
      <c r="AU439" s="36">
        <v>0</v>
      </c>
      <c r="AV439" s="36">
        <v>0</v>
      </c>
      <c r="AW439" s="36">
        <v>0</v>
      </c>
      <c r="AX439" s="36">
        <v>0</v>
      </c>
      <c r="AY439" s="36">
        <v>0</v>
      </c>
      <c r="AZ439" s="40"/>
      <c r="BA439" s="40">
        <v>24086</v>
      </c>
      <c r="BB439" s="36">
        <v>0</v>
      </c>
      <c r="BC439" s="36">
        <v>0</v>
      </c>
      <c r="BD439" s="36">
        <v>1</v>
      </c>
      <c r="BE439" s="36">
        <v>-11</v>
      </c>
    </row>
    <row r="440" spans="1:57" x14ac:dyDescent="0.2">
      <c r="A440" s="35" t="s">
        <v>856</v>
      </c>
      <c r="B440" s="35" t="s">
        <v>1478</v>
      </c>
      <c r="C440" s="397" t="s">
        <v>1587</v>
      </c>
      <c r="D440" s="35" t="s">
        <v>855</v>
      </c>
      <c r="E440" s="261"/>
      <c r="F440" s="35" t="s">
        <v>743</v>
      </c>
      <c r="G440" s="36">
        <v>0</v>
      </c>
      <c r="H440" s="36">
        <v>627</v>
      </c>
      <c r="I440" s="37">
        <v>627</v>
      </c>
      <c r="J440" s="39">
        <v>0</v>
      </c>
      <c r="K440" s="36">
        <v>0</v>
      </c>
      <c r="L440" s="36">
        <v>25899</v>
      </c>
      <c r="M440" s="37">
        <v>25899</v>
      </c>
      <c r="N440" s="38">
        <v>0</v>
      </c>
      <c r="O440" s="38">
        <v>0</v>
      </c>
      <c r="P440" s="38">
        <v>0</v>
      </c>
      <c r="Q440" s="39">
        <v>0</v>
      </c>
      <c r="R440" s="37">
        <v>0</v>
      </c>
      <c r="S440" s="38">
        <v>0</v>
      </c>
      <c r="T440" s="38">
        <v>0</v>
      </c>
      <c r="U440" s="38">
        <v>0</v>
      </c>
      <c r="V440" s="39">
        <v>0</v>
      </c>
      <c r="W440" s="36">
        <v>0</v>
      </c>
      <c r="X440" s="36">
        <v>0</v>
      </c>
      <c r="Y440" s="37">
        <v>0</v>
      </c>
      <c r="Z440" s="39">
        <v>0</v>
      </c>
      <c r="AA440" s="36">
        <v>0</v>
      </c>
      <c r="AB440" s="36">
        <v>0</v>
      </c>
      <c r="AC440" s="37">
        <v>0</v>
      </c>
      <c r="AD440" s="38">
        <v>0</v>
      </c>
      <c r="AE440" s="38">
        <v>0</v>
      </c>
      <c r="AF440" s="39">
        <v>0</v>
      </c>
      <c r="AG440" s="36">
        <v>279</v>
      </c>
      <c r="AH440" s="36">
        <v>0</v>
      </c>
      <c r="AI440" s="36">
        <v>0</v>
      </c>
      <c r="AJ440" s="36">
        <v>0</v>
      </c>
      <c r="AK440" s="40">
        <v>26805</v>
      </c>
      <c r="AL440" s="38">
        <v>0</v>
      </c>
      <c r="AM440" s="38">
        <v>0</v>
      </c>
      <c r="AN440" s="38">
        <v>0</v>
      </c>
      <c r="AO440" s="38">
        <v>0</v>
      </c>
      <c r="AP440" s="38">
        <v>0</v>
      </c>
      <c r="AQ440" s="36">
        <v>0</v>
      </c>
      <c r="AR440" s="36">
        <v>0</v>
      </c>
      <c r="AS440" s="36">
        <v>0</v>
      </c>
      <c r="AT440" s="36">
        <v>0</v>
      </c>
      <c r="AU440" s="36">
        <v>0</v>
      </c>
      <c r="AV440" s="36">
        <v>0</v>
      </c>
      <c r="AW440" s="36">
        <v>0</v>
      </c>
      <c r="AX440" s="36">
        <v>0</v>
      </c>
      <c r="AY440" s="36">
        <v>0</v>
      </c>
      <c r="AZ440" s="40"/>
      <c r="BA440" s="40">
        <v>26805</v>
      </c>
      <c r="BB440" s="36">
        <v>0</v>
      </c>
      <c r="BC440" s="36">
        <v>0</v>
      </c>
      <c r="BD440" s="36">
        <v>396</v>
      </c>
      <c r="BE440" s="36">
        <v>-4</v>
      </c>
    </row>
    <row r="441" spans="1:57" x14ac:dyDescent="0.2">
      <c r="A441" s="35" t="s">
        <v>815</v>
      </c>
      <c r="B441" s="35" t="s">
        <v>1479</v>
      </c>
      <c r="C441" s="397" t="s">
        <v>1590</v>
      </c>
      <c r="D441" s="35" t="s">
        <v>814</v>
      </c>
      <c r="E441" s="261"/>
      <c r="F441" s="35" t="s">
        <v>743</v>
      </c>
      <c r="G441" s="36">
        <v>0</v>
      </c>
      <c r="H441" s="36">
        <v>275</v>
      </c>
      <c r="I441" s="37">
        <v>275</v>
      </c>
      <c r="J441" s="39">
        <v>0</v>
      </c>
      <c r="K441" s="36">
        <v>0</v>
      </c>
      <c r="L441" s="36">
        <v>73847</v>
      </c>
      <c r="M441" s="37">
        <v>73847</v>
      </c>
      <c r="N441" s="38">
        <v>0</v>
      </c>
      <c r="O441" s="38">
        <v>0</v>
      </c>
      <c r="P441" s="38">
        <v>0</v>
      </c>
      <c r="Q441" s="39">
        <v>0</v>
      </c>
      <c r="R441" s="37">
        <v>0</v>
      </c>
      <c r="S441" s="38">
        <v>0</v>
      </c>
      <c r="T441" s="38">
        <v>0</v>
      </c>
      <c r="U441" s="38">
        <v>0</v>
      </c>
      <c r="V441" s="39">
        <v>0</v>
      </c>
      <c r="W441" s="36">
        <v>0</v>
      </c>
      <c r="X441" s="36">
        <v>0</v>
      </c>
      <c r="Y441" s="37">
        <v>0</v>
      </c>
      <c r="Z441" s="39">
        <v>0</v>
      </c>
      <c r="AA441" s="36">
        <v>0</v>
      </c>
      <c r="AB441" s="36">
        <v>0</v>
      </c>
      <c r="AC441" s="37">
        <v>0</v>
      </c>
      <c r="AD441" s="38">
        <v>0</v>
      </c>
      <c r="AE441" s="38">
        <v>0</v>
      </c>
      <c r="AF441" s="39">
        <v>0</v>
      </c>
      <c r="AG441" s="36">
        <v>0</v>
      </c>
      <c r="AH441" s="36">
        <v>0</v>
      </c>
      <c r="AI441" s="36">
        <v>0</v>
      </c>
      <c r="AJ441" s="36">
        <v>0</v>
      </c>
      <c r="AK441" s="40">
        <v>74122</v>
      </c>
      <c r="AL441" s="38">
        <v>0</v>
      </c>
      <c r="AM441" s="38">
        <v>0</v>
      </c>
      <c r="AN441" s="38">
        <v>0</v>
      </c>
      <c r="AO441" s="38">
        <v>0</v>
      </c>
      <c r="AP441" s="38">
        <v>0</v>
      </c>
      <c r="AQ441" s="36">
        <v>0</v>
      </c>
      <c r="AR441" s="36">
        <v>0</v>
      </c>
      <c r="AS441" s="36">
        <v>0</v>
      </c>
      <c r="AT441" s="36">
        <v>0</v>
      </c>
      <c r="AU441" s="36">
        <v>0</v>
      </c>
      <c r="AV441" s="36">
        <v>0</v>
      </c>
      <c r="AW441" s="36">
        <v>0</v>
      </c>
      <c r="AX441" s="36">
        <v>0</v>
      </c>
      <c r="AY441" s="36">
        <v>0</v>
      </c>
      <c r="AZ441" s="40"/>
      <c r="BA441" s="40">
        <v>74122</v>
      </c>
      <c r="BB441" s="36">
        <v>0</v>
      </c>
      <c r="BC441" s="36">
        <v>0</v>
      </c>
      <c r="BD441" s="36">
        <v>62</v>
      </c>
      <c r="BE441" s="36">
        <v>-13</v>
      </c>
    </row>
    <row r="442" spans="1:57" x14ac:dyDescent="0.2">
      <c r="A442" s="35" t="s">
        <v>832</v>
      </c>
      <c r="B442" s="35" t="s">
        <v>1480</v>
      </c>
      <c r="C442" s="397" t="s">
        <v>1594</v>
      </c>
      <c r="D442" s="35" t="s">
        <v>831</v>
      </c>
      <c r="E442" s="261"/>
      <c r="F442" s="35" t="s">
        <v>743</v>
      </c>
      <c r="G442" s="36">
        <v>0</v>
      </c>
      <c r="H442" s="36">
        <v>361</v>
      </c>
      <c r="I442" s="37">
        <v>361</v>
      </c>
      <c r="J442" s="39">
        <v>0</v>
      </c>
      <c r="K442" s="36">
        <v>0</v>
      </c>
      <c r="L442" s="36">
        <v>67368</v>
      </c>
      <c r="M442" s="37">
        <v>67368</v>
      </c>
      <c r="N442" s="38">
        <v>0</v>
      </c>
      <c r="O442" s="38">
        <v>0</v>
      </c>
      <c r="P442" s="38">
        <v>0</v>
      </c>
      <c r="Q442" s="39">
        <v>0</v>
      </c>
      <c r="R442" s="37">
        <v>0</v>
      </c>
      <c r="S442" s="38">
        <v>0</v>
      </c>
      <c r="T442" s="38">
        <v>0</v>
      </c>
      <c r="U442" s="38">
        <v>0</v>
      </c>
      <c r="V442" s="39">
        <v>0</v>
      </c>
      <c r="W442" s="36">
        <v>0</v>
      </c>
      <c r="X442" s="36">
        <v>0</v>
      </c>
      <c r="Y442" s="37">
        <v>0</v>
      </c>
      <c r="Z442" s="39">
        <v>0</v>
      </c>
      <c r="AA442" s="36">
        <v>0</v>
      </c>
      <c r="AB442" s="36">
        <v>0</v>
      </c>
      <c r="AC442" s="37">
        <v>0</v>
      </c>
      <c r="AD442" s="38">
        <v>0</v>
      </c>
      <c r="AE442" s="38">
        <v>0</v>
      </c>
      <c r="AF442" s="39">
        <v>0</v>
      </c>
      <c r="AG442" s="36">
        <v>47</v>
      </c>
      <c r="AH442" s="36">
        <v>0</v>
      </c>
      <c r="AI442" s="36">
        <v>0</v>
      </c>
      <c r="AJ442" s="36">
        <v>0</v>
      </c>
      <c r="AK442" s="40">
        <v>67776</v>
      </c>
      <c r="AL442" s="38">
        <v>0</v>
      </c>
      <c r="AM442" s="38">
        <v>0</v>
      </c>
      <c r="AN442" s="38">
        <v>0</v>
      </c>
      <c r="AO442" s="38">
        <v>0</v>
      </c>
      <c r="AP442" s="38">
        <v>0</v>
      </c>
      <c r="AQ442" s="36">
        <v>0</v>
      </c>
      <c r="AR442" s="36">
        <v>0</v>
      </c>
      <c r="AS442" s="36">
        <v>0</v>
      </c>
      <c r="AT442" s="36">
        <v>0</v>
      </c>
      <c r="AU442" s="36">
        <v>165</v>
      </c>
      <c r="AV442" s="36">
        <v>0</v>
      </c>
      <c r="AW442" s="36">
        <v>0</v>
      </c>
      <c r="AX442" s="36">
        <v>0</v>
      </c>
      <c r="AY442" s="36">
        <v>0</v>
      </c>
      <c r="AZ442" s="40"/>
      <c r="BA442" s="40">
        <v>67941</v>
      </c>
      <c r="BB442" s="36">
        <v>0</v>
      </c>
      <c r="BC442" s="36">
        <v>0</v>
      </c>
      <c r="BD442" s="36">
        <v>159</v>
      </c>
      <c r="BE442" s="36">
        <v>-14</v>
      </c>
    </row>
    <row r="443" spans="1:57" x14ac:dyDescent="0.2">
      <c r="A443" s="35" t="s">
        <v>824</v>
      </c>
      <c r="B443" s="35" t="s">
        <v>1481</v>
      </c>
      <c r="C443" s="397" t="s">
        <v>1591</v>
      </c>
      <c r="D443" s="35" t="s">
        <v>823</v>
      </c>
      <c r="E443" s="261"/>
      <c r="F443" s="35" t="s">
        <v>743</v>
      </c>
      <c r="G443" s="36">
        <v>0</v>
      </c>
      <c r="H443" s="36">
        <v>246</v>
      </c>
      <c r="I443" s="37">
        <v>246</v>
      </c>
      <c r="J443" s="39">
        <v>0</v>
      </c>
      <c r="K443" s="36">
        <v>0</v>
      </c>
      <c r="L443" s="36">
        <v>62954</v>
      </c>
      <c r="M443" s="37">
        <v>62954</v>
      </c>
      <c r="N443" s="38">
        <v>0</v>
      </c>
      <c r="O443" s="38">
        <v>0</v>
      </c>
      <c r="P443" s="38">
        <v>0</v>
      </c>
      <c r="Q443" s="39">
        <v>0</v>
      </c>
      <c r="R443" s="37">
        <v>0</v>
      </c>
      <c r="S443" s="38">
        <v>0</v>
      </c>
      <c r="T443" s="38">
        <v>0</v>
      </c>
      <c r="U443" s="38">
        <v>0</v>
      </c>
      <c r="V443" s="39">
        <v>0</v>
      </c>
      <c r="W443" s="36">
        <v>0</v>
      </c>
      <c r="X443" s="36">
        <v>0</v>
      </c>
      <c r="Y443" s="37">
        <v>0</v>
      </c>
      <c r="Z443" s="39">
        <v>0</v>
      </c>
      <c r="AA443" s="36">
        <v>0</v>
      </c>
      <c r="AB443" s="36">
        <v>0</v>
      </c>
      <c r="AC443" s="37">
        <v>0</v>
      </c>
      <c r="AD443" s="38">
        <v>0</v>
      </c>
      <c r="AE443" s="38">
        <v>0</v>
      </c>
      <c r="AF443" s="39">
        <v>0</v>
      </c>
      <c r="AG443" s="36">
        <v>398</v>
      </c>
      <c r="AH443" s="36">
        <v>0</v>
      </c>
      <c r="AI443" s="36">
        <v>0</v>
      </c>
      <c r="AJ443" s="36">
        <v>0</v>
      </c>
      <c r="AK443" s="40">
        <v>63598</v>
      </c>
      <c r="AL443" s="38">
        <v>0</v>
      </c>
      <c r="AM443" s="38">
        <v>0</v>
      </c>
      <c r="AN443" s="38">
        <v>0</v>
      </c>
      <c r="AO443" s="38">
        <v>0</v>
      </c>
      <c r="AP443" s="38">
        <v>0</v>
      </c>
      <c r="AQ443" s="36">
        <v>0</v>
      </c>
      <c r="AR443" s="36">
        <v>0</v>
      </c>
      <c r="AS443" s="36">
        <v>0</v>
      </c>
      <c r="AT443" s="36">
        <v>0</v>
      </c>
      <c r="AU443" s="36">
        <v>0</v>
      </c>
      <c r="AV443" s="36">
        <v>0</v>
      </c>
      <c r="AW443" s="36">
        <v>0</v>
      </c>
      <c r="AX443" s="36">
        <v>0</v>
      </c>
      <c r="AY443" s="36">
        <v>0</v>
      </c>
      <c r="AZ443" s="40"/>
      <c r="BA443" s="40">
        <v>63598</v>
      </c>
      <c r="BB443" s="36">
        <v>0</v>
      </c>
      <c r="BC443" s="36">
        <v>0</v>
      </c>
      <c r="BD443" s="36">
        <v>782</v>
      </c>
      <c r="BE443" s="36">
        <v>-7</v>
      </c>
    </row>
    <row r="444" spans="1:57" x14ac:dyDescent="0.2">
      <c r="A444" s="35" t="s">
        <v>851</v>
      </c>
      <c r="B444" s="35" t="s">
        <v>1482</v>
      </c>
      <c r="C444" s="397" t="s">
        <v>1593</v>
      </c>
      <c r="D444" s="35" t="s">
        <v>850</v>
      </c>
      <c r="E444" s="261"/>
      <c r="F444" s="35" t="s">
        <v>743</v>
      </c>
      <c r="G444" s="36">
        <v>0</v>
      </c>
      <c r="H444" s="36">
        <v>456</v>
      </c>
      <c r="I444" s="37">
        <v>456</v>
      </c>
      <c r="J444" s="39">
        <v>0</v>
      </c>
      <c r="K444" s="36">
        <v>0</v>
      </c>
      <c r="L444" s="36">
        <v>144740</v>
      </c>
      <c r="M444" s="37">
        <v>144740</v>
      </c>
      <c r="N444" s="38">
        <v>0</v>
      </c>
      <c r="O444" s="38">
        <v>0</v>
      </c>
      <c r="P444" s="38">
        <v>0</v>
      </c>
      <c r="Q444" s="39">
        <v>0</v>
      </c>
      <c r="R444" s="37">
        <v>0</v>
      </c>
      <c r="S444" s="38">
        <v>0</v>
      </c>
      <c r="T444" s="38">
        <v>0</v>
      </c>
      <c r="U444" s="38">
        <v>0</v>
      </c>
      <c r="V444" s="39">
        <v>0</v>
      </c>
      <c r="W444" s="36">
        <v>0</v>
      </c>
      <c r="X444" s="36">
        <v>0</v>
      </c>
      <c r="Y444" s="37">
        <v>0</v>
      </c>
      <c r="Z444" s="39">
        <v>0</v>
      </c>
      <c r="AA444" s="36">
        <v>0</v>
      </c>
      <c r="AB444" s="36">
        <v>0</v>
      </c>
      <c r="AC444" s="37">
        <v>0</v>
      </c>
      <c r="AD444" s="38">
        <v>0</v>
      </c>
      <c r="AE444" s="38">
        <v>0</v>
      </c>
      <c r="AF444" s="39">
        <v>0</v>
      </c>
      <c r="AG444" s="36">
        <v>0</v>
      </c>
      <c r="AH444" s="36">
        <v>0</v>
      </c>
      <c r="AI444" s="36">
        <v>0</v>
      </c>
      <c r="AJ444" s="36">
        <v>0</v>
      </c>
      <c r="AK444" s="40">
        <v>145196</v>
      </c>
      <c r="AL444" s="38">
        <v>0</v>
      </c>
      <c r="AM444" s="38">
        <v>0</v>
      </c>
      <c r="AN444" s="38">
        <v>0</v>
      </c>
      <c r="AO444" s="38">
        <v>0</v>
      </c>
      <c r="AP444" s="38">
        <v>0</v>
      </c>
      <c r="AQ444" s="36">
        <v>0</v>
      </c>
      <c r="AR444" s="36">
        <v>0</v>
      </c>
      <c r="AS444" s="36">
        <v>0</v>
      </c>
      <c r="AT444" s="36">
        <v>0</v>
      </c>
      <c r="AU444" s="36">
        <v>0</v>
      </c>
      <c r="AV444" s="36">
        <v>0</v>
      </c>
      <c r="AW444" s="36">
        <v>0</v>
      </c>
      <c r="AX444" s="36">
        <v>0</v>
      </c>
      <c r="AY444" s="36">
        <v>0</v>
      </c>
      <c r="AZ444" s="40"/>
      <c r="BA444" s="40">
        <v>145196</v>
      </c>
      <c r="BB444" s="36">
        <v>0</v>
      </c>
      <c r="BC444" s="36">
        <v>0</v>
      </c>
      <c r="BD444" s="36">
        <v>187</v>
      </c>
      <c r="BE444" s="36">
        <v>-646</v>
      </c>
    </row>
    <row r="445" spans="1:57" x14ac:dyDescent="0.2">
      <c r="A445" s="35" t="s">
        <v>854</v>
      </c>
      <c r="B445" s="35" t="s">
        <v>1483</v>
      </c>
      <c r="C445" s="397" t="s">
        <v>1594</v>
      </c>
      <c r="D445" s="35" t="s">
        <v>853</v>
      </c>
      <c r="E445" s="261"/>
      <c r="F445" s="35" t="s">
        <v>743</v>
      </c>
      <c r="G445" s="36">
        <v>0</v>
      </c>
      <c r="H445" s="36">
        <v>440</v>
      </c>
      <c r="I445" s="37">
        <v>440</v>
      </c>
      <c r="J445" s="39">
        <v>0</v>
      </c>
      <c r="K445" s="36">
        <v>0</v>
      </c>
      <c r="L445" s="36">
        <v>113912</v>
      </c>
      <c r="M445" s="37">
        <v>113912</v>
      </c>
      <c r="N445" s="38">
        <v>0</v>
      </c>
      <c r="O445" s="38">
        <v>0</v>
      </c>
      <c r="P445" s="38">
        <v>0</v>
      </c>
      <c r="Q445" s="39">
        <v>0</v>
      </c>
      <c r="R445" s="37">
        <v>0</v>
      </c>
      <c r="S445" s="38">
        <v>0</v>
      </c>
      <c r="T445" s="38">
        <v>0</v>
      </c>
      <c r="U445" s="38">
        <v>0</v>
      </c>
      <c r="V445" s="39">
        <v>0</v>
      </c>
      <c r="W445" s="36">
        <v>0</v>
      </c>
      <c r="X445" s="36">
        <v>0</v>
      </c>
      <c r="Y445" s="37">
        <v>0</v>
      </c>
      <c r="Z445" s="39">
        <v>0</v>
      </c>
      <c r="AA445" s="36">
        <v>0</v>
      </c>
      <c r="AB445" s="36">
        <v>0</v>
      </c>
      <c r="AC445" s="37">
        <v>0</v>
      </c>
      <c r="AD445" s="38">
        <v>0</v>
      </c>
      <c r="AE445" s="38">
        <v>0</v>
      </c>
      <c r="AF445" s="39">
        <v>0</v>
      </c>
      <c r="AG445" s="36">
        <v>2070</v>
      </c>
      <c r="AH445" s="36">
        <v>0</v>
      </c>
      <c r="AI445" s="36">
        <v>0</v>
      </c>
      <c r="AJ445" s="36">
        <v>0</v>
      </c>
      <c r="AK445" s="40">
        <v>116422</v>
      </c>
      <c r="AL445" s="38">
        <v>0</v>
      </c>
      <c r="AM445" s="38">
        <v>0</v>
      </c>
      <c r="AN445" s="38">
        <v>0</v>
      </c>
      <c r="AO445" s="38">
        <v>0</v>
      </c>
      <c r="AP445" s="38">
        <v>0</v>
      </c>
      <c r="AQ445" s="36">
        <v>0</v>
      </c>
      <c r="AR445" s="36">
        <v>0</v>
      </c>
      <c r="AS445" s="36">
        <v>0</v>
      </c>
      <c r="AT445" s="36">
        <v>0</v>
      </c>
      <c r="AU445" s="36">
        <v>0</v>
      </c>
      <c r="AV445" s="36">
        <v>0</v>
      </c>
      <c r="AW445" s="36">
        <v>0</v>
      </c>
      <c r="AX445" s="36">
        <v>0</v>
      </c>
      <c r="AY445" s="36">
        <v>0</v>
      </c>
      <c r="AZ445" s="40"/>
      <c r="BA445" s="40">
        <v>116422</v>
      </c>
      <c r="BB445" s="36">
        <v>0</v>
      </c>
      <c r="BC445" s="36">
        <v>0</v>
      </c>
      <c r="BD445" s="36">
        <v>3945</v>
      </c>
      <c r="BE445" s="36">
        <v>917</v>
      </c>
    </row>
    <row r="446" spans="1:57" x14ac:dyDescent="0.2">
      <c r="A446" s="35" t="s">
        <v>755</v>
      </c>
      <c r="B446" s="35" t="s">
        <v>1484</v>
      </c>
      <c r="C446" s="397" t="s">
        <v>1587</v>
      </c>
      <c r="D446" s="35" t="s">
        <v>754</v>
      </c>
      <c r="E446" s="261"/>
      <c r="F446" s="35" t="s">
        <v>743</v>
      </c>
      <c r="G446" s="36">
        <v>0</v>
      </c>
      <c r="H446" s="36">
        <v>274</v>
      </c>
      <c r="I446" s="37">
        <v>274</v>
      </c>
      <c r="J446" s="39">
        <v>0</v>
      </c>
      <c r="K446" s="36">
        <v>0</v>
      </c>
      <c r="L446" s="36">
        <v>65119</v>
      </c>
      <c r="M446" s="37">
        <v>65119</v>
      </c>
      <c r="N446" s="38">
        <v>0</v>
      </c>
      <c r="O446" s="38">
        <v>0</v>
      </c>
      <c r="P446" s="38">
        <v>0</v>
      </c>
      <c r="Q446" s="39">
        <v>0</v>
      </c>
      <c r="R446" s="37">
        <v>0</v>
      </c>
      <c r="S446" s="38">
        <v>0</v>
      </c>
      <c r="T446" s="38">
        <v>0</v>
      </c>
      <c r="U446" s="38">
        <v>0</v>
      </c>
      <c r="V446" s="39">
        <v>0</v>
      </c>
      <c r="W446" s="36">
        <v>0</v>
      </c>
      <c r="X446" s="36">
        <v>0</v>
      </c>
      <c r="Y446" s="37">
        <v>0</v>
      </c>
      <c r="Z446" s="39">
        <v>0</v>
      </c>
      <c r="AA446" s="36">
        <v>0</v>
      </c>
      <c r="AB446" s="36">
        <v>0</v>
      </c>
      <c r="AC446" s="37">
        <v>0</v>
      </c>
      <c r="AD446" s="38">
        <v>0</v>
      </c>
      <c r="AE446" s="38">
        <v>0</v>
      </c>
      <c r="AF446" s="39">
        <v>0</v>
      </c>
      <c r="AG446" s="36">
        <v>0</v>
      </c>
      <c r="AH446" s="36">
        <v>0</v>
      </c>
      <c r="AI446" s="36">
        <v>0</v>
      </c>
      <c r="AJ446" s="36">
        <v>0</v>
      </c>
      <c r="AK446" s="40">
        <v>65393</v>
      </c>
      <c r="AL446" s="38">
        <v>0</v>
      </c>
      <c r="AM446" s="38">
        <v>0</v>
      </c>
      <c r="AN446" s="38">
        <v>0</v>
      </c>
      <c r="AO446" s="38">
        <v>0</v>
      </c>
      <c r="AP446" s="38">
        <v>0</v>
      </c>
      <c r="AQ446" s="36">
        <v>0</v>
      </c>
      <c r="AR446" s="36">
        <v>0</v>
      </c>
      <c r="AS446" s="36">
        <v>0</v>
      </c>
      <c r="AT446" s="36">
        <v>0</v>
      </c>
      <c r="AU446" s="36">
        <v>0</v>
      </c>
      <c r="AV446" s="36">
        <v>0</v>
      </c>
      <c r="AW446" s="36">
        <v>0</v>
      </c>
      <c r="AX446" s="36">
        <v>0</v>
      </c>
      <c r="AY446" s="36">
        <v>0</v>
      </c>
      <c r="AZ446" s="40"/>
      <c r="BA446" s="40">
        <v>65393</v>
      </c>
      <c r="BB446" s="36">
        <v>0</v>
      </c>
      <c r="BC446" s="36">
        <v>0</v>
      </c>
      <c r="BD446" s="36">
        <v>426</v>
      </c>
      <c r="BE446" s="36">
        <v>-141</v>
      </c>
    </row>
    <row r="447" spans="1:57" x14ac:dyDescent="0.2">
      <c r="A447" s="35" t="s">
        <v>777</v>
      </c>
      <c r="B447" s="35" t="s">
        <v>1485</v>
      </c>
      <c r="C447" s="397" t="s">
        <v>1587</v>
      </c>
      <c r="D447" s="35" t="s">
        <v>776</v>
      </c>
      <c r="E447" s="261"/>
      <c r="F447" s="35" t="s">
        <v>743</v>
      </c>
      <c r="G447" s="36">
        <v>0</v>
      </c>
      <c r="H447" s="36">
        <v>2802</v>
      </c>
      <c r="I447" s="37">
        <v>2802</v>
      </c>
      <c r="J447" s="39">
        <v>0</v>
      </c>
      <c r="K447" s="36">
        <v>0</v>
      </c>
      <c r="L447" s="36">
        <v>73650</v>
      </c>
      <c r="M447" s="37">
        <v>73650</v>
      </c>
      <c r="N447" s="38">
        <v>0</v>
      </c>
      <c r="O447" s="38">
        <v>0</v>
      </c>
      <c r="P447" s="38">
        <v>0</v>
      </c>
      <c r="Q447" s="39">
        <v>0</v>
      </c>
      <c r="R447" s="37">
        <v>0</v>
      </c>
      <c r="S447" s="38">
        <v>0</v>
      </c>
      <c r="T447" s="38">
        <v>0</v>
      </c>
      <c r="U447" s="38">
        <v>0</v>
      </c>
      <c r="V447" s="39">
        <v>0</v>
      </c>
      <c r="W447" s="36">
        <v>0</v>
      </c>
      <c r="X447" s="36">
        <v>0</v>
      </c>
      <c r="Y447" s="37">
        <v>0</v>
      </c>
      <c r="Z447" s="39">
        <v>0</v>
      </c>
      <c r="AA447" s="36">
        <v>0</v>
      </c>
      <c r="AB447" s="36">
        <v>0</v>
      </c>
      <c r="AC447" s="37">
        <v>0</v>
      </c>
      <c r="AD447" s="38">
        <v>0</v>
      </c>
      <c r="AE447" s="38">
        <v>0</v>
      </c>
      <c r="AF447" s="39">
        <v>0</v>
      </c>
      <c r="AG447" s="36">
        <v>0</v>
      </c>
      <c r="AH447" s="36">
        <v>0</v>
      </c>
      <c r="AI447" s="36">
        <v>0</v>
      </c>
      <c r="AJ447" s="36">
        <v>0</v>
      </c>
      <c r="AK447" s="40">
        <v>76452</v>
      </c>
      <c r="AL447" s="38">
        <v>0</v>
      </c>
      <c r="AM447" s="38">
        <v>0</v>
      </c>
      <c r="AN447" s="38">
        <v>0</v>
      </c>
      <c r="AO447" s="38">
        <v>0</v>
      </c>
      <c r="AP447" s="38">
        <v>0</v>
      </c>
      <c r="AQ447" s="36">
        <v>0</v>
      </c>
      <c r="AR447" s="36">
        <v>0</v>
      </c>
      <c r="AS447" s="36">
        <v>0</v>
      </c>
      <c r="AT447" s="36">
        <v>0</v>
      </c>
      <c r="AU447" s="36">
        <v>0</v>
      </c>
      <c r="AV447" s="36">
        <v>0</v>
      </c>
      <c r="AW447" s="36">
        <v>0</v>
      </c>
      <c r="AX447" s="36">
        <v>0</v>
      </c>
      <c r="AY447" s="36">
        <v>0</v>
      </c>
      <c r="AZ447" s="40"/>
      <c r="BA447" s="40">
        <v>76452</v>
      </c>
      <c r="BB447" s="36">
        <v>0</v>
      </c>
      <c r="BC447" s="36">
        <v>0</v>
      </c>
      <c r="BD447" s="36">
        <v>147</v>
      </c>
      <c r="BE447" s="36">
        <v>-29</v>
      </c>
    </row>
    <row r="448" spans="1:57" x14ac:dyDescent="0.2">
      <c r="A448" s="35" t="s">
        <v>795</v>
      </c>
      <c r="B448" s="35" t="s">
        <v>1486</v>
      </c>
      <c r="C448" s="397" t="s">
        <v>1589</v>
      </c>
      <c r="D448" s="35" t="s">
        <v>794</v>
      </c>
      <c r="E448" s="261"/>
      <c r="F448" s="35" t="s">
        <v>743</v>
      </c>
      <c r="G448" s="36">
        <v>0</v>
      </c>
      <c r="H448" s="36">
        <v>384</v>
      </c>
      <c r="I448" s="37">
        <v>384</v>
      </c>
      <c r="J448" s="39">
        <v>0</v>
      </c>
      <c r="K448" s="36">
        <v>0</v>
      </c>
      <c r="L448" s="36">
        <v>73192</v>
      </c>
      <c r="M448" s="37">
        <v>73192</v>
      </c>
      <c r="N448" s="38">
        <v>0</v>
      </c>
      <c r="O448" s="38">
        <v>0</v>
      </c>
      <c r="P448" s="38">
        <v>0</v>
      </c>
      <c r="Q448" s="39">
        <v>0</v>
      </c>
      <c r="R448" s="37">
        <v>0</v>
      </c>
      <c r="S448" s="38">
        <v>0</v>
      </c>
      <c r="T448" s="38">
        <v>0</v>
      </c>
      <c r="U448" s="38">
        <v>0</v>
      </c>
      <c r="V448" s="39">
        <v>0</v>
      </c>
      <c r="W448" s="36">
        <v>0</v>
      </c>
      <c r="X448" s="36">
        <v>0</v>
      </c>
      <c r="Y448" s="37">
        <v>0</v>
      </c>
      <c r="Z448" s="39">
        <v>0</v>
      </c>
      <c r="AA448" s="36">
        <v>0</v>
      </c>
      <c r="AB448" s="36">
        <v>0</v>
      </c>
      <c r="AC448" s="37">
        <v>0</v>
      </c>
      <c r="AD448" s="38">
        <v>0</v>
      </c>
      <c r="AE448" s="38">
        <v>0</v>
      </c>
      <c r="AF448" s="39">
        <v>0</v>
      </c>
      <c r="AG448" s="36">
        <v>0</v>
      </c>
      <c r="AH448" s="36">
        <v>0</v>
      </c>
      <c r="AI448" s="36">
        <v>0</v>
      </c>
      <c r="AJ448" s="36">
        <v>0</v>
      </c>
      <c r="AK448" s="40">
        <v>73576</v>
      </c>
      <c r="AL448" s="38">
        <v>0</v>
      </c>
      <c r="AM448" s="38">
        <v>0</v>
      </c>
      <c r="AN448" s="38">
        <v>0</v>
      </c>
      <c r="AO448" s="38">
        <v>0</v>
      </c>
      <c r="AP448" s="38">
        <v>0</v>
      </c>
      <c r="AQ448" s="36">
        <v>0</v>
      </c>
      <c r="AR448" s="36">
        <v>0</v>
      </c>
      <c r="AS448" s="36">
        <v>0</v>
      </c>
      <c r="AT448" s="36">
        <v>0</v>
      </c>
      <c r="AU448" s="36">
        <v>934</v>
      </c>
      <c r="AV448" s="36">
        <v>-6</v>
      </c>
      <c r="AW448" s="36">
        <v>0</v>
      </c>
      <c r="AX448" s="36">
        <v>0</v>
      </c>
      <c r="AY448" s="36">
        <v>0</v>
      </c>
      <c r="AZ448" s="40"/>
      <c r="BA448" s="40">
        <v>74504</v>
      </c>
      <c r="BB448" s="36">
        <v>0</v>
      </c>
      <c r="BC448" s="36">
        <v>0</v>
      </c>
      <c r="BD448" s="36">
        <v>476</v>
      </c>
      <c r="BE448" s="36">
        <v>-125</v>
      </c>
    </row>
    <row r="449" spans="1:57" x14ac:dyDescent="0.2">
      <c r="A449" s="35" t="s">
        <v>841</v>
      </c>
      <c r="B449" s="35" t="s">
        <v>1487</v>
      </c>
      <c r="C449" s="397" t="s">
        <v>1589</v>
      </c>
      <c r="D449" s="35" t="s">
        <v>840</v>
      </c>
      <c r="E449" s="261"/>
      <c r="F449" s="35" t="s">
        <v>743</v>
      </c>
      <c r="G449" s="36">
        <v>0</v>
      </c>
      <c r="H449" s="36">
        <v>276</v>
      </c>
      <c r="I449" s="37">
        <v>276</v>
      </c>
      <c r="J449" s="39">
        <v>0</v>
      </c>
      <c r="K449" s="36">
        <v>0</v>
      </c>
      <c r="L449" s="36">
        <v>56725</v>
      </c>
      <c r="M449" s="37">
        <v>56725</v>
      </c>
      <c r="N449" s="38">
        <v>0</v>
      </c>
      <c r="O449" s="38">
        <v>0</v>
      </c>
      <c r="P449" s="38">
        <v>0</v>
      </c>
      <c r="Q449" s="39">
        <v>0</v>
      </c>
      <c r="R449" s="37">
        <v>0</v>
      </c>
      <c r="S449" s="38">
        <v>0</v>
      </c>
      <c r="T449" s="38">
        <v>0</v>
      </c>
      <c r="U449" s="38">
        <v>0</v>
      </c>
      <c r="V449" s="39">
        <v>0</v>
      </c>
      <c r="W449" s="36">
        <v>0</v>
      </c>
      <c r="X449" s="36">
        <v>0</v>
      </c>
      <c r="Y449" s="37">
        <v>0</v>
      </c>
      <c r="Z449" s="39">
        <v>0</v>
      </c>
      <c r="AA449" s="36">
        <v>0</v>
      </c>
      <c r="AB449" s="36">
        <v>0</v>
      </c>
      <c r="AC449" s="37">
        <v>0</v>
      </c>
      <c r="AD449" s="38">
        <v>0</v>
      </c>
      <c r="AE449" s="38">
        <v>0</v>
      </c>
      <c r="AF449" s="39">
        <v>0</v>
      </c>
      <c r="AG449" s="36">
        <v>0</v>
      </c>
      <c r="AH449" s="36">
        <v>0</v>
      </c>
      <c r="AI449" s="36">
        <v>0</v>
      </c>
      <c r="AJ449" s="36">
        <v>0</v>
      </c>
      <c r="AK449" s="40">
        <v>57001</v>
      </c>
      <c r="AL449" s="38">
        <v>0</v>
      </c>
      <c r="AM449" s="38">
        <v>0</v>
      </c>
      <c r="AN449" s="38">
        <v>0</v>
      </c>
      <c r="AO449" s="38">
        <v>0</v>
      </c>
      <c r="AP449" s="38">
        <v>0</v>
      </c>
      <c r="AQ449" s="36">
        <v>0</v>
      </c>
      <c r="AR449" s="36">
        <v>0</v>
      </c>
      <c r="AS449" s="36">
        <v>0</v>
      </c>
      <c r="AT449" s="36">
        <v>0</v>
      </c>
      <c r="AU449" s="36">
        <v>0</v>
      </c>
      <c r="AV449" s="36">
        <v>0</v>
      </c>
      <c r="AW449" s="36">
        <v>0</v>
      </c>
      <c r="AX449" s="36">
        <v>0</v>
      </c>
      <c r="AY449" s="36">
        <v>0</v>
      </c>
      <c r="AZ449" s="40"/>
      <c r="BA449" s="40">
        <v>57001</v>
      </c>
      <c r="BB449" s="36">
        <v>0</v>
      </c>
      <c r="BC449" s="36">
        <v>0</v>
      </c>
      <c r="BD449" s="36">
        <v>50</v>
      </c>
      <c r="BE449" s="36">
        <v>-130</v>
      </c>
    </row>
    <row r="450" spans="1:57" x14ac:dyDescent="0.2">
      <c r="A450" s="35" t="s">
        <v>843</v>
      </c>
      <c r="B450" s="35" t="s">
        <v>1488</v>
      </c>
      <c r="C450" s="397" t="s">
        <v>1589</v>
      </c>
      <c r="D450" s="35" t="s">
        <v>842</v>
      </c>
      <c r="E450" s="261"/>
      <c r="F450" s="35" t="s">
        <v>743</v>
      </c>
      <c r="G450" s="36">
        <v>0</v>
      </c>
      <c r="H450" s="36">
        <v>180</v>
      </c>
      <c r="I450" s="37">
        <v>180</v>
      </c>
      <c r="J450" s="39">
        <v>0</v>
      </c>
      <c r="K450" s="36">
        <v>0</v>
      </c>
      <c r="L450" s="36">
        <v>98697</v>
      </c>
      <c r="M450" s="37">
        <v>98697</v>
      </c>
      <c r="N450" s="38">
        <v>0</v>
      </c>
      <c r="O450" s="38">
        <v>0</v>
      </c>
      <c r="P450" s="38">
        <v>0</v>
      </c>
      <c r="Q450" s="39">
        <v>0</v>
      </c>
      <c r="R450" s="37">
        <v>0</v>
      </c>
      <c r="S450" s="38">
        <v>0</v>
      </c>
      <c r="T450" s="38">
        <v>0</v>
      </c>
      <c r="U450" s="38">
        <v>0</v>
      </c>
      <c r="V450" s="39">
        <v>0</v>
      </c>
      <c r="W450" s="36">
        <v>0</v>
      </c>
      <c r="X450" s="36">
        <v>0</v>
      </c>
      <c r="Y450" s="37">
        <v>0</v>
      </c>
      <c r="Z450" s="39">
        <v>0</v>
      </c>
      <c r="AA450" s="36">
        <v>0</v>
      </c>
      <c r="AB450" s="36">
        <v>0</v>
      </c>
      <c r="AC450" s="37">
        <v>0</v>
      </c>
      <c r="AD450" s="38">
        <v>0</v>
      </c>
      <c r="AE450" s="38">
        <v>0</v>
      </c>
      <c r="AF450" s="39">
        <v>0</v>
      </c>
      <c r="AG450" s="36">
        <v>0</v>
      </c>
      <c r="AH450" s="36">
        <v>0</v>
      </c>
      <c r="AI450" s="36">
        <v>0</v>
      </c>
      <c r="AJ450" s="36">
        <v>0</v>
      </c>
      <c r="AK450" s="40">
        <v>98877</v>
      </c>
      <c r="AL450" s="38">
        <v>0</v>
      </c>
      <c r="AM450" s="38">
        <v>0</v>
      </c>
      <c r="AN450" s="38">
        <v>0</v>
      </c>
      <c r="AO450" s="38">
        <v>0</v>
      </c>
      <c r="AP450" s="38">
        <v>0</v>
      </c>
      <c r="AQ450" s="36">
        <v>0</v>
      </c>
      <c r="AR450" s="36">
        <v>0</v>
      </c>
      <c r="AS450" s="36">
        <v>0</v>
      </c>
      <c r="AT450" s="36">
        <v>0</v>
      </c>
      <c r="AU450" s="36">
        <v>145</v>
      </c>
      <c r="AV450" s="36">
        <v>0</v>
      </c>
      <c r="AW450" s="36">
        <v>0</v>
      </c>
      <c r="AX450" s="36">
        <v>0</v>
      </c>
      <c r="AY450" s="36">
        <v>0</v>
      </c>
      <c r="AZ450" s="40"/>
      <c r="BA450" s="40">
        <v>99022</v>
      </c>
      <c r="BB450" s="36">
        <v>0</v>
      </c>
      <c r="BC450" s="36">
        <v>0</v>
      </c>
      <c r="BD450" s="36">
        <v>175</v>
      </c>
      <c r="BE450" s="36">
        <v>-48</v>
      </c>
    </row>
    <row r="451" spans="1:57" x14ac:dyDescent="0.2">
      <c r="A451" s="35" t="s">
        <v>848</v>
      </c>
      <c r="B451" s="35" t="s">
        <v>1489</v>
      </c>
      <c r="C451" s="397" t="s">
        <v>1593</v>
      </c>
      <c r="D451" s="35" t="s">
        <v>847</v>
      </c>
      <c r="E451" s="261"/>
      <c r="F451" s="35" t="s">
        <v>743</v>
      </c>
      <c r="G451" s="36">
        <v>0</v>
      </c>
      <c r="H451" s="36">
        <v>2419</v>
      </c>
      <c r="I451" s="37">
        <v>2419</v>
      </c>
      <c r="J451" s="39">
        <v>0</v>
      </c>
      <c r="K451" s="36">
        <v>0</v>
      </c>
      <c r="L451" s="36">
        <v>51953</v>
      </c>
      <c r="M451" s="37">
        <v>51953</v>
      </c>
      <c r="N451" s="38">
        <v>0</v>
      </c>
      <c r="O451" s="38">
        <v>0</v>
      </c>
      <c r="P451" s="38">
        <v>0</v>
      </c>
      <c r="Q451" s="39">
        <v>0</v>
      </c>
      <c r="R451" s="37">
        <v>0</v>
      </c>
      <c r="S451" s="38">
        <v>0</v>
      </c>
      <c r="T451" s="38">
        <v>0</v>
      </c>
      <c r="U451" s="38">
        <v>0</v>
      </c>
      <c r="V451" s="39">
        <v>0</v>
      </c>
      <c r="W451" s="36">
        <v>0</v>
      </c>
      <c r="X451" s="36">
        <v>0</v>
      </c>
      <c r="Y451" s="37">
        <v>0</v>
      </c>
      <c r="Z451" s="39">
        <v>0</v>
      </c>
      <c r="AA451" s="36">
        <v>0</v>
      </c>
      <c r="AB451" s="36">
        <v>0</v>
      </c>
      <c r="AC451" s="37">
        <v>0</v>
      </c>
      <c r="AD451" s="38">
        <v>0</v>
      </c>
      <c r="AE451" s="38">
        <v>0</v>
      </c>
      <c r="AF451" s="39">
        <v>0</v>
      </c>
      <c r="AG451" s="36">
        <v>0</v>
      </c>
      <c r="AH451" s="36">
        <v>0</v>
      </c>
      <c r="AI451" s="36">
        <v>0</v>
      </c>
      <c r="AJ451" s="36">
        <v>0</v>
      </c>
      <c r="AK451" s="40">
        <v>54372</v>
      </c>
      <c r="AL451" s="38">
        <v>0</v>
      </c>
      <c r="AM451" s="38">
        <v>0</v>
      </c>
      <c r="AN451" s="38">
        <v>0</v>
      </c>
      <c r="AO451" s="38">
        <v>0</v>
      </c>
      <c r="AP451" s="38">
        <v>0</v>
      </c>
      <c r="AQ451" s="36">
        <v>0</v>
      </c>
      <c r="AR451" s="36">
        <v>0</v>
      </c>
      <c r="AS451" s="36">
        <v>0</v>
      </c>
      <c r="AT451" s="36">
        <v>0</v>
      </c>
      <c r="AU451" s="36">
        <v>0</v>
      </c>
      <c r="AV451" s="36">
        <v>0</v>
      </c>
      <c r="AW451" s="36">
        <v>0</v>
      </c>
      <c r="AX451" s="36">
        <v>0</v>
      </c>
      <c r="AY451" s="36">
        <v>0</v>
      </c>
      <c r="AZ451" s="40"/>
      <c r="BA451" s="40">
        <v>54372</v>
      </c>
      <c r="BB451" s="36">
        <v>0</v>
      </c>
      <c r="BC451" s="36">
        <v>0</v>
      </c>
      <c r="BD451" s="36">
        <v>62</v>
      </c>
      <c r="BE451" s="36">
        <v>-6</v>
      </c>
    </row>
    <row r="452" spans="1:57" ht="15" x14ac:dyDescent="0.2">
      <c r="A452" s="41"/>
      <c r="B452" s="41"/>
      <c r="C452" s="41"/>
      <c r="D452" s="41"/>
      <c r="E452" s="41"/>
      <c r="F452" s="41"/>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104"/>
      <c r="BA452" s="104"/>
      <c r="BB452" s="42"/>
      <c r="BC452" s="42"/>
      <c r="BD452" s="42"/>
      <c r="BE452" s="42"/>
    </row>
    <row r="453" spans="1:57" x14ac:dyDescent="0.2">
      <c r="A453" s="41"/>
      <c r="B453" s="41"/>
      <c r="C453" s="41"/>
      <c r="D453" s="41"/>
      <c r="E453" s="41"/>
      <c r="F453" s="41"/>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row>
    <row r="454" spans="1:57" x14ac:dyDescent="0.2">
      <c r="A454" s="43"/>
      <c r="B454" s="43"/>
      <c r="C454" s="43"/>
      <c r="D454" s="44" t="s">
        <v>950</v>
      </c>
      <c r="E454" s="44"/>
      <c r="F454" s="45"/>
      <c r="G454" s="46">
        <v>-5087.5435704907322</v>
      </c>
      <c r="H454" s="46">
        <v>672095.40060438146</v>
      </c>
      <c r="I454" s="46">
        <v>667007.85703389079</v>
      </c>
      <c r="J454" s="46">
        <v>9470.5626468898517</v>
      </c>
      <c r="K454" s="46">
        <v>64309</v>
      </c>
      <c r="L454" s="46">
        <v>3314485.4521869356</v>
      </c>
      <c r="M454" s="46">
        <v>3378794.4521869356</v>
      </c>
      <c r="N454" s="46">
        <v>880895.51201050379</v>
      </c>
      <c r="O454" s="46">
        <v>-42119</v>
      </c>
      <c r="P454" s="46">
        <v>167211.62552273052</v>
      </c>
      <c r="Q454" s="46">
        <v>1005988.1375332343</v>
      </c>
      <c r="R454" s="46">
        <v>1033405.6636755287</v>
      </c>
      <c r="S454" s="46">
        <v>118998.49128590185</v>
      </c>
      <c r="T454" s="46">
        <v>47007.551109470049</v>
      </c>
      <c r="U454" s="46">
        <v>160816.4771541112</v>
      </c>
      <c r="V454" s="46">
        <v>326822.51954948308</v>
      </c>
      <c r="W454" s="46">
        <v>319048.31865214172</v>
      </c>
      <c r="X454" s="46">
        <v>450983.33443213522</v>
      </c>
      <c r="Y454" s="46">
        <v>770031.65308427694</v>
      </c>
      <c r="Z454" s="46">
        <v>519999.48704332818</v>
      </c>
      <c r="AA454" s="46">
        <v>6171652.1485529924</v>
      </c>
      <c r="AB454" s="46">
        <v>2023073.4027494285</v>
      </c>
      <c r="AC454" s="46">
        <v>8194725.55130242</v>
      </c>
      <c r="AD454" s="46">
        <v>5765884.2562342025</v>
      </c>
      <c r="AE454" s="46">
        <v>305739.42157311668</v>
      </c>
      <c r="AF454" s="46">
        <v>6071623.6778073199</v>
      </c>
      <c r="AG454" s="46">
        <v>266899</v>
      </c>
      <c r="AH454" s="46">
        <v>3749</v>
      </c>
      <c r="AI454" s="46">
        <v>1855</v>
      </c>
      <c r="AJ454" s="46">
        <v>65944</v>
      </c>
      <c r="AK454" s="46">
        <v>22316316.561863307</v>
      </c>
      <c r="AL454" s="46">
        <v>3818653.6024478907</v>
      </c>
      <c r="AM454" s="46">
        <v>78730.773433448194</v>
      </c>
      <c r="AN454" s="46">
        <v>1019749</v>
      </c>
      <c r="AO454" s="46">
        <v>166</v>
      </c>
      <c r="AP454" s="46">
        <v>530</v>
      </c>
      <c r="AQ454" s="46">
        <v>145816</v>
      </c>
      <c r="AR454" s="46">
        <v>-10559</v>
      </c>
      <c r="AS454" s="46">
        <v>4449</v>
      </c>
      <c r="AT454" s="46">
        <v>6384</v>
      </c>
      <c r="AU454" s="46">
        <v>15130</v>
      </c>
      <c r="AV454" s="46">
        <v>-102882.29627933698</v>
      </c>
      <c r="AW454" s="46">
        <v>5808.324542918248</v>
      </c>
      <c r="AX454" s="46">
        <v>-281</v>
      </c>
      <c r="AY454" s="46">
        <v>-2461</v>
      </c>
      <c r="AZ454" s="46"/>
      <c r="BA454" s="46">
        <v>27295549.966008227</v>
      </c>
      <c r="BB454" s="46">
        <v>-5509</v>
      </c>
      <c r="BC454" s="46">
        <v>-5850</v>
      </c>
      <c r="BD454" s="46">
        <v>656414.45642950921</v>
      </c>
      <c r="BE454" s="46">
        <v>-217649.22821475464</v>
      </c>
    </row>
    <row r="455" spans="1:57" x14ac:dyDescent="0.2">
      <c r="A455" s="41"/>
      <c r="B455" s="41"/>
      <c r="C455" s="41"/>
      <c r="D455" s="47"/>
      <c r="E455" s="47"/>
      <c r="F455" s="47"/>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row>
    <row r="456" spans="1:57" x14ac:dyDescent="0.2">
      <c r="A456" s="41"/>
      <c r="B456" s="41"/>
      <c r="C456" s="41"/>
      <c r="D456" s="45" t="s">
        <v>951</v>
      </c>
      <c r="E456" s="45"/>
      <c r="F456" s="45"/>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row>
    <row r="457" spans="1:57" x14ac:dyDescent="0.2">
      <c r="A457" s="41"/>
      <c r="B457" s="41"/>
      <c r="C457" s="41"/>
      <c r="D457" s="45" t="s">
        <v>952</v>
      </c>
      <c r="E457" s="45"/>
      <c r="F457" s="45" t="s">
        <v>740</v>
      </c>
      <c r="G457" s="50">
        <v>437</v>
      </c>
      <c r="H457" s="50">
        <v>80401</v>
      </c>
      <c r="I457" s="50">
        <v>80838</v>
      </c>
      <c r="J457" s="50">
        <v>1485</v>
      </c>
      <c r="K457" s="50">
        <v>15477</v>
      </c>
      <c r="L457" s="50">
        <v>21647</v>
      </c>
      <c r="M457" s="50">
        <v>37124</v>
      </c>
      <c r="N457" s="50">
        <v>49740</v>
      </c>
      <c r="O457" s="50">
        <v>23</v>
      </c>
      <c r="P457" s="50">
        <v>16147</v>
      </c>
      <c r="Q457" s="50">
        <v>65910</v>
      </c>
      <c r="R457" s="50">
        <v>144525</v>
      </c>
      <c r="S457" s="50">
        <v>14246</v>
      </c>
      <c r="T457" s="50">
        <v>11749</v>
      </c>
      <c r="U457" s="50">
        <v>26791</v>
      </c>
      <c r="V457" s="50">
        <v>52786</v>
      </c>
      <c r="W457" s="50">
        <v>69752</v>
      </c>
      <c r="X457" s="50">
        <v>84359</v>
      </c>
      <c r="Y457" s="50">
        <v>154111</v>
      </c>
      <c r="Z457" s="50">
        <v>87245</v>
      </c>
      <c r="AA457" s="50">
        <v>1234781</v>
      </c>
      <c r="AB457" s="50">
        <v>375150.81829570874</v>
      </c>
      <c r="AC457" s="50">
        <v>1609931.8182957089</v>
      </c>
      <c r="AD457" s="50">
        <v>929077</v>
      </c>
      <c r="AE457" s="50">
        <v>94664</v>
      </c>
      <c r="AF457" s="50">
        <v>1023741</v>
      </c>
      <c r="AG457" s="50">
        <v>45377</v>
      </c>
      <c r="AH457" s="50">
        <v>1367</v>
      </c>
      <c r="AI457" s="50">
        <v>-502</v>
      </c>
      <c r="AJ457" s="50">
        <v>25132</v>
      </c>
      <c r="AK457" s="50">
        <v>3329070.8182957089</v>
      </c>
      <c r="AL457" s="50">
        <v>1043481</v>
      </c>
      <c r="AM457" s="50">
        <v>52840</v>
      </c>
      <c r="AN457" s="50">
        <v>308890</v>
      </c>
      <c r="AO457" s="50">
        <v>0</v>
      </c>
      <c r="AP457" s="50">
        <v>-958</v>
      </c>
      <c r="AQ457" s="50">
        <v>117</v>
      </c>
      <c r="AR457" s="50">
        <v>658</v>
      </c>
      <c r="AS457" s="50">
        <v>45452</v>
      </c>
      <c r="AT457" s="50">
        <v>6324</v>
      </c>
      <c r="AU457" s="50">
        <v>10682</v>
      </c>
      <c r="AV457" s="50">
        <v>-6278</v>
      </c>
      <c r="AW457" s="50">
        <v>-2379</v>
      </c>
      <c r="AX457" s="50">
        <v>0</v>
      </c>
      <c r="AY457" s="50">
        <v>-1641</v>
      </c>
      <c r="AZ457" s="50"/>
      <c r="BA457" s="50">
        <v>4786258.8182957089</v>
      </c>
      <c r="BB457" s="50">
        <v>-109</v>
      </c>
      <c r="BC457" s="50">
        <v>-1277</v>
      </c>
      <c r="BD457" s="50">
        <v>75010</v>
      </c>
      <c r="BE457" s="50">
        <v>-26648</v>
      </c>
    </row>
    <row r="458" spans="1:57" x14ac:dyDescent="0.2">
      <c r="A458" s="41"/>
      <c r="B458" s="41"/>
      <c r="C458" s="41"/>
      <c r="D458" s="45" t="s">
        <v>953</v>
      </c>
      <c r="E458" s="45"/>
      <c r="F458" s="45" t="s">
        <v>24</v>
      </c>
      <c r="G458" s="50">
        <v>-6270</v>
      </c>
      <c r="H458" s="50">
        <v>119345</v>
      </c>
      <c r="I458" s="50">
        <v>113075</v>
      </c>
      <c r="J458" s="50">
        <v>1249</v>
      </c>
      <c r="K458" s="50">
        <v>9684</v>
      </c>
      <c r="L458" s="50">
        <v>4672</v>
      </c>
      <c r="M458" s="50">
        <v>14356</v>
      </c>
      <c r="N458" s="50">
        <v>62004</v>
      </c>
      <c r="O458" s="50">
        <v>0</v>
      </c>
      <c r="P458" s="50">
        <v>33791</v>
      </c>
      <c r="Q458" s="50">
        <v>95795</v>
      </c>
      <c r="R458" s="50">
        <v>167246</v>
      </c>
      <c r="S458" s="50">
        <v>39100</v>
      </c>
      <c r="T458" s="50">
        <v>6031</v>
      </c>
      <c r="U458" s="50">
        <v>22974</v>
      </c>
      <c r="V458" s="50">
        <v>68105</v>
      </c>
      <c r="W458" s="50">
        <v>79280</v>
      </c>
      <c r="X458" s="50">
        <v>137549</v>
      </c>
      <c r="Y458" s="50">
        <v>216829</v>
      </c>
      <c r="Z458" s="50">
        <v>132286</v>
      </c>
      <c r="AA458" s="50">
        <v>1464902</v>
      </c>
      <c r="AB458" s="50">
        <v>543834.77751439891</v>
      </c>
      <c r="AC458" s="50">
        <v>2008736.777514399</v>
      </c>
      <c r="AD458" s="50">
        <v>1320015</v>
      </c>
      <c r="AE458" s="50">
        <v>63998</v>
      </c>
      <c r="AF458" s="50">
        <v>1384013</v>
      </c>
      <c r="AG458" s="50">
        <v>97784</v>
      </c>
      <c r="AH458" s="50">
        <v>971</v>
      </c>
      <c r="AI458" s="50">
        <v>1038</v>
      </c>
      <c r="AJ458" s="50">
        <v>1120</v>
      </c>
      <c r="AK458" s="50">
        <v>4302603.777514399</v>
      </c>
      <c r="AL458" s="50">
        <v>817869</v>
      </c>
      <c r="AM458" s="50">
        <v>7603</v>
      </c>
      <c r="AN458" s="50">
        <v>275865</v>
      </c>
      <c r="AO458" s="50">
        <v>0</v>
      </c>
      <c r="AP458" s="50">
        <v>45</v>
      </c>
      <c r="AQ458" s="50">
        <v>5354</v>
      </c>
      <c r="AR458" s="50">
        <v>138439</v>
      </c>
      <c r="AS458" s="50">
        <v>76349</v>
      </c>
      <c r="AT458" s="50">
        <v>0</v>
      </c>
      <c r="AU458" s="50">
        <v>2213</v>
      </c>
      <c r="AV458" s="50">
        <v>-23056</v>
      </c>
      <c r="AW458" s="50">
        <v>11240</v>
      </c>
      <c r="AX458" s="50">
        <v>-921</v>
      </c>
      <c r="AY458" s="50">
        <v>-684</v>
      </c>
      <c r="AZ458" s="50"/>
      <c r="BA458" s="50">
        <v>5612919.777514399</v>
      </c>
      <c r="BB458" s="50">
        <v>-1657</v>
      </c>
      <c r="BC458" s="50">
        <v>-3860</v>
      </c>
      <c r="BD458" s="50">
        <v>159773</v>
      </c>
      <c r="BE458" s="50">
        <v>-34668</v>
      </c>
    </row>
    <row r="459" spans="1:57" x14ac:dyDescent="0.2">
      <c r="A459" s="51"/>
      <c r="B459" s="51"/>
      <c r="C459" s="51"/>
      <c r="D459" s="45" t="s">
        <v>954</v>
      </c>
      <c r="E459" s="45"/>
      <c r="F459" s="45" t="s">
        <v>34</v>
      </c>
      <c r="G459" s="50">
        <v>-4298.5435704907322</v>
      </c>
      <c r="H459" s="50">
        <v>113425.40060438155</v>
      </c>
      <c r="I459" s="50">
        <v>109126.85703389082</v>
      </c>
      <c r="J459" s="50">
        <v>1701.5626468898531</v>
      </c>
      <c r="K459" s="50">
        <v>12589</v>
      </c>
      <c r="L459" s="50">
        <v>15295.452186935603</v>
      </c>
      <c r="M459" s="50">
        <v>27884.452186935603</v>
      </c>
      <c r="N459" s="50">
        <v>91848.512010503808</v>
      </c>
      <c r="O459" s="50">
        <v>7</v>
      </c>
      <c r="P459" s="50">
        <v>32144.625522730523</v>
      </c>
      <c r="Q459" s="50">
        <v>124000.13753323433</v>
      </c>
      <c r="R459" s="50">
        <v>227318.66367552878</v>
      </c>
      <c r="S459" s="50">
        <v>22476.491285901855</v>
      </c>
      <c r="T459" s="50">
        <v>11662.551109470054</v>
      </c>
      <c r="U459" s="50">
        <v>32228.477154111217</v>
      </c>
      <c r="V459" s="50">
        <v>66367.519549483128</v>
      </c>
      <c r="W459" s="50">
        <v>70091.318652141752</v>
      </c>
      <c r="X459" s="50">
        <v>109189.33443213522</v>
      </c>
      <c r="Y459" s="50">
        <v>179280.65308427697</v>
      </c>
      <c r="Z459" s="50">
        <v>104273.48704332819</v>
      </c>
      <c r="AA459" s="50">
        <v>1235411.1485529924</v>
      </c>
      <c r="AB459" s="50">
        <v>421344.36009994819</v>
      </c>
      <c r="AC459" s="50">
        <v>1656755.5086529406</v>
      </c>
      <c r="AD459" s="50">
        <v>1350584.2562342028</v>
      </c>
      <c r="AE459" s="50">
        <v>67415.421573116677</v>
      </c>
      <c r="AF459" s="50">
        <v>1417999.6778073194</v>
      </c>
      <c r="AG459" s="50">
        <v>26869</v>
      </c>
      <c r="AH459" s="50">
        <v>277</v>
      </c>
      <c r="AI459" s="50">
        <v>1034</v>
      </c>
      <c r="AJ459" s="50">
        <v>19952</v>
      </c>
      <c r="AK459" s="50">
        <v>3962840.5192138283</v>
      </c>
      <c r="AL459" s="50">
        <v>818086.60244789091</v>
      </c>
      <c r="AM459" s="50">
        <v>11976.773433448194</v>
      </c>
      <c r="AN459" s="50">
        <v>188670</v>
      </c>
      <c r="AO459" s="50">
        <v>160</v>
      </c>
      <c r="AP459" s="50">
        <v>184</v>
      </c>
      <c r="AQ459" s="50">
        <v>38666</v>
      </c>
      <c r="AR459" s="50">
        <v>5615</v>
      </c>
      <c r="AS459" s="50">
        <v>0</v>
      </c>
      <c r="AT459" s="50">
        <v>0</v>
      </c>
      <c r="AU459" s="50">
        <v>3212</v>
      </c>
      <c r="AV459" s="50">
        <v>-25941.296279336977</v>
      </c>
      <c r="AW459" s="50">
        <v>2439.324542918248</v>
      </c>
      <c r="AX459" s="50">
        <v>2343</v>
      </c>
      <c r="AY459" s="50">
        <v>-79</v>
      </c>
      <c r="AZ459" s="50"/>
      <c r="BA459" s="50">
        <v>5008172.9233587477</v>
      </c>
      <c r="BB459" s="50">
        <v>-779</v>
      </c>
      <c r="BC459" s="50">
        <v>-1337</v>
      </c>
      <c r="BD459" s="50">
        <v>110020.45642950927</v>
      </c>
      <c r="BE459" s="50">
        <v>-29741.228214754636</v>
      </c>
    </row>
    <row r="460" spans="1:57" x14ac:dyDescent="0.2">
      <c r="A460" s="41"/>
      <c r="B460" s="41"/>
      <c r="C460" s="41"/>
      <c r="D460" s="45" t="s">
        <v>955</v>
      </c>
      <c r="E460" s="45"/>
      <c r="F460" s="45" t="s">
        <v>729</v>
      </c>
      <c r="G460" s="50">
        <v>5503</v>
      </c>
      <c r="H460" s="50">
        <v>94830</v>
      </c>
      <c r="I460" s="50">
        <v>100333</v>
      </c>
      <c r="J460" s="50">
        <v>2257</v>
      </c>
      <c r="K460" s="50">
        <v>3486</v>
      </c>
      <c r="L460" s="50">
        <v>83104</v>
      </c>
      <c r="M460" s="50">
        <v>86590</v>
      </c>
      <c r="N460" s="50">
        <v>246711</v>
      </c>
      <c r="O460" s="50">
        <v>0</v>
      </c>
      <c r="P460" s="50">
        <v>23371</v>
      </c>
      <c r="Q460" s="50">
        <v>270082</v>
      </c>
      <c r="R460" s="50">
        <v>241716</v>
      </c>
      <c r="S460" s="50">
        <v>42278</v>
      </c>
      <c r="T460" s="50">
        <v>-681</v>
      </c>
      <c r="U460" s="50">
        <v>11249</v>
      </c>
      <c r="V460" s="50">
        <v>52846</v>
      </c>
      <c r="W460" s="50">
        <v>99863</v>
      </c>
      <c r="X460" s="50">
        <v>119249</v>
      </c>
      <c r="Y460" s="50">
        <v>219112</v>
      </c>
      <c r="Z460" s="50">
        <v>75638</v>
      </c>
      <c r="AA460" s="50">
        <v>2234816</v>
      </c>
      <c r="AB460" s="50">
        <v>682509.41946544335</v>
      </c>
      <c r="AC460" s="50">
        <v>2917325.4194654436</v>
      </c>
      <c r="AD460" s="50">
        <v>2163992</v>
      </c>
      <c r="AE460" s="50">
        <v>25740</v>
      </c>
      <c r="AF460" s="50">
        <v>2189732</v>
      </c>
      <c r="AG460" s="50">
        <v>33087</v>
      </c>
      <c r="AH460" s="50">
        <v>61</v>
      </c>
      <c r="AI460" s="50">
        <v>182</v>
      </c>
      <c r="AJ460" s="50">
        <v>15565</v>
      </c>
      <c r="AK460" s="50">
        <v>6204526.4194654431</v>
      </c>
      <c r="AL460" s="50">
        <v>0</v>
      </c>
      <c r="AM460" s="50">
        <v>0</v>
      </c>
      <c r="AN460" s="50">
        <v>0</v>
      </c>
      <c r="AO460" s="50">
        <v>0</v>
      </c>
      <c r="AP460" s="50">
        <v>0</v>
      </c>
      <c r="AQ460" s="50">
        <v>0</v>
      </c>
      <c r="AR460" s="50">
        <v>0</v>
      </c>
      <c r="AS460" s="50">
        <v>0</v>
      </c>
      <c r="AT460" s="50">
        <v>0</v>
      </c>
      <c r="AU460" s="50">
        <v>4985</v>
      </c>
      <c r="AV460" s="50">
        <v>-1549</v>
      </c>
      <c r="AW460" s="50">
        <v>-3017</v>
      </c>
      <c r="AX460" s="50">
        <v>-1700</v>
      </c>
      <c r="AY460" s="50">
        <v>0</v>
      </c>
      <c r="AZ460" s="50"/>
      <c r="BA460" s="50">
        <v>6203245.4194654431</v>
      </c>
      <c r="BB460" s="50">
        <v>0</v>
      </c>
      <c r="BC460" s="50">
        <v>244</v>
      </c>
      <c r="BD460" s="50">
        <v>113150</v>
      </c>
      <c r="BE460" s="50">
        <v>-13277</v>
      </c>
    </row>
    <row r="461" spans="1:57" x14ac:dyDescent="0.2">
      <c r="A461" s="41"/>
      <c r="B461" s="41"/>
      <c r="C461" s="41"/>
      <c r="D461" s="45" t="s">
        <v>956</v>
      </c>
      <c r="E461" s="45"/>
      <c r="F461" s="45" t="s">
        <v>3</v>
      </c>
      <c r="G461" s="50">
        <v>-539</v>
      </c>
      <c r="H461" s="50">
        <v>195760</v>
      </c>
      <c r="I461" s="50">
        <v>195221</v>
      </c>
      <c r="J461" s="50">
        <v>2724</v>
      </c>
      <c r="K461" s="50">
        <v>14172</v>
      </c>
      <c r="L461" s="50">
        <v>7</v>
      </c>
      <c r="M461" s="50">
        <v>14179</v>
      </c>
      <c r="N461" s="50">
        <v>-31560</v>
      </c>
      <c r="O461" s="50">
        <v>0</v>
      </c>
      <c r="P461" s="50">
        <v>29872</v>
      </c>
      <c r="Q461" s="50">
        <v>-1688</v>
      </c>
      <c r="R461" s="50">
        <v>156241</v>
      </c>
      <c r="S461" s="50">
        <v>898</v>
      </c>
      <c r="T461" s="50">
        <v>16186</v>
      </c>
      <c r="U461" s="50">
        <v>63344</v>
      </c>
      <c r="V461" s="50">
        <v>80428</v>
      </c>
      <c r="W461" s="50">
        <v>62</v>
      </c>
      <c r="X461" s="50">
        <v>358</v>
      </c>
      <c r="Y461" s="50">
        <v>420</v>
      </c>
      <c r="Z461" s="50">
        <v>106761</v>
      </c>
      <c r="AA461" s="50">
        <v>0</v>
      </c>
      <c r="AB461" s="50">
        <v>0</v>
      </c>
      <c r="AC461" s="50">
        <v>0</v>
      </c>
      <c r="AD461" s="50">
        <v>2216</v>
      </c>
      <c r="AE461" s="50">
        <v>52245</v>
      </c>
      <c r="AF461" s="50">
        <v>54461</v>
      </c>
      <c r="AG461" s="50">
        <v>53757</v>
      </c>
      <c r="AH461" s="50">
        <v>1073</v>
      </c>
      <c r="AI461" s="50">
        <v>103</v>
      </c>
      <c r="AJ461" s="50">
        <v>4175</v>
      </c>
      <c r="AK461" s="50">
        <v>667855</v>
      </c>
      <c r="AL461" s="50">
        <v>1139217</v>
      </c>
      <c r="AM461" s="50">
        <v>6311</v>
      </c>
      <c r="AN461" s="50">
        <v>246324</v>
      </c>
      <c r="AO461" s="50">
        <v>6</v>
      </c>
      <c r="AP461" s="50">
        <v>1259</v>
      </c>
      <c r="AQ461" s="50">
        <v>101679</v>
      </c>
      <c r="AR461" s="50">
        <v>0</v>
      </c>
      <c r="AS461" s="50">
        <v>0</v>
      </c>
      <c r="AT461" s="50">
        <v>0</v>
      </c>
      <c r="AU461" s="50">
        <v>390</v>
      </c>
      <c r="AV461" s="50">
        <v>-42936</v>
      </c>
      <c r="AW461" s="50">
        <v>-2475</v>
      </c>
      <c r="AX461" s="50">
        <v>-3</v>
      </c>
      <c r="AY461" s="50">
        <v>-57</v>
      </c>
      <c r="AZ461" s="50"/>
      <c r="BA461" s="50">
        <v>2117570</v>
      </c>
      <c r="BB461" s="50">
        <v>108</v>
      </c>
      <c r="BC461" s="50">
        <v>380</v>
      </c>
      <c r="BD461" s="50">
        <v>37484</v>
      </c>
      <c r="BE461" s="50">
        <v>-20948</v>
      </c>
    </row>
    <row r="462" spans="1:57" x14ac:dyDescent="0.2">
      <c r="A462" s="41"/>
      <c r="B462" s="41"/>
      <c r="C462" s="41"/>
      <c r="D462" s="45" t="s">
        <v>957</v>
      </c>
      <c r="E462" s="45"/>
      <c r="F462" s="45" t="s">
        <v>743</v>
      </c>
      <c r="G462" s="50">
        <v>80</v>
      </c>
      <c r="H462" s="50">
        <v>68334</v>
      </c>
      <c r="I462" s="50">
        <v>68414</v>
      </c>
      <c r="J462" s="50">
        <v>54</v>
      </c>
      <c r="K462" s="50">
        <v>8901</v>
      </c>
      <c r="L462" s="50">
        <v>3189760</v>
      </c>
      <c r="M462" s="50">
        <v>3198661</v>
      </c>
      <c r="N462" s="50">
        <v>462152</v>
      </c>
      <c r="O462" s="50">
        <v>-42149</v>
      </c>
      <c r="P462" s="50">
        <v>31886</v>
      </c>
      <c r="Q462" s="50">
        <v>451889</v>
      </c>
      <c r="R462" s="50">
        <v>96359</v>
      </c>
      <c r="S462" s="50">
        <v>0</v>
      </c>
      <c r="T462" s="50">
        <v>2060</v>
      </c>
      <c r="U462" s="50">
        <v>4230</v>
      </c>
      <c r="V462" s="50">
        <v>6290</v>
      </c>
      <c r="W462" s="50">
        <v>0</v>
      </c>
      <c r="X462" s="50">
        <v>279</v>
      </c>
      <c r="Y462" s="50">
        <v>279</v>
      </c>
      <c r="Z462" s="50">
        <v>13796</v>
      </c>
      <c r="AA462" s="50">
        <v>1742</v>
      </c>
      <c r="AB462" s="50">
        <v>234.02737392921753</v>
      </c>
      <c r="AC462" s="50">
        <v>1976.0273739292174</v>
      </c>
      <c r="AD462" s="50">
        <v>0</v>
      </c>
      <c r="AE462" s="50">
        <v>1677</v>
      </c>
      <c r="AF462" s="50">
        <v>1677</v>
      </c>
      <c r="AG462" s="50">
        <v>10025</v>
      </c>
      <c r="AH462" s="50">
        <v>0</v>
      </c>
      <c r="AI462" s="50">
        <v>0</v>
      </c>
      <c r="AJ462" s="50">
        <v>0</v>
      </c>
      <c r="AK462" s="50">
        <v>3849420.0273739295</v>
      </c>
      <c r="AL462" s="50">
        <v>0</v>
      </c>
      <c r="AM462" s="50">
        <v>0</v>
      </c>
      <c r="AN462" s="50">
        <v>0</v>
      </c>
      <c r="AO462" s="50">
        <v>0</v>
      </c>
      <c r="AP462" s="50">
        <v>0</v>
      </c>
      <c r="AQ462" s="50">
        <v>0</v>
      </c>
      <c r="AR462" s="50">
        <v>-155271</v>
      </c>
      <c r="AS462" s="50">
        <v>-117352</v>
      </c>
      <c r="AT462" s="50">
        <v>60</v>
      </c>
      <c r="AU462" s="50">
        <v>-6352</v>
      </c>
      <c r="AV462" s="50">
        <v>-3122</v>
      </c>
      <c r="AW462" s="50">
        <v>0</v>
      </c>
      <c r="AX462" s="50">
        <v>0</v>
      </c>
      <c r="AY462" s="50">
        <v>0</v>
      </c>
      <c r="AZ462" s="50"/>
      <c r="BA462" s="50">
        <v>3567383.0273739295</v>
      </c>
      <c r="BB462" s="50">
        <v>-3072</v>
      </c>
      <c r="BC462" s="50">
        <v>0</v>
      </c>
      <c r="BD462" s="50">
        <v>160977</v>
      </c>
      <c r="BE462" s="50">
        <v>-92367</v>
      </c>
    </row>
    <row r="463" spans="1:57" x14ac:dyDescent="0.2">
      <c r="A463" s="14"/>
      <c r="B463" s="14"/>
      <c r="C463" s="14"/>
      <c r="D463" s="14"/>
      <c r="E463" s="14"/>
      <c r="F463" s="14"/>
      <c r="G463" s="14"/>
      <c r="H463" s="14"/>
      <c r="I463" s="14"/>
      <c r="J463" s="14"/>
      <c r="K463" s="14"/>
      <c r="L463" s="14"/>
      <c r="M463" s="14"/>
      <c r="N463" s="14"/>
      <c r="O463" s="14"/>
      <c r="P463" s="14"/>
      <c r="Q463" s="14"/>
      <c r="R463" s="14"/>
      <c r="S463" s="25"/>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25"/>
      <c r="AT463" s="14"/>
      <c r="AU463" s="14"/>
      <c r="AV463" s="14"/>
      <c r="AW463" s="14"/>
      <c r="AX463" s="14"/>
      <c r="AY463" s="25"/>
      <c r="AZ463" s="14"/>
      <c r="BA463" s="14"/>
      <c r="BB463" s="14"/>
      <c r="BC463" s="14"/>
      <c r="BD463" s="14"/>
      <c r="BE463" s="14"/>
    </row>
    <row r="464" spans="1:57" x14ac:dyDescent="0.2">
      <c r="A464" s="52" t="str">
        <f>"Source: Ministry of Housing,Communities and Local Government  Quarterly Revenue Outturn (QRO) returns, "&amp;date_q_short&amp;" "&amp;date_fy_year</f>
        <v>Source: Ministry of Housing,Communities and Local Government  Quarterly Revenue Outturn (QRO) returns, Q3 2017-18</v>
      </c>
      <c r="B464" s="52"/>
      <c r="C464" s="52"/>
      <c r="D464" s="52"/>
      <c r="E464" s="52"/>
      <c r="F464" s="52"/>
      <c r="G464" s="14"/>
      <c r="H464" s="14"/>
      <c r="I464" s="14"/>
      <c r="J464" s="14"/>
      <c r="K464" s="14"/>
      <c r="L464" s="14"/>
      <c r="M464" s="14"/>
      <c r="N464" s="14"/>
      <c r="O464" s="14"/>
      <c r="P464" s="14"/>
      <c r="Q464" s="14"/>
      <c r="R464" s="14"/>
      <c r="S464" s="25"/>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25"/>
      <c r="AT464" s="14"/>
      <c r="AU464" s="14"/>
      <c r="AV464" s="14"/>
      <c r="AW464" s="14"/>
      <c r="AX464" s="14"/>
      <c r="AY464" s="25"/>
      <c r="AZ464" s="14"/>
      <c r="BA464" s="14"/>
      <c r="BB464" s="14"/>
      <c r="BC464" s="14"/>
      <c r="BD464" s="14"/>
      <c r="BE464" s="14"/>
    </row>
    <row r="465" spans="1:51" x14ac:dyDescent="0.2">
      <c r="A465" s="52"/>
      <c r="B465" s="52"/>
      <c r="C465" s="52"/>
      <c r="D465" s="52"/>
      <c r="E465" s="52"/>
      <c r="F465" s="52"/>
      <c r="G465" s="14"/>
      <c r="H465" s="14"/>
      <c r="I465" s="14"/>
      <c r="J465" s="14"/>
      <c r="K465" s="14"/>
      <c r="L465" s="14"/>
      <c r="M465" s="14"/>
      <c r="N465" s="14"/>
      <c r="O465" s="14"/>
      <c r="P465" s="14"/>
      <c r="Q465" s="14"/>
      <c r="R465" s="14"/>
      <c r="S465" s="25"/>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25"/>
      <c r="AT465" s="14"/>
      <c r="AU465" s="14"/>
      <c r="AV465" s="14"/>
      <c r="AW465" s="14"/>
      <c r="AX465" s="14"/>
      <c r="AY465" s="25"/>
    </row>
    <row r="466" spans="1:51" x14ac:dyDescent="0.2">
      <c r="A466" s="52"/>
      <c r="B466" s="52"/>
      <c r="C466" s="52"/>
      <c r="D466" s="52"/>
      <c r="E466" s="52"/>
      <c r="F466" s="52"/>
      <c r="G466" s="14"/>
      <c r="H466" s="14"/>
      <c r="I466" s="14"/>
      <c r="J466" s="14"/>
      <c r="K466" s="14"/>
      <c r="L466" s="14"/>
      <c r="M466" s="14"/>
      <c r="N466" s="14"/>
      <c r="O466" s="14"/>
      <c r="P466" s="14"/>
      <c r="Q466" s="14"/>
      <c r="R466" s="14"/>
      <c r="S466" s="25"/>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25"/>
      <c r="AT466" s="14"/>
      <c r="AU466" s="14"/>
      <c r="AV466" s="14"/>
      <c r="AW466" s="14"/>
      <c r="AX466" s="14"/>
      <c r="AY466" s="25"/>
    </row>
    <row r="467" spans="1:51" hidden="1" x14ac:dyDescent="0.2">
      <c r="A467" s="53"/>
      <c r="B467" s="53"/>
      <c r="C467" s="53"/>
      <c r="D467" s="52"/>
      <c r="E467" s="52"/>
      <c r="F467" s="52"/>
      <c r="G467" s="14"/>
      <c r="H467" s="14"/>
      <c r="I467" s="14"/>
      <c r="J467" s="14"/>
      <c r="K467" s="14"/>
      <c r="L467" s="14"/>
      <c r="M467" s="14"/>
      <c r="N467" s="14"/>
      <c r="O467" s="14"/>
      <c r="P467" s="14"/>
      <c r="Q467" s="14"/>
      <c r="R467" s="14"/>
      <c r="S467" s="25"/>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25"/>
      <c r="AT467" s="14"/>
      <c r="AU467" s="14"/>
      <c r="AV467" s="14"/>
      <c r="AW467" s="14"/>
      <c r="AX467" s="14"/>
      <c r="AY467" s="25"/>
    </row>
    <row r="468" spans="1:51" hidden="1" x14ac:dyDescent="0.2">
      <c r="A468" s="52"/>
      <c r="B468" s="52"/>
      <c r="C468" s="52"/>
      <c r="D468" s="52"/>
      <c r="E468" s="52"/>
      <c r="F468" s="52"/>
      <c r="G468" s="14"/>
      <c r="H468" s="14"/>
      <c r="I468" s="14"/>
      <c r="J468" s="14"/>
      <c r="K468" s="14"/>
      <c r="L468" s="14"/>
      <c r="M468" s="14"/>
      <c r="N468" s="14"/>
      <c r="O468" s="14"/>
      <c r="P468" s="14"/>
      <c r="Q468" s="14"/>
      <c r="R468" s="14"/>
      <c r="S468" s="25"/>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25"/>
      <c r="AT468" s="14"/>
      <c r="AU468" s="14"/>
      <c r="AV468" s="14"/>
      <c r="AW468" s="14"/>
      <c r="AX468" s="14"/>
      <c r="AY468" s="25"/>
    </row>
    <row r="469" spans="1:51" hidden="1" x14ac:dyDescent="0.2">
      <c r="A469" s="54"/>
      <c r="B469" s="54"/>
      <c r="C469" s="54"/>
      <c r="D469" s="55"/>
      <c r="E469" s="55"/>
      <c r="F469" s="55"/>
    </row>
    <row r="470" spans="1:51" hidden="1" x14ac:dyDescent="0.2"/>
    <row r="471" spans="1:51" hidden="1" x14ac:dyDescent="0.2"/>
    <row r="472" spans="1:51" hidden="1" x14ac:dyDescent="0.2"/>
    <row r="473" spans="1:51" x14ac:dyDescent="0.2"/>
    <row r="474" spans="1:51" x14ac:dyDescent="0.2"/>
  </sheetData>
  <autoFilter ref="A7:D451"/>
  <conditionalFormatting sqref="G457:AJ462 AL457:AZ462 BB457:BE462 G454:BE454 G8:BE451">
    <cfRule type="cellIs" dxfId="8" priority="5" operator="equal">
      <formula>"..."</formula>
    </cfRule>
  </conditionalFormatting>
  <conditionalFormatting sqref="AK454 AK457:AK462">
    <cfRule type="cellIs" dxfId="7" priority="2" operator="equal">
      <formula>"..."</formula>
    </cfRule>
  </conditionalFormatting>
  <conditionalFormatting sqref="BA457:BA462 BA454">
    <cfRule type="cellIs" dxfId="6" priority="1" operator="equal">
      <formula>"..."</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79998168889431442"/>
  </sheetPr>
  <dimension ref="A1:IU474"/>
  <sheetViews>
    <sheetView showGridLines="0" zoomScale="85" zoomScaleNormal="85" workbookViewId="0">
      <pane xSplit="6" ySplit="7" topLeftCell="G435" activePane="bottomRight" state="frozen"/>
      <selection activeCell="F8" sqref="F8"/>
      <selection pane="topRight" activeCell="F8" sqref="F8"/>
      <selection pane="bottomLeft" activeCell="F8" sqref="F8"/>
      <selection pane="bottomRight" activeCell="F454" sqref="F454"/>
    </sheetView>
  </sheetViews>
  <sheetFormatPr defaultColWidth="0" defaultRowHeight="12.75" zeroHeight="1" x14ac:dyDescent="0.2"/>
  <cols>
    <col min="1" max="1" width="7.42578125" customWidth="1"/>
    <col min="2" max="3" width="10.7109375" customWidth="1"/>
    <col min="4" max="4" width="31.28515625" customWidth="1"/>
    <col min="5" max="6" width="7.7109375" customWidth="1"/>
    <col min="7" max="51" width="16.7109375" customWidth="1"/>
    <col min="52" max="52" width="16.7109375" hidden="1" customWidth="1"/>
    <col min="53" max="57" width="16.7109375" customWidth="1"/>
    <col min="58" max="58" width="5.7109375" customWidth="1"/>
    <col min="59" max="255" width="0" hidden="1" customWidth="1"/>
    <col min="256" max="16384" width="12.7109375" hidden="1"/>
  </cols>
  <sheetData>
    <row r="1" spans="1:58" ht="42.75" customHeight="1" thickBot="1" x14ac:dyDescent="0.3">
      <c r="A1" s="1" t="str">
        <f>"Quarterly Revenue Outturn (QRO): Q2 "&amp;date_fy_year&amp;" data"</f>
        <v>Quarterly Revenue Outturn (QRO): Q2 2017-18 data</v>
      </c>
      <c r="B1" s="239"/>
      <c r="C1" s="239"/>
      <c r="D1" s="2"/>
      <c r="E1" s="2"/>
      <c r="F1" s="3"/>
      <c r="G1" s="3"/>
      <c r="H1" s="3"/>
      <c r="I1" s="3"/>
      <c r="J1" s="3"/>
      <c r="K1" s="3"/>
      <c r="L1" s="3"/>
      <c r="M1" s="3"/>
      <c r="N1" s="3"/>
      <c r="O1" s="3"/>
      <c r="P1" s="3"/>
      <c r="Q1" s="3"/>
      <c r="R1" s="3"/>
      <c r="S1" s="4"/>
      <c r="T1" s="3"/>
      <c r="U1" s="3"/>
      <c r="V1" s="3"/>
      <c r="W1" s="3"/>
      <c r="X1" s="3"/>
      <c r="Y1" s="3"/>
      <c r="Z1" s="3"/>
      <c r="AA1" s="3"/>
      <c r="AB1" s="3"/>
      <c r="AC1" s="3"/>
      <c r="AD1" s="3"/>
      <c r="AE1" s="3"/>
      <c r="AF1" s="3"/>
      <c r="AG1" s="3"/>
      <c r="AH1" s="3"/>
      <c r="AI1" s="3"/>
      <c r="AJ1" s="3"/>
      <c r="AK1" s="3"/>
      <c r="AL1" s="3"/>
      <c r="AM1" s="3"/>
      <c r="AN1" s="3"/>
      <c r="AO1" s="3"/>
      <c r="AP1" s="3"/>
      <c r="AQ1" s="3"/>
      <c r="AR1" s="3"/>
      <c r="AS1" s="4"/>
      <c r="AT1" s="3"/>
      <c r="AU1" s="3"/>
      <c r="AV1" s="3"/>
      <c r="AW1" s="3"/>
      <c r="AX1" s="3"/>
      <c r="AY1" s="4"/>
      <c r="AZ1" s="3"/>
      <c r="BA1" s="3"/>
      <c r="BB1" s="3"/>
      <c r="BC1" s="3"/>
      <c r="BD1" s="3"/>
      <c r="BE1" s="3"/>
      <c r="BF1" s="5"/>
    </row>
    <row r="2" spans="1:58" ht="15.75" x14ac:dyDescent="0.25">
      <c r="A2" s="6" t="s">
        <v>884</v>
      </c>
      <c r="B2" s="6"/>
      <c r="C2" s="6"/>
      <c r="D2" s="7"/>
      <c r="E2" s="7"/>
      <c r="F2" s="8"/>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58" ht="7.5" customHeight="1" x14ac:dyDescent="0.25">
      <c r="A3" s="10"/>
      <c r="B3" s="10"/>
      <c r="C3" s="10"/>
      <c r="D3" s="11"/>
      <c r="E3" s="11"/>
      <c r="F3" s="12"/>
      <c r="G3" s="87">
        <v>4</v>
      </c>
      <c r="H3" s="87">
        <v>5</v>
      </c>
      <c r="I3" s="87">
        <v>6</v>
      </c>
      <c r="J3" s="87">
        <v>7</v>
      </c>
      <c r="K3" s="87">
        <v>8</v>
      </c>
      <c r="L3" s="87">
        <v>9</v>
      </c>
      <c r="M3" s="87">
        <v>10</v>
      </c>
      <c r="N3" s="87">
        <v>11</v>
      </c>
      <c r="O3" s="87">
        <v>12</v>
      </c>
      <c r="P3" s="87">
        <v>13</v>
      </c>
      <c r="Q3" s="87">
        <v>14</v>
      </c>
      <c r="R3" s="87">
        <v>15</v>
      </c>
      <c r="S3" s="87">
        <v>16</v>
      </c>
      <c r="T3" s="87">
        <v>17</v>
      </c>
      <c r="U3" s="87">
        <v>18</v>
      </c>
      <c r="V3" s="87">
        <v>19</v>
      </c>
      <c r="W3" s="87">
        <v>20</v>
      </c>
      <c r="X3" s="87">
        <v>21</v>
      </c>
      <c r="Y3" s="87">
        <v>22</v>
      </c>
      <c r="Z3" s="87">
        <v>23</v>
      </c>
      <c r="AA3" s="87">
        <v>24</v>
      </c>
      <c r="AB3" s="87">
        <v>25</v>
      </c>
      <c r="AC3" s="87">
        <v>26</v>
      </c>
      <c r="AD3" s="87">
        <v>27</v>
      </c>
      <c r="AE3" s="87">
        <v>28</v>
      </c>
      <c r="AF3" s="87">
        <v>29</v>
      </c>
      <c r="AG3" s="87">
        <v>30</v>
      </c>
      <c r="AH3" s="87">
        <v>31</v>
      </c>
      <c r="AI3" s="87">
        <v>32</v>
      </c>
      <c r="AJ3" s="87">
        <v>33</v>
      </c>
      <c r="AK3" s="87">
        <v>35</v>
      </c>
      <c r="AL3" s="87">
        <v>36</v>
      </c>
      <c r="AM3" s="87">
        <v>37</v>
      </c>
      <c r="AN3" s="87">
        <v>38</v>
      </c>
      <c r="AO3" s="87">
        <v>39</v>
      </c>
      <c r="AP3" s="87">
        <v>40</v>
      </c>
      <c r="AQ3" s="87">
        <v>41</v>
      </c>
      <c r="AR3" s="87">
        <v>42</v>
      </c>
      <c r="AS3" s="87">
        <v>43</v>
      </c>
      <c r="AT3" s="87">
        <v>44</v>
      </c>
      <c r="AU3" s="87">
        <v>45</v>
      </c>
      <c r="AV3" s="87">
        <v>46</v>
      </c>
      <c r="AW3" s="87">
        <v>47</v>
      </c>
      <c r="AX3" s="87">
        <v>48</v>
      </c>
      <c r="AY3" s="87">
        <v>49</v>
      </c>
      <c r="AZ3" s="87"/>
      <c r="BA3" s="87">
        <v>51</v>
      </c>
      <c r="BB3" s="87">
        <v>52</v>
      </c>
      <c r="BC3" s="87">
        <v>53</v>
      </c>
      <c r="BD3" s="87">
        <v>54</v>
      </c>
      <c r="BE3" s="87">
        <v>55</v>
      </c>
      <c r="BF3" s="412"/>
    </row>
    <row r="4" spans="1:58" ht="7.5" customHeight="1" x14ac:dyDescent="0.2">
      <c r="A4" s="14"/>
      <c r="B4" s="14"/>
      <c r="C4" s="14"/>
      <c r="D4" s="14"/>
      <c r="E4" s="14"/>
      <c r="F4" s="14"/>
      <c r="G4" s="87">
        <v>2</v>
      </c>
      <c r="H4" s="87">
        <v>3</v>
      </c>
      <c r="I4" s="87">
        <v>4</v>
      </c>
      <c r="J4" s="87">
        <v>5</v>
      </c>
      <c r="K4" s="87">
        <v>6</v>
      </c>
      <c r="L4" s="87">
        <v>7</v>
      </c>
      <c r="M4" s="87">
        <v>8</v>
      </c>
      <c r="N4" s="87">
        <v>9</v>
      </c>
      <c r="O4" s="87">
        <v>10</v>
      </c>
      <c r="P4" s="87">
        <v>11</v>
      </c>
      <c r="Q4" s="87">
        <v>12</v>
      </c>
      <c r="R4" s="87">
        <v>13</v>
      </c>
      <c r="S4" s="94">
        <v>14</v>
      </c>
      <c r="T4" s="87">
        <v>15</v>
      </c>
      <c r="U4" s="87">
        <v>16</v>
      </c>
      <c r="V4" s="87">
        <v>17</v>
      </c>
      <c r="W4" s="87">
        <v>18</v>
      </c>
      <c r="X4" s="87">
        <v>19</v>
      </c>
      <c r="Y4" s="87">
        <v>20</v>
      </c>
      <c r="Z4" s="87">
        <v>21</v>
      </c>
      <c r="AA4" s="87">
        <v>22</v>
      </c>
      <c r="AB4" s="87">
        <v>23</v>
      </c>
      <c r="AC4" s="87">
        <v>24</v>
      </c>
      <c r="AD4" s="87">
        <v>25</v>
      </c>
      <c r="AE4" s="87">
        <v>26</v>
      </c>
      <c r="AF4" s="87">
        <v>27</v>
      </c>
      <c r="AG4" s="87">
        <v>28</v>
      </c>
      <c r="AH4" s="87">
        <v>29</v>
      </c>
      <c r="AI4" s="87">
        <v>30</v>
      </c>
      <c r="AJ4" s="87">
        <v>31</v>
      </c>
      <c r="AK4" s="87"/>
      <c r="AL4" s="87">
        <v>33</v>
      </c>
      <c r="AM4" s="87">
        <v>34</v>
      </c>
      <c r="AN4" s="87">
        <v>35</v>
      </c>
      <c r="AO4" s="87">
        <v>36</v>
      </c>
      <c r="AP4" s="87">
        <v>37</v>
      </c>
      <c r="AQ4" s="87">
        <v>38</v>
      </c>
      <c r="AR4" s="87">
        <v>39</v>
      </c>
      <c r="AS4" s="94">
        <v>40</v>
      </c>
      <c r="AT4" s="87">
        <v>41</v>
      </c>
      <c r="AU4" s="87">
        <v>42</v>
      </c>
      <c r="AV4" s="87">
        <v>43</v>
      </c>
      <c r="AW4" s="87">
        <v>44</v>
      </c>
      <c r="AX4" s="87">
        <v>45</v>
      </c>
      <c r="AY4" s="94">
        <v>46</v>
      </c>
      <c r="AZ4" s="87"/>
      <c r="BA4" s="87"/>
      <c r="BB4" s="87">
        <v>48</v>
      </c>
      <c r="BC4" s="87">
        <v>49</v>
      </c>
      <c r="BD4" s="87">
        <v>50</v>
      </c>
      <c r="BE4" s="87">
        <v>51</v>
      </c>
      <c r="BF4" s="412"/>
    </row>
    <row r="5" spans="1:58" ht="48" customHeight="1" x14ac:dyDescent="0.2">
      <c r="A5" s="15"/>
      <c r="B5" s="15"/>
      <c r="C5" s="15"/>
      <c r="D5" s="15"/>
      <c r="E5" s="15"/>
      <c r="F5" s="15"/>
      <c r="G5" s="16" t="s">
        <v>695</v>
      </c>
      <c r="H5" s="17"/>
      <c r="I5" s="17"/>
      <c r="J5" s="18" t="s">
        <v>697</v>
      </c>
      <c r="K5" s="16" t="s">
        <v>699</v>
      </c>
      <c r="L5" s="17"/>
      <c r="M5" s="17"/>
      <c r="N5" s="18" t="s">
        <v>702</v>
      </c>
      <c r="O5" s="19"/>
      <c r="P5" s="19"/>
      <c r="Q5" s="19"/>
      <c r="R5" s="57" t="s">
        <v>705</v>
      </c>
      <c r="S5" s="18" t="s">
        <v>706</v>
      </c>
      <c r="T5" s="19"/>
      <c r="U5" s="19"/>
      <c r="V5" s="19"/>
      <c r="W5" s="16" t="s">
        <v>864</v>
      </c>
      <c r="X5" s="16"/>
      <c r="Y5" s="16"/>
      <c r="Z5" s="56" t="s">
        <v>961</v>
      </c>
      <c r="AA5" s="16" t="s">
        <v>747</v>
      </c>
      <c r="AB5" s="16"/>
      <c r="AC5" s="16"/>
      <c r="AD5" s="18" t="s">
        <v>712</v>
      </c>
      <c r="AE5" s="18"/>
      <c r="AF5" s="18"/>
      <c r="AG5" s="16" t="s">
        <v>750</v>
      </c>
      <c r="AH5" s="17"/>
      <c r="AI5" s="17"/>
      <c r="AJ5" s="17"/>
      <c r="AK5" s="441" t="s">
        <v>987</v>
      </c>
      <c r="AL5" s="18" t="s">
        <v>958</v>
      </c>
      <c r="AM5" s="19"/>
      <c r="AN5" s="19"/>
      <c r="AO5" s="19"/>
      <c r="AP5" s="19"/>
      <c r="AQ5" s="16" t="s">
        <v>959</v>
      </c>
      <c r="AR5" s="17"/>
      <c r="AS5" s="20"/>
      <c r="AT5" s="17"/>
      <c r="AU5" s="17"/>
      <c r="AV5" s="17"/>
      <c r="AW5" s="17"/>
      <c r="AX5" s="17"/>
      <c r="AY5" s="20"/>
      <c r="BA5" s="21" t="s">
        <v>885</v>
      </c>
      <c r="BB5" s="16" t="s">
        <v>960</v>
      </c>
      <c r="BC5" s="22"/>
      <c r="BD5" s="22"/>
      <c r="BE5" s="22"/>
    </row>
    <row r="6" spans="1:58" ht="15" customHeight="1" x14ac:dyDescent="0.2">
      <c r="A6" s="23"/>
      <c r="B6" s="23"/>
      <c r="C6" s="23"/>
      <c r="D6" s="24"/>
      <c r="E6" s="25"/>
      <c r="F6" s="26"/>
      <c r="G6" s="27">
        <v>1</v>
      </c>
      <c r="H6" s="27">
        <v>2</v>
      </c>
      <c r="I6" s="27" t="s">
        <v>723</v>
      </c>
      <c r="J6" s="27">
        <v>3</v>
      </c>
      <c r="K6" s="27">
        <v>4</v>
      </c>
      <c r="L6" s="27">
        <v>5</v>
      </c>
      <c r="M6" s="27" t="s">
        <v>723</v>
      </c>
      <c r="N6" s="27">
        <v>6</v>
      </c>
      <c r="O6" s="27">
        <v>7</v>
      </c>
      <c r="P6" s="27">
        <v>8</v>
      </c>
      <c r="Q6" s="27" t="s">
        <v>723</v>
      </c>
      <c r="R6" s="27">
        <v>9</v>
      </c>
      <c r="S6" s="27">
        <v>10</v>
      </c>
      <c r="T6" s="27">
        <v>11</v>
      </c>
      <c r="U6" s="27">
        <v>12</v>
      </c>
      <c r="V6" s="27" t="s">
        <v>723</v>
      </c>
      <c r="W6" s="27">
        <v>13</v>
      </c>
      <c r="X6" s="27">
        <v>14</v>
      </c>
      <c r="Y6" s="27" t="s">
        <v>723</v>
      </c>
      <c r="Z6" s="27">
        <v>15</v>
      </c>
      <c r="AA6" s="27">
        <v>16</v>
      </c>
      <c r="AB6" s="27"/>
      <c r="AC6" s="27" t="s">
        <v>723</v>
      </c>
      <c r="AD6" s="28">
        <v>17</v>
      </c>
      <c r="AE6" s="28">
        <v>18</v>
      </c>
      <c r="AF6" s="28" t="s">
        <v>723</v>
      </c>
      <c r="AG6" s="28">
        <v>19</v>
      </c>
      <c r="AH6" s="28">
        <v>20</v>
      </c>
      <c r="AI6" s="28">
        <v>21</v>
      </c>
      <c r="AJ6" s="28">
        <v>22</v>
      </c>
      <c r="AK6" s="28">
        <v>23</v>
      </c>
      <c r="AL6" s="28">
        <v>24</v>
      </c>
      <c r="AM6" s="28">
        <v>25</v>
      </c>
      <c r="AN6" s="28">
        <v>26</v>
      </c>
      <c r="AO6" s="28">
        <v>27</v>
      </c>
      <c r="AP6" s="28">
        <v>28</v>
      </c>
      <c r="AQ6" s="28">
        <v>29</v>
      </c>
      <c r="AR6" s="28">
        <v>30</v>
      </c>
      <c r="AS6" s="28">
        <v>31</v>
      </c>
      <c r="AT6" s="28">
        <v>32</v>
      </c>
      <c r="AU6" s="28">
        <v>33</v>
      </c>
      <c r="AV6" s="28">
        <v>34</v>
      </c>
      <c r="AW6" s="28">
        <v>35</v>
      </c>
      <c r="AX6" s="28">
        <v>36</v>
      </c>
      <c r="AY6" s="28">
        <v>37</v>
      </c>
      <c r="BA6" s="28">
        <v>38</v>
      </c>
      <c r="BB6" s="28">
        <v>39</v>
      </c>
      <c r="BC6" s="28">
        <v>40</v>
      </c>
      <c r="BD6" s="28">
        <v>41</v>
      </c>
      <c r="BE6" s="28">
        <v>42</v>
      </c>
    </row>
    <row r="7" spans="1:58" ht="90" customHeight="1" x14ac:dyDescent="0.2">
      <c r="A7" s="29" t="s">
        <v>0</v>
      </c>
      <c r="B7" s="30" t="s">
        <v>1490</v>
      </c>
      <c r="C7" s="30" t="s">
        <v>1586</v>
      </c>
      <c r="D7" s="29" t="s">
        <v>724</v>
      </c>
      <c r="F7" s="29" t="s">
        <v>725</v>
      </c>
      <c r="G7" s="31" t="s">
        <v>865</v>
      </c>
      <c r="H7" s="32" t="s">
        <v>877</v>
      </c>
      <c r="I7" s="32" t="s">
        <v>696</v>
      </c>
      <c r="J7" s="32" t="s">
        <v>698</v>
      </c>
      <c r="K7" s="32" t="s">
        <v>700</v>
      </c>
      <c r="L7" s="32" t="s">
        <v>701</v>
      </c>
      <c r="M7" s="32" t="s">
        <v>696</v>
      </c>
      <c r="N7" s="32" t="s">
        <v>703</v>
      </c>
      <c r="O7" s="32" t="s">
        <v>704</v>
      </c>
      <c r="P7" s="32" t="s">
        <v>866</v>
      </c>
      <c r="Q7" s="32" t="s">
        <v>696</v>
      </c>
      <c r="R7" s="32" t="s">
        <v>867</v>
      </c>
      <c r="S7" s="32" t="s">
        <v>707</v>
      </c>
      <c r="T7" s="32" t="s">
        <v>708</v>
      </c>
      <c r="U7" s="33" t="s">
        <v>709</v>
      </c>
      <c r="V7" s="32" t="s">
        <v>696</v>
      </c>
      <c r="W7" s="32" t="s">
        <v>861</v>
      </c>
      <c r="X7" s="32" t="s">
        <v>862</v>
      </c>
      <c r="Y7" s="32" t="s">
        <v>696</v>
      </c>
      <c r="Z7" s="32" t="s">
        <v>711</v>
      </c>
      <c r="AA7" s="32" t="s">
        <v>962</v>
      </c>
      <c r="AB7" s="32" t="s">
        <v>986</v>
      </c>
      <c r="AC7" s="32" t="s">
        <v>985</v>
      </c>
      <c r="AD7" s="34" t="s">
        <v>878</v>
      </c>
      <c r="AE7" s="34" t="s">
        <v>713</v>
      </c>
      <c r="AF7" s="34" t="s">
        <v>696</v>
      </c>
      <c r="AG7" s="34" t="s">
        <v>751</v>
      </c>
      <c r="AH7" s="34" t="s">
        <v>752</v>
      </c>
      <c r="AI7" s="34" t="s">
        <v>749</v>
      </c>
      <c r="AJ7" s="34" t="s">
        <v>876</v>
      </c>
      <c r="AK7" s="504" t="s">
        <v>1605</v>
      </c>
      <c r="AL7" s="34" t="s">
        <v>886</v>
      </c>
      <c r="AM7" s="34" t="s">
        <v>887</v>
      </c>
      <c r="AN7" s="34" t="s">
        <v>888</v>
      </c>
      <c r="AO7" s="34" t="s">
        <v>889</v>
      </c>
      <c r="AP7" s="34" t="s">
        <v>714</v>
      </c>
      <c r="AQ7" s="34" t="s">
        <v>715</v>
      </c>
      <c r="AR7" s="34" t="s">
        <v>753</v>
      </c>
      <c r="AS7" s="34" t="s">
        <v>716</v>
      </c>
      <c r="AT7" s="34" t="s">
        <v>717</v>
      </c>
      <c r="AU7" s="34" t="s">
        <v>718</v>
      </c>
      <c r="AV7" s="34" t="s">
        <v>719</v>
      </c>
      <c r="AW7" s="34" t="s">
        <v>720</v>
      </c>
      <c r="AX7" s="34" t="s">
        <v>721</v>
      </c>
      <c r="AY7" s="34" t="s">
        <v>857</v>
      </c>
      <c r="AZ7" s="34"/>
      <c r="BA7" s="504" t="s">
        <v>1606</v>
      </c>
      <c r="BB7" s="34" t="s">
        <v>858</v>
      </c>
      <c r="BC7" s="34" t="s">
        <v>859</v>
      </c>
      <c r="BD7" s="34" t="s">
        <v>964</v>
      </c>
      <c r="BE7" s="34" t="s">
        <v>963</v>
      </c>
    </row>
    <row r="8" spans="1:58" x14ac:dyDescent="0.2">
      <c r="A8" s="35" t="s">
        <v>33</v>
      </c>
      <c r="B8" s="35" t="s">
        <v>1051</v>
      </c>
      <c r="C8" s="35" t="s">
        <v>1587</v>
      </c>
      <c r="D8" s="35" t="s">
        <v>32</v>
      </c>
      <c r="F8" s="35" t="s">
        <v>34</v>
      </c>
      <c r="G8" s="36">
        <v>-203</v>
      </c>
      <c r="H8" s="36">
        <v>3070</v>
      </c>
      <c r="I8" s="37">
        <v>2867</v>
      </c>
      <c r="J8" s="39">
        <v>30</v>
      </c>
      <c r="K8" s="36">
        <v>105</v>
      </c>
      <c r="L8" s="36">
        <v>81</v>
      </c>
      <c r="M8" s="37">
        <v>186</v>
      </c>
      <c r="N8" s="38">
        <v>1152</v>
      </c>
      <c r="O8" s="38">
        <v>0</v>
      </c>
      <c r="P8" s="38">
        <v>742</v>
      </c>
      <c r="Q8" s="39">
        <v>1894</v>
      </c>
      <c r="R8" s="37">
        <v>4660</v>
      </c>
      <c r="S8" s="38">
        <v>389</v>
      </c>
      <c r="T8" s="38">
        <v>63</v>
      </c>
      <c r="U8" s="38">
        <v>1062</v>
      </c>
      <c r="V8" s="39">
        <v>1514</v>
      </c>
      <c r="W8" s="36">
        <v>1296</v>
      </c>
      <c r="X8" s="36">
        <v>800</v>
      </c>
      <c r="Y8" s="37">
        <v>2096</v>
      </c>
      <c r="Z8" s="39">
        <v>-632</v>
      </c>
      <c r="AA8" s="36">
        <v>15890</v>
      </c>
      <c r="AB8" s="36">
        <v>5789</v>
      </c>
      <c r="AC8" s="37">
        <v>21679</v>
      </c>
      <c r="AD8" s="38">
        <v>20250</v>
      </c>
      <c r="AE8" s="38">
        <v>1220</v>
      </c>
      <c r="AF8" s="39">
        <v>21470</v>
      </c>
      <c r="AG8" s="36">
        <v>420</v>
      </c>
      <c r="AH8" s="36">
        <v>0</v>
      </c>
      <c r="AI8" s="36">
        <v>0</v>
      </c>
      <c r="AJ8" s="36">
        <v>0</v>
      </c>
      <c r="AK8" s="40">
        <v>56184</v>
      </c>
      <c r="AL8" s="38">
        <v>12673</v>
      </c>
      <c r="AM8" s="38">
        <v>12</v>
      </c>
      <c r="AN8" s="38">
        <v>0</v>
      </c>
      <c r="AO8" s="38">
        <v>0</v>
      </c>
      <c r="AP8" s="38">
        <v>0</v>
      </c>
      <c r="AQ8" s="36">
        <v>0</v>
      </c>
      <c r="AR8" s="36">
        <v>0</v>
      </c>
      <c r="AS8" s="36">
        <v>0</v>
      </c>
      <c r="AT8" s="36">
        <v>0</v>
      </c>
      <c r="AU8" s="36">
        <v>0</v>
      </c>
      <c r="AV8" s="36">
        <v>-4132</v>
      </c>
      <c r="AW8" s="36">
        <v>502</v>
      </c>
      <c r="AX8" s="36">
        <v>0</v>
      </c>
      <c r="AY8" s="36">
        <v>0</v>
      </c>
      <c r="AZ8" s="40"/>
      <c r="BA8" s="40">
        <v>65239</v>
      </c>
      <c r="BB8" s="36">
        <v>0</v>
      </c>
      <c r="BC8" s="36">
        <v>0</v>
      </c>
      <c r="BD8" s="36">
        <v>1772</v>
      </c>
      <c r="BE8" s="36">
        <v>-40</v>
      </c>
    </row>
    <row r="9" spans="1:58" x14ac:dyDescent="0.2">
      <c r="A9" s="35" t="s">
        <v>69</v>
      </c>
      <c r="B9" s="35" t="s">
        <v>1052</v>
      </c>
      <c r="C9" s="35" t="s">
        <v>1587</v>
      </c>
      <c r="D9" s="35" t="s">
        <v>68</v>
      </c>
      <c r="F9" s="35" t="s">
        <v>34</v>
      </c>
      <c r="G9" s="36">
        <v>-219</v>
      </c>
      <c r="H9" s="36">
        <v>3445</v>
      </c>
      <c r="I9" s="37">
        <v>3226</v>
      </c>
      <c r="J9" s="39">
        <v>10</v>
      </c>
      <c r="K9" s="36">
        <v>562</v>
      </c>
      <c r="L9" s="36">
        <v>-18</v>
      </c>
      <c r="M9" s="37">
        <v>544</v>
      </c>
      <c r="N9" s="38">
        <v>2959</v>
      </c>
      <c r="O9" s="38">
        <v>0</v>
      </c>
      <c r="P9" s="38">
        <v>234</v>
      </c>
      <c r="Q9" s="39">
        <v>3193</v>
      </c>
      <c r="R9" s="37">
        <v>12069</v>
      </c>
      <c r="S9" s="38">
        <v>1041</v>
      </c>
      <c r="T9" s="38">
        <v>474</v>
      </c>
      <c r="U9" s="38">
        <v>1718</v>
      </c>
      <c r="V9" s="39">
        <v>3233</v>
      </c>
      <c r="W9" s="36">
        <v>4020</v>
      </c>
      <c r="X9" s="36">
        <v>5420</v>
      </c>
      <c r="Y9" s="37">
        <v>9440</v>
      </c>
      <c r="Z9" s="39">
        <v>5669</v>
      </c>
      <c r="AA9" s="36">
        <v>37173</v>
      </c>
      <c r="AB9" s="36">
        <v>23160</v>
      </c>
      <c r="AC9" s="37">
        <v>60333</v>
      </c>
      <c r="AD9" s="38">
        <v>56435</v>
      </c>
      <c r="AE9" s="38">
        <v>6255</v>
      </c>
      <c r="AF9" s="39">
        <v>62690</v>
      </c>
      <c r="AG9" s="36">
        <v>0</v>
      </c>
      <c r="AH9" s="36">
        <v>0</v>
      </c>
      <c r="AI9" s="36">
        <v>0</v>
      </c>
      <c r="AJ9" s="36">
        <v>0</v>
      </c>
      <c r="AK9" s="40">
        <v>160407</v>
      </c>
      <c r="AL9" s="38">
        <v>24472</v>
      </c>
      <c r="AM9" s="38">
        <v>68</v>
      </c>
      <c r="AN9" s="38">
        <v>15398</v>
      </c>
      <c r="AO9" s="38">
        <v>0</v>
      </c>
      <c r="AP9" s="38">
        <v>0</v>
      </c>
      <c r="AQ9" s="36">
        <v>0</v>
      </c>
      <c r="AR9" s="36">
        <v>0</v>
      </c>
      <c r="AS9" s="36">
        <v>0</v>
      </c>
      <c r="AT9" s="36">
        <v>0</v>
      </c>
      <c r="AU9" s="36">
        <v>156</v>
      </c>
      <c r="AV9" s="36">
        <v>0</v>
      </c>
      <c r="AW9" s="36">
        <v>0</v>
      </c>
      <c r="AX9" s="36">
        <v>0</v>
      </c>
      <c r="AY9" s="36">
        <v>0</v>
      </c>
      <c r="AZ9" s="40"/>
      <c r="BA9" s="40">
        <v>200501</v>
      </c>
      <c r="BB9" s="36">
        <v>0</v>
      </c>
      <c r="BC9" s="36">
        <v>0</v>
      </c>
      <c r="BD9" s="36">
        <v>7653</v>
      </c>
      <c r="BE9" s="36">
        <v>-1625</v>
      </c>
    </row>
    <row r="10" spans="1:58" x14ac:dyDescent="0.2">
      <c r="A10" s="35" t="s">
        <v>513</v>
      </c>
      <c r="B10" s="35" t="s">
        <v>1053</v>
      </c>
      <c r="C10" s="35" t="s">
        <v>1587</v>
      </c>
      <c r="D10" s="35" t="s">
        <v>512</v>
      </c>
      <c r="F10" s="35" t="s">
        <v>34</v>
      </c>
      <c r="G10" s="36">
        <v>-5</v>
      </c>
      <c r="H10" s="36">
        <v>1685</v>
      </c>
      <c r="I10" s="37">
        <v>1680</v>
      </c>
      <c r="J10" s="39">
        <v>5</v>
      </c>
      <c r="K10" s="36">
        <v>268</v>
      </c>
      <c r="L10" s="36">
        <v>123</v>
      </c>
      <c r="M10" s="37">
        <v>391</v>
      </c>
      <c r="N10" s="38">
        <v>4021</v>
      </c>
      <c r="O10" s="38">
        <v>0</v>
      </c>
      <c r="P10" s="38">
        <v>521</v>
      </c>
      <c r="Q10" s="39">
        <v>4542</v>
      </c>
      <c r="R10" s="37">
        <v>6184</v>
      </c>
      <c r="S10" s="38">
        <v>609</v>
      </c>
      <c r="T10" s="38">
        <v>249</v>
      </c>
      <c r="U10" s="38">
        <v>898</v>
      </c>
      <c r="V10" s="39">
        <v>1756</v>
      </c>
      <c r="W10" s="36">
        <v>1022</v>
      </c>
      <c r="X10" s="36">
        <v>1330</v>
      </c>
      <c r="Y10" s="37">
        <v>2352</v>
      </c>
      <c r="Z10" s="39">
        <v>1736</v>
      </c>
      <c r="AA10" s="36">
        <v>28163</v>
      </c>
      <c r="AB10" s="36">
        <v>9427</v>
      </c>
      <c r="AC10" s="37">
        <v>37590</v>
      </c>
      <c r="AD10" s="38">
        <v>28572</v>
      </c>
      <c r="AE10" s="38">
        <v>1187</v>
      </c>
      <c r="AF10" s="39">
        <v>29759</v>
      </c>
      <c r="AG10" s="36">
        <v>216</v>
      </c>
      <c r="AH10" s="36">
        <v>0</v>
      </c>
      <c r="AI10" s="36">
        <v>0</v>
      </c>
      <c r="AJ10" s="36">
        <v>334</v>
      </c>
      <c r="AK10" s="40">
        <v>86545</v>
      </c>
      <c r="AL10" s="38">
        <v>12928</v>
      </c>
      <c r="AM10" s="38">
        <v>226</v>
      </c>
      <c r="AN10" s="38">
        <v>0</v>
      </c>
      <c r="AO10" s="38">
        <v>0</v>
      </c>
      <c r="AP10" s="38">
        <v>0</v>
      </c>
      <c r="AQ10" s="36">
        <v>1706</v>
      </c>
      <c r="AR10" s="36">
        <v>0</v>
      </c>
      <c r="AS10" s="36">
        <v>0</v>
      </c>
      <c r="AT10" s="36">
        <v>0</v>
      </c>
      <c r="AU10" s="36">
        <v>791</v>
      </c>
      <c r="AV10" s="36">
        <v>-68</v>
      </c>
      <c r="AW10" s="36">
        <v>-568</v>
      </c>
      <c r="AX10" s="36">
        <v>0</v>
      </c>
      <c r="AY10" s="36">
        <v>0</v>
      </c>
      <c r="AZ10" s="40"/>
      <c r="BA10" s="40">
        <v>101560</v>
      </c>
      <c r="BB10" s="36">
        <v>0</v>
      </c>
      <c r="BC10" s="36">
        <v>0</v>
      </c>
      <c r="BD10" s="36">
        <v>1783</v>
      </c>
      <c r="BE10" s="36">
        <v>-135</v>
      </c>
    </row>
    <row r="11" spans="1:58" x14ac:dyDescent="0.2">
      <c r="A11" s="35" t="s">
        <v>406</v>
      </c>
      <c r="B11" s="35" t="s">
        <v>1054</v>
      </c>
      <c r="C11" s="35" t="s">
        <v>1587</v>
      </c>
      <c r="D11" s="35" t="s">
        <v>405</v>
      </c>
      <c r="F11" s="35" t="s">
        <v>34</v>
      </c>
      <c r="G11" s="36">
        <v>-95</v>
      </c>
      <c r="H11" s="36">
        <v>1045</v>
      </c>
      <c r="I11" s="37">
        <v>950</v>
      </c>
      <c r="J11" s="39">
        <v>18</v>
      </c>
      <c r="K11" s="36">
        <v>221</v>
      </c>
      <c r="L11" s="36">
        <v>87</v>
      </c>
      <c r="M11" s="37">
        <v>308</v>
      </c>
      <c r="N11" s="38">
        <v>1734</v>
      </c>
      <c r="O11" s="38">
        <v>0</v>
      </c>
      <c r="P11" s="38">
        <v>1644</v>
      </c>
      <c r="Q11" s="39">
        <v>3378</v>
      </c>
      <c r="R11" s="37">
        <v>4106</v>
      </c>
      <c r="S11" s="38">
        <v>507</v>
      </c>
      <c r="T11" s="38">
        <v>88</v>
      </c>
      <c r="U11" s="38">
        <v>326</v>
      </c>
      <c r="V11" s="39">
        <v>921</v>
      </c>
      <c r="W11" s="36">
        <v>1055</v>
      </c>
      <c r="X11" s="36">
        <v>1417</v>
      </c>
      <c r="Y11" s="37">
        <v>2472</v>
      </c>
      <c r="Z11" s="39">
        <v>1188</v>
      </c>
      <c r="AA11" s="36">
        <v>22123</v>
      </c>
      <c r="AB11" s="36">
        <v>6885</v>
      </c>
      <c r="AC11" s="37">
        <v>29008</v>
      </c>
      <c r="AD11" s="38">
        <v>27827</v>
      </c>
      <c r="AE11" s="38">
        <v>1934</v>
      </c>
      <c r="AF11" s="39">
        <v>29761</v>
      </c>
      <c r="AG11" s="36">
        <v>390</v>
      </c>
      <c r="AH11" s="36">
        <v>0</v>
      </c>
      <c r="AI11" s="36">
        <v>0</v>
      </c>
      <c r="AJ11" s="36">
        <v>-643</v>
      </c>
      <c r="AK11" s="40">
        <v>71857</v>
      </c>
      <c r="AL11" s="38">
        <v>16149</v>
      </c>
      <c r="AM11" s="38">
        <v>0</v>
      </c>
      <c r="AN11" s="38">
        <v>0</v>
      </c>
      <c r="AO11" s="38">
        <v>0</v>
      </c>
      <c r="AP11" s="38">
        <v>0</v>
      </c>
      <c r="AQ11" s="36">
        <v>1084</v>
      </c>
      <c r="AR11" s="36">
        <v>0</v>
      </c>
      <c r="AS11" s="36">
        <v>0</v>
      </c>
      <c r="AT11" s="36">
        <v>0</v>
      </c>
      <c r="AU11" s="36">
        <v>0</v>
      </c>
      <c r="AV11" s="36">
        <v>0</v>
      </c>
      <c r="AW11" s="36">
        <v>0</v>
      </c>
      <c r="AX11" s="36">
        <v>0</v>
      </c>
      <c r="AY11" s="36">
        <v>2</v>
      </c>
      <c r="AZ11" s="40"/>
      <c r="BA11" s="40">
        <v>89092</v>
      </c>
      <c r="BB11" s="36">
        <v>0</v>
      </c>
      <c r="BC11" s="36">
        <v>0</v>
      </c>
      <c r="BD11" s="36">
        <v>1743</v>
      </c>
      <c r="BE11" s="36">
        <v>-285</v>
      </c>
    </row>
    <row r="12" spans="1:58" x14ac:dyDescent="0.2">
      <c r="A12" s="35" t="s">
        <v>345</v>
      </c>
      <c r="B12" s="35" t="s">
        <v>1055</v>
      </c>
      <c r="C12" s="35" t="s">
        <v>1588</v>
      </c>
      <c r="D12" s="35" t="s">
        <v>344</v>
      </c>
      <c r="F12" s="35" t="s">
        <v>34</v>
      </c>
      <c r="G12" s="36">
        <v>152</v>
      </c>
      <c r="H12" s="36">
        <v>1902</v>
      </c>
      <c r="I12" s="37">
        <v>2054</v>
      </c>
      <c r="J12" s="39">
        <v>23</v>
      </c>
      <c r="K12" s="36">
        <v>320</v>
      </c>
      <c r="L12" s="36">
        <v>71</v>
      </c>
      <c r="M12" s="37">
        <v>391</v>
      </c>
      <c r="N12" s="38">
        <v>1845</v>
      </c>
      <c r="O12" s="38">
        <v>0</v>
      </c>
      <c r="P12" s="38">
        <v>598</v>
      </c>
      <c r="Q12" s="39">
        <v>2443</v>
      </c>
      <c r="R12" s="37">
        <v>4221</v>
      </c>
      <c r="S12" s="38">
        <v>336</v>
      </c>
      <c r="T12" s="38">
        <v>281</v>
      </c>
      <c r="U12" s="38">
        <v>587</v>
      </c>
      <c r="V12" s="39">
        <v>1204</v>
      </c>
      <c r="W12" s="36">
        <v>1680</v>
      </c>
      <c r="X12" s="36">
        <v>2234</v>
      </c>
      <c r="Y12" s="37">
        <v>3914</v>
      </c>
      <c r="Z12" s="39">
        <v>1582</v>
      </c>
      <c r="AA12" s="36">
        <v>36406</v>
      </c>
      <c r="AB12" s="36">
        <v>8992</v>
      </c>
      <c r="AC12" s="37">
        <v>45398</v>
      </c>
      <c r="AD12" s="38">
        <v>25064</v>
      </c>
      <c r="AE12" s="38">
        <v>2498</v>
      </c>
      <c r="AF12" s="39">
        <v>27562</v>
      </c>
      <c r="AG12" s="36">
        <v>1046</v>
      </c>
      <c r="AH12" s="36">
        <v>0</v>
      </c>
      <c r="AI12" s="36">
        <v>0</v>
      </c>
      <c r="AJ12" s="36">
        <v>16</v>
      </c>
      <c r="AK12" s="40">
        <v>89854</v>
      </c>
      <c r="AL12" s="38">
        <v>14969</v>
      </c>
      <c r="AM12" s="38">
        <v>2513</v>
      </c>
      <c r="AN12" s="38">
        <v>5379</v>
      </c>
      <c r="AO12" s="38">
        <v>0</v>
      </c>
      <c r="AP12" s="38">
        <v>16</v>
      </c>
      <c r="AQ12" s="36">
        <v>0</v>
      </c>
      <c r="AR12" s="36">
        <v>0</v>
      </c>
      <c r="AS12" s="36">
        <v>0</v>
      </c>
      <c r="AT12" s="36">
        <v>0</v>
      </c>
      <c r="AU12" s="36">
        <v>28</v>
      </c>
      <c r="AV12" s="36">
        <v>-2209</v>
      </c>
      <c r="AW12" s="36">
        <v>-2491</v>
      </c>
      <c r="AX12" s="36">
        <v>0</v>
      </c>
      <c r="AY12" s="36">
        <v>0</v>
      </c>
      <c r="AZ12" s="40"/>
      <c r="BA12" s="40">
        <v>108059</v>
      </c>
      <c r="BB12" s="36">
        <v>-637</v>
      </c>
      <c r="BC12" s="36">
        <v>-1492</v>
      </c>
      <c r="BD12" s="36">
        <v>1628</v>
      </c>
      <c r="BE12" s="36">
        <v>-5574</v>
      </c>
    </row>
    <row r="13" spans="1:58" x14ac:dyDescent="0.2">
      <c r="A13" s="35" t="s">
        <v>35</v>
      </c>
      <c r="B13" s="35" t="s">
        <v>1056</v>
      </c>
      <c r="C13" s="35" t="s">
        <v>1588</v>
      </c>
      <c r="D13" s="35" t="s">
        <v>726</v>
      </c>
      <c r="F13" s="35" t="s">
        <v>34</v>
      </c>
      <c r="G13" s="36">
        <v>-81</v>
      </c>
      <c r="H13" s="36">
        <v>1280</v>
      </c>
      <c r="I13" s="37">
        <v>1199</v>
      </c>
      <c r="J13" s="39">
        <v>70</v>
      </c>
      <c r="K13" s="36">
        <v>227</v>
      </c>
      <c r="L13" s="36">
        <v>11</v>
      </c>
      <c r="M13" s="37">
        <v>238</v>
      </c>
      <c r="N13" s="38">
        <v>2134</v>
      </c>
      <c r="O13" s="38">
        <v>0</v>
      </c>
      <c r="P13" s="38">
        <v>459</v>
      </c>
      <c r="Q13" s="39">
        <v>2593</v>
      </c>
      <c r="R13" s="37">
        <v>2961</v>
      </c>
      <c r="S13" s="38">
        <v>-68</v>
      </c>
      <c r="T13" s="38">
        <v>117</v>
      </c>
      <c r="U13" s="38">
        <v>529</v>
      </c>
      <c r="V13" s="39">
        <v>578</v>
      </c>
      <c r="W13" s="36">
        <v>1224</v>
      </c>
      <c r="X13" s="36">
        <v>1012</v>
      </c>
      <c r="Y13" s="37">
        <v>2236</v>
      </c>
      <c r="Z13" s="39">
        <v>1347</v>
      </c>
      <c r="AA13" s="36">
        <v>16282</v>
      </c>
      <c r="AB13" s="36">
        <v>6192.8283442700304</v>
      </c>
      <c r="AC13" s="37">
        <v>22474.82834427003</v>
      </c>
      <c r="AD13" s="38">
        <v>22685</v>
      </c>
      <c r="AE13" s="38">
        <v>1261</v>
      </c>
      <c r="AF13" s="39">
        <v>23946</v>
      </c>
      <c r="AG13" s="36">
        <v>397</v>
      </c>
      <c r="AH13" s="36">
        <v>0</v>
      </c>
      <c r="AI13" s="36">
        <v>200</v>
      </c>
      <c r="AJ13" s="36">
        <v>0</v>
      </c>
      <c r="AK13" s="40">
        <v>58239.828344270034</v>
      </c>
      <c r="AL13" s="38">
        <v>9853</v>
      </c>
      <c r="AM13" s="38">
        <v>104</v>
      </c>
      <c r="AN13" s="38">
        <v>0</v>
      </c>
      <c r="AO13" s="38">
        <v>0</v>
      </c>
      <c r="AP13" s="38">
        <v>0</v>
      </c>
      <c r="AQ13" s="36">
        <v>391</v>
      </c>
      <c r="AR13" s="36">
        <v>0</v>
      </c>
      <c r="AS13" s="36">
        <v>0</v>
      </c>
      <c r="AT13" s="36">
        <v>0</v>
      </c>
      <c r="AU13" s="36">
        <v>0</v>
      </c>
      <c r="AV13" s="36">
        <v>0</v>
      </c>
      <c r="AW13" s="36">
        <v>0</v>
      </c>
      <c r="AX13" s="36">
        <v>0</v>
      </c>
      <c r="AY13" s="36">
        <v>0</v>
      </c>
      <c r="AZ13" s="40"/>
      <c r="BA13" s="40">
        <v>68587.828344270034</v>
      </c>
      <c r="BB13" s="36">
        <v>0</v>
      </c>
      <c r="BC13" s="36">
        <v>0</v>
      </c>
      <c r="BD13" s="36">
        <v>632</v>
      </c>
      <c r="BE13" s="36">
        <v>-863</v>
      </c>
    </row>
    <row r="14" spans="1:58" x14ac:dyDescent="0.2">
      <c r="A14" s="35" t="s">
        <v>102</v>
      </c>
      <c r="B14" s="35" t="s">
        <v>1057</v>
      </c>
      <c r="C14" s="35" t="s">
        <v>1588</v>
      </c>
      <c r="D14" s="35" t="s">
        <v>727</v>
      </c>
      <c r="F14" s="35" t="s">
        <v>34</v>
      </c>
      <c r="G14" s="36">
        <v>73</v>
      </c>
      <c r="H14" s="36">
        <v>927</v>
      </c>
      <c r="I14" s="37">
        <v>1000</v>
      </c>
      <c r="J14" s="39">
        <v>46</v>
      </c>
      <c r="K14" s="36">
        <v>371</v>
      </c>
      <c r="L14" s="36">
        <v>223</v>
      </c>
      <c r="M14" s="37">
        <v>594</v>
      </c>
      <c r="N14" s="38">
        <v>2059</v>
      </c>
      <c r="O14" s="38">
        <v>0</v>
      </c>
      <c r="P14" s="38">
        <v>115</v>
      </c>
      <c r="Q14" s="39">
        <v>2174</v>
      </c>
      <c r="R14" s="37">
        <v>4874</v>
      </c>
      <c r="S14" s="38">
        <v>73</v>
      </c>
      <c r="T14" s="38">
        <v>341</v>
      </c>
      <c r="U14" s="38">
        <v>1002</v>
      </c>
      <c r="V14" s="39">
        <v>1416</v>
      </c>
      <c r="W14" s="36">
        <v>1766</v>
      </c>
      <c r="X14" s="36">
        <v>1505</v>
      </c>
      <c r="Y14" s="37">
        <v>3271</v>
      </c>
      <c r="Z14" s="39">
        <v>1396</v>
      </c>
      <c r="AA14" s="36">
        <v>19427</v>
      </c>
      <c r="AB14" s="36">
        <v>5746</v>
      </c>
      <c r="AC14" s="37">
        <v>25173</v>
      </c>
      <c r="AD14" s="38">
        <v>29337</v>
      </c>
      <c r="AE14" s="38">
        <v>1249</v>
      </c>
      <c r="AF14" s="39">
        <v>30586</v>
      </c>
      <c r="AG14" s="36">
        <v>600</v>
      </c>
      <c r="AH14" s="36">
        <v>0</v>
      </c>
      <c r="AI14" s="36">
        <v>0</v>
      </c>
      <c r="AJ14" s="36">
        <v>0</v>
      </c>
      <c r="AK14" s="40">
        <v>71130</v>
      </c>
      <c r="AL14" s="38">
        <v>10312</v>
      </c>
      <c r="AM14" s="38">
        <v>272</v>
      </c>
      <c r="AN14" s="38">
        <v>4152</v>
      </c>
      <c r="AO14" s="38">
        <v>0</v>
      </c>
      <c r="AP14" s="38">
        <v>0</v>
      </c>
      <c r="AQ14" s="36">
        <v>2810</v>
      </c>
      <c r="AR14" s="36">
        <v>0</v>
      </c>
      <c r="AS14" s="36">
        <v>0</v>
      </c>
      <c r="AT14" s="36">
        <v>0</v>
      </c>
      <c r="AU14" s="36">
        <v>0</v>
      </c>
      <c r="AV14" s="36">
        <v>0</v>
      </c>
      <c r="AW14" s="36">
        <v>-90</v>
      </c>
      <c r="AX14" s="36">
        <v>0</v>
      </c>
      <c r="AY14" s="36">
        <v>0</v>
      </c>
      <c r="AZ14" s="40"/>
      <c r="BA14" s="40">
        <v>88586</v>
      </c>
      <c r="BB14" s="36">
        <v>0</v>
      </c>
      <c r="BC14" s="36">
        <v>0</v>
      </c>
      <c r="BD14" s="36">
        <v>3248</v>
      </c>
      <c r="BE14" s="36">
        <v>-96</v>
      </c>
    </row>
    <row r="15" spans="1:58" x14ac:dyDescent="0.2">
      <c r="A15" s="35" t="s">
        <v>55</v>
      </c>
      <c r="B15" s="35" t="s">
        <v>1058</v>
      </c>
      <c r="C15" s="35" t="s">
        <v>1589</v>
      </c>
      <c r="D15" s="35" t="s">
        <v>54</v>
      </c>
      <c r="F15" s="35" t="s">
        <v>34</v>
      </c>
      <c r="G15" s="36">
        <v>-240</v>
      </c>
      <c r="H15" s="36">
        <v>1342</v>
      </c>
      <c r="I15" s="37">
        <v>1102</v>
      </c>
      <c r="J15" s="39">
        <v>13</v>
      </c>
      <c r="K15" s="36">
        <v>86</v>
      </c>
      <c r="L15" s="36">
        <v>39</v>
      </c>
      <c r="M15" s="37">
        <v>125</v>
      </c>
      <c r="N15" s="38">
        <v>1264</v>
      </c>
      <c r="O15" s="38">
        <v>0</v>
      </c>
      <c r="P15" s="38">
        <v>-436</v>
      </c>
      <c r="Q15" s="39">
        <v>828</v>
      </c>
      <c r="R15" s="37">
        <v>1938</v>
      </c>
      <c r="S15" s="38">
        <v>158</v>
      </c>
      <c r="T15" s="38">
        <v>134</v>
      </c>
      <c r="U15" s="38">
        <v>461</v>
      </c>
      <c r="V15" s="39">
        <v>753</v>
      </c>
      <c r="W15" s="36">
        <v>720</v>
      </c>
      <c r="X15" s="36">
        <v>469</v>
      </c>
      <c r="Y15" s="37">
        <v>1189</v>
      </c>
      <c r="Z15" s="39">
        <v>1386</v>
      </c>
      <c r="AA15" s="36">
        <v>14768</v>
      </c>
      <c r="AB15" s="36">
        <v>2760</v>
      </c>
      <c r="AC15" s="37">
        <v>17528</v>
      </c>
      <c r="AD15" s="38">
        <v>11931</v>
      </c>
      <c r="AE15" s="38">
        <v>616</v>
      </c>
      <c r="AF15" s="39">
        <v>12547</v>
      </c>
      <c r="AG15" s="36">
        <v>55</v>
      </c>
      <c r="AH15" s="36">
        <v>14</v>
      </c>
      <c r="AI15" s="36">
        <v>0</v>
      </c>
      <c r="AJ15" s="36">
        <v>0</v>
      </c>
      <c r="AK15" s="40">
        <v>37478</v>
      </c>
      <c r="AL15" s="38">
        <v>6614</v>
      </c>
      <c r="AM15" s="38">
        <v>248</v>
      </c>
      <c r="AN15" s="38">
        <v>0</v>
      </c>
      <c r="AO15" s="38">
        <v>0</v>
      </c>
      <c r="AP15" s="38">
        <v>0</v>
      </c>
      <c r="AQ15" s="36">
        <v>789</v>
      </c>
      <c r="AR15" s="36">
        <v>0</v>
      </c>
      <c r="AS15" s="36">
        <v>0</v>
      </c>
      <c r="AT15" s="36">
        <v>0</v>
      </c>
      <c r="AU15" s="36">
        <v>2</v>
      </c>
      <c r="AV15" s="36">
        <v>51</v>
      </c>
      <c r="AW15" s="36">
        <v>0</v>
      </c>
      <c r="AX15" s="36">
        <v>0</v>
      </c>
      <c r="AY15" s="36">
        <v>0</v>
      </c>
      <c r="AZ15" s="40"/>
      <c r="BA15" s="40">
        <v>45182</v>
      </c>
      <c r="BB15" s="36">
        <v>-149</v>
      </c>
      <c r="BC15" s="36">
        <v>0</v>
      </c>
      <c r="BD15" s="36">
        <v>17</v>
      </c>
      <c r="BE15" s="36">
        <v>-7</v>
      </c>
    </row>
    <row r="16" spans="1:58" x14ac:dyDescent="0.2">
      <c r="A16" s="35" t="s">
        <v>642</v>
      </c>
      <c r="B16" s="35" t="s">
        <v>1059</v>
      </c>
      <c r="C16" s="35" t="s">
        <v>1589</v>
      </c>
      <c r="D16" s="35" t="s">
        <v>728</v>
      </c>
      <c r="F16" s="35" t="s">
        <v>34</v>
      </c>
      <c r="G16" s="36">
        <v>81</v>
      </c>
      <c r="H16" s="36">
        <v>1286</v>
      </c>
      <c r="I16" s="37">
        <v>1367</v>
      </c>
      <c r="J16" s="39">
        <v>3</v>
      </c>
      <c r="K16" s="36">
        <v>29</v>
      </c>
      <c r="L16" s="36">
        <v>52</v>
      </c>
      <c r="M16" s="37">
        <v>81</v>
      </c>
      <c r="N16" s="38">
        <v>963</v>
      </c>
      <c r="O16" s="38">
        <v>0</v>
      </c>
      <c r="P16" s="38">
        <v>1021</v>
      </c>
      <c r="Q16" s="39">
        <v>1984</v>
      </c>
      <c r="R16" s="37">
        <v>4960</v>
      </c>
      <c r="S16" s="38">
        <v>177</v>
      </c>
      <c r="T16" s="38">
        <v>192</v>
      </c>
      <c r="U16" s="38">
        <v>686</v>
      </c>
      <c r="V16" s="39">
        <v>1055</v>
      </c>
      <c r="W16" s="36">
        <v>1040</v>
      </c>
      <c r="X16" s="36">
        <v>1582</v>
      </c>
      <c r="Y16" s="37">
        <v>2622</v>
      </c>
      <c r="Z16" s="39">
        <v>1414</v>
      </c>
      <c r="AA16" s="36">
        <v>22171</v>
      </c>
      <c r="AB16" s="36">
        <v>1513</v>
      </c>
      <c r="AC16" s="37">
        <v>23684</v>
      </c>
      <c r="AD16" s="38">
        <v>14401</v>
      </c>
      <c r="AE16" s="38">
        <v>454</v>
      </c>
      <c r="AF16" s="39">
        <v>14855</v>
      </c>
      <c r="AG16" s="36">
        <v>58</v>
      </c>
      <c r="AH16" s="36">
        <v>0</v>
      </c>
      <c r="AI16" s="36">
        <v>0</v>
      </c>
      <c r="AJ16" s="36">
        <v>0</v>
      </c>
      <c r="AK16" s="40">
        <v>52083</v>
      </c>
      <c r="AL16" s="38">
        <v>10654</v>
      </c>
      <c r="AM16" s="38">
        <v>26</v>
      </c>
      <c r="AN16" s="38">
        <v>0</v>
      </c>
      <c r="AO16" s="38">
        <v>0</v>
      </c>
      <c r="AP16" s="38">
        <v>0</v>
      </c>
      <c r="AQ16" s="36">
        <v>1018</v>
      </c>
      <c r="AR16" s="36">
        <v>0</v>
      </c>
      <c r="AS16" s="36">
        <v>0</v>
      </c>
      <c r="AT16" s="36">
        <v>0</v>
      </c>
      <c r="AU16" s="36">
        <v>36</v>
      </c>
      <c r="AV16" s="36">
        <v>-106</v>
      </c>
      <c r="AW16" s="36">
        <v>-75</v>
      </c>
      <c r="AX16" s="36">
        <v>0</v>
      </c>
      <c r="AY16" s="36">
        <v>0</v>
      </c>
      <c r="AZ16" s="40"/>
      <c r="BA16" s="40">
        <v>63636</v>
      </c>
      <c r="BB16" s="36">
        <v>105</v>
      </c>
      <c r="BC16" s="36">
        <v>16</v>
      </c>
      <c r="BD16" s="36">
        <v>2410</v>
      </c>
      <c r="BE16" s="36">
        <v>-78</v>
      </c>
    </row>
    <row r="17" spans="1:57" x14ac:dyDescent="0.2">
      <c r="A17" s="35" t="s">
        <v>451</v>
      </c>
      <c r="B17" s="35" t="s">
        <v>1060</v>
      </c>
      <c r="C17" s="35" t="s">
        <v>1589</v>
      </c>
      <c r="D17" s="35" t="s">
        <v>450</v>
      </c>
      <c r="F17" s="35" t="s">
        <v>34</v>
      </c>
      <c r="G17" s="36">
        <v>-145</v>
      </c>
      <c r="H17" s="36">
        <v>520</v>
      </c>
      <c r="I17" s="37">
        <v>375</v>
      </c>
      <c r="J17" s="39">
        <v>30</v>
      </c>
      <c r="K17" s="36">
        <v>47</v>
      </c>
      <c r="L17" s="36">
        <v>103</v>
      </c>
      <c r="M17" s="37">
        <v>150</v>
      </c>
      <c r="N17" s="38">
        <v>510</v>
      </c>
      <c r="O17" s="38">
        <v>0</v>
      </c>
      <c r="P17" s="38">
        <v>-326</v>
      </c>
      <c r="Q17" s="39">
        <v>184</v>
      </c>
      <c r="R17" s="37">
        <v>3550</v>
      </c>
      <c r="S17" s="38">
        <v>195</v>
      </c>
      <c r="T17" s="38">
        <v>457</v>
      </c>
      <c r="U17" s="38">
        <v>742</v>
      </c>
      <c r="V17" s="39">
        <v>1394</v>
      </c>
      <c r="W17" s="36">
        <v>1123</v>
      </c>
      <c r="X17" s="36">
        <v>1381</v>
      </c>
      <c r="Y17" s="37">
        <v>2504</v>
      </c>
      <c r="Z17" s="39">
        <v>1606</v>
      </c>
      <c r="AA17" s="36">
        <v>19942</v>
      </c>
      <c r="AB17" s="36">
        <v>3159</v>
      </c>
      <c r="AC17" s="37">
        <v>23101</v>
      </c>
      <c r="AD17" s="38">
        <v>20569</v>
      </c>
      <c r="AE17" s="38">
        <v>1490</v>
      </c>
      <c r="AF17" s="39">
        <v>22059</v>
      </c>
      <c r="AG17" s="36">
        <v>50</v>
      </c>
      <c r="AH17" s="36">
        <v>50</v>
      </c>
      <c r="AI17" s="36">
        <v>0</v>
      </c>
      <c r="AJ17" s="36">
        <v>14</v>
      </c>
      <c r="AK17" s="40">
        <v>55067</v>
      </c>
      <c r="AL17" s="38">
        <v>14284</v>
      </c>
      <c r="AM17" s="38">
        <v>338</v>
      </c>
      <c r="AN17" s="38">
        <v>4865</v>
      </c>
      <c r="AO17" s="38">
        <v>0</v>
      </c>
      <c r="AP17" s="38">
        <v>0</v>
      </c>
      <c r="AQ17" s="36">
        <v>0</v>
      </c>
      <c r="AR17" s="36">
        <v>0</v>
      </c>
      <c r="AS17" s="36">
        <v>0</v>
      </c>
      <c r="AT17" s="36">
        <v>0</v>
      </c>
      <c r="AU17" s="36">
        <v>0</v>
      </c>
      <c r="AV17" s="36">
        <v>0</v>
      </c>
      <c r="AW17" s="36">
        <v>0</v>
      </c>
      <c r="AX17" s="36">
        <v>0</v>
      </c>
      <c r="AY17" s="36">
        <v>0</v>
      </c>
      <c r="AZ17" s="40"/>
      <c r="BA17" s="40">
        <v>74554</v>
      </c>
      <c r="BB17" s="36">
        <v>0</v>
      </c>
      <c r="BC17" s="36">
        <v>0</v>
      </c>
      <c r="BD17" s="36">
        <v>2771</v>
      </c>
      <c r="BE17" s="36">
        <v>-213</v>
      </c>
    </row>
    <row r="18" spans="1:57" x14ac:dyDescent="0.2">
      <c r="A18" s="35" t="s">
        <v>502</v>
      </c>
      <c r="B18" s="35" t="s">
        <v>1061</v>
      </c>
      <c r="C18" s="35" t="s">
        <v>1589</v>
      </c>
      <c r="D18" s="35" t="s">
        <v>501</v>
      </c>
      <c r="F18" s="35" t="s">
        <v>34</v>
      </c>
      <c r="G18" s="36">
        <v>-30</v>
      </c>
      <c r="H18" s="36">
        <v>1500</v>
      </c>
      <c r="I18" s="37">
        <v>1470</v>
      </c>
      <c r="J18" s="39">
        <v>60</v>
      </c>
      <c r="K18" s="36">
        <v>200</v>
      </c>
      <c r="L18" s="36">
        <v>53</v>
      </c>
      <c r="M18" s="37">
        <v>253</v>
      </c>
      <c r="N18" s="38">
        <v>1650</v>
      </c>
      <c r="O18" s="38">
        <v>0</v>
      </c>
      <c r="P18" s="38">
        <v>-55</v>
      </c>
      <c r="Q18" s="39">
        <v>1595</v>
      </c>
      <c r="R18" s="37">
        <v>3270</v>
      </c>
      <c r="S18" s="38">
        <v>0</v>
      </c>
      <c r="T18" s="38">
        <v>437</v>
      </c>
      <c r="U18" s="38">
        <v>426</v>
      </c>
      <c r="V18" s="39">
        <v>863</v>
      </c>
      <c r="W18" s="36">
        <v>1150</v>
      </c>
      <c r="X18" s="36">
        <v>870</v>
      </c>
      <c r="Y18" s="37">
        <v>2020</v>
      </c>
      <c r="Z18" s="39">
        <v>1370</v>
      </c>
      <c r="AA18" s="36">
        <v>14212</v>
      </c>
      <c r="AB18" s="36">
        <v>5642</v>
      </c>
      <c r="AC18" s="37">
        <v>19854</v>
      </c>
      <c r="AD18" s="38">
        <v>10190</v>
      </c>
      <c r="AE18" s="38">
        <v>1250</v>
      </c>
      <c r="AF18" s="39">
        <v>11440</v>
      </c>
      <c r="AG18" s="36">
        <v>125</v>
      </c>
      <c r="AH18" s="36">
        <v>-95</v>
      </c>
      <c r="AI18" s="36">
        <v>0</v>
      </c>
      <c r="AJ18" s="36">
        <v>-847</v>
      </c>
      <c r="AK18" s="40">
        <v>41378</v>
      </c>
      <c r="AL18" s="38">
        <v>17807</v>
      </c>
      <c r="AM18" s="38">
        <v>544</v>
      </c>
      <c r="AN18" s="38">
        <v>3434</v>
      </c>
      <c r="AO18" s="38">
        <v>0</v>
      </c>
      <c r="AP18" s="38">
        <v>0</v>
      </c>
      <c r="AQ18" s="36">
        <v>50</v>
      </c>
      <c r="AR18" s="36">
        <v>0</v>
      </c>
      <c r="AS18" s="36">
        <v>0</v>
      </c>
      <c r="AT18" s="36">
        <v>0</v>
      </c>
      <c r="AU18" s="36">
        <v>0</v>
      </c>
      <c r="AV18" s="36">
        <v>0</v>
      </c>
      <c r="AW18" s="36">
        <v>0</v>
      </c>
      <c r="AX18" s="36">
        <v>5900</v>
      </c>
      <c r="AY18" s="36">
        <v>0</v>
      </c>
      <c r="AZ18" s="40"/>
      <c r="BA18" s="40">
        <v>69113</v>
      </c>
      <c r="BB18" s="36">
        <v>0</v>
      </c>
      <c r="BC18" s="36">
        <v>0</v>
      </c>
      <c r="BD18" s="36">
        <v>545</v>
      </c>
      <c r="BE18" s="36">
        <v>-570</v>
      </c>
    </row>
    <row r="19" spans="1:57" x14ac:dyDescent="0.2">
      <c r="A19" s="35" t="s">
        <v>670</v>
      </c>
      <c r="B19" s="35" t="s">
        <v>1062</v>
      </c>
      <c r="C19" s="35" t="s">
        <v>1589</v>
      </c>
      <c r="D19" s="35" t="s">
        <v>669</v>
      </c>
      <c r="F19" s="35" t="s">
        <v>34</v>
      </c>
      <c r="G19" s="36">
        <v>11</v>
      </c>
      <c r="H19" s="36">
        <v>1011</v>
      </c>
      <c r="I19" s="37">
        <v>1022</v>
      </c>
      <c r="J19" s="39">
        <v>25</v>
      </c>
      <c r="K19" s="36">
        <v>346</v>
      </c>
      <c r="L19" s="36">
        <v>66</v>
      </c>
      <c r="M19" s="37">
        <v>412</v>
      </c>
      <c r="N19" s="38">
        <v>-273</v>
      </c>
      <c r="O19" s="38">
        <v>0</v>
      </c>
      <c r="P19" s="38">
        <v>274</v>
      </c>
      <c r="Q19" s="39">
        <v>1</v>
      </c>
      <c r="R19" s="37">
        <v>3073</v>
      </c>
      <c r="S19" s="38">
        <v>141</v>
      </c>
      <c r="T19" s="38">
        <v>134</v>
      </c>
      <c r="U19" s="38">
        <v>592</v>
      </c>
      <c r="V19" s="39">
        <v>867</v>
      </c>
      <c r="W19" s="36">
        <v>687</v>
      </c>
      <c r="X19" s="36">
        <v>562</v>
      </c>
      <c r="Y19" s="37">
        <v>1249</v>
      </c>
      <c r="Z19" s="39">
        <v>520</v>
      </c>
      <c r="AA19" s="36">
        <v>10817</v>
      </c>
      <c r="AB19" s="36">
        <v>5725</v>
      </c>
      <c r="AC19" s="37">
        <v>16542</v>
      </c>
      <c r="AD19" s="38">
        <v>15030</v>
      </c>
      <c r="AE19" s="38">
        <v>537</v>
      </c>
      <c r="AF19" s="39">
        <v>15567</v>
      </c>
      <c r="AG19" s="36">
        <v>86</v>
      </c>
      <c r="AH19" s="36">
        <v>0</v>
      </c>
      <c r="AI19" s="36">
        <v>0</v>
      </c>
      <c r="AJ19" s="36">
        <v>0</v>
      </c>
      <c r="AK19" s="40">
        <v>39364</v>
      </c>
      <c r="AL19" s="38">
        <v>9171</v>
      </c>
      <c r="AM19" s="38">
        <v>0</v>
      </c>
      <c r="AN19" s="38">
        <v>0</v>
      </c>
      <c r="AO19" s="38">
        <v>0</v>
      </c>
      <c r="AP19" s="38">
        <v>0</v>
      </c>
      <c r="AQ19" s="36">
        <v>325</v>
      </c>
      <c r="AR19" s="36">
        <v>0</v>
      </c>
      <c r="AS19" s="36">
        <v>0</v>
      </c>
      <c r="AT19" s="36">
        <v>0</v>
      </c>
      <c r="AU19" s="36">
        <v>0</v>
      </c>
      <c r="AV19" s="36">
        <v>-781</v>
      </c>
      <c r="AW19" s="36">
        <v>0</v>
      </c>
      <c r="AX19" s="36">
        <v>0</v>
      </c>
      <c r="AY19" s="36">
        <v>0</v>
      </c>
      <c r="AZ19" s="40"/>
      <c r="BA19" s="40">
        <v>48079</v>
      </c>
      <c r="BB19" s="36">
        <v>35</v>
      </c>
      <c r="BC19" s="36">
        <v>0</v>
      </c>
      <c r="BD19" s="36">
        <v>1205</v>
      </c>
      <c r="BE19" s="36">
        <v>-48</v>
      </c>
    </row>
    <row r="20" spans="1:57" x14ac:dyDescent="0.2">
      <c r="A20" s="35" t="s">
        <v>675</v>
      </c>
      <c r="B20" s="35" t="s">
        <v>1063</v>
      </c>
      <c r="C20" s="397" t="s">
        <v>1589</v>
      </c>
      <c r="D20" s="35" t="s">
        <v>674</v>
      </c>
      <c r="F20" s="35" t="s">
        <v>34</v>
      </c>
      <c r="G20" s="36">
        <v>92</v>
      </c>
      <c r="H20" s="36">
        <v>1631</v>
      </c>
      <c r="I20" s="37">
        <v>1723</v>
      </c>
      <c r="J20" s="39">
        <v>14</v>
      </c>
      <c r="K20" s="36">
        <v>-57</v>
      </c>
      <c r="L20" s="36">
        <v>119</v>
      </c>
      <c r="M20" s="37">
        <v>62</v>
      </c>
      <c r="N20" s="38">
        <v>672</v>
      </c>
      <c r="O20" s="38">
        <v>0</v>
      </c>
      <c r="P20" s="38">
        <v>-294</v>
      </c>
      <c r="Q20" s="39">
        <v>378</v>
      </c>
      <c r="R20" s="37">
        <v>2610</v>
      </c>
      <c r="S20" s="38">
        <v>137</v>
      </c>
      <c r="T20" s="38">
        <v>98</v>
      </c>
      <c r="U20" s="38">
        <v>928</v>
      </c>
      <c r="V20" s="39">
        <v>1163</v>
      </c>
      <c r="W20" s="36">
        <v>744</v>
      </c>
      <c r="X20" s="36">
        <v>989</v>
      </c>
      <c r="Y20" s="37">
        <v>1733</v>
      </c>
      <c r="Z20" s="39">
        <v>786</v>
      </c>
      <c r="AA20" s="36">
        <v>16927</v>
      </c>
      <c r="AB20" s="36">
        <v>8415</v>
      </c>
      <c r="AC20" s="37">
        <v>25342</v>
      </c>
      <c r="AD20" s="38">
        <v>13301</v>
      </c>
      <c r="AE20" s="38">
        <v>420</v>
      </c>
      <c r="AF20" s="39">
        <v>13721</v>
      </c>
      <c r="AG20" s="36">
        <v>131</v>
      </c>
      <c r="AH20" s="36">
        <v>0</v>
      </c>
      <c r="AI20" s="36">
        <v>0</v>
      </c>
      <c r="AJ20" s="36">
        <v>0</v>
      </c>
      <c r="AK20" s="40">
        <v>47663</v>
      </c>
      <c r="AL20" s="38">
        <v>4542</v>
      </c>
      <c r="AM20" s="38">
        <v>0</v>
      </c>
      <c r="AN20" s="38">
        <v>1766</v>
      </c>
      <c r="AO20" s="38">
        <v>0</v>
      </c>
      <c r="AP20" s="38">
        <v>0</v>
      </c>
      <c r="AQ20" s="36">
        <v>983</v>
      </c>
      <c r="AR20" s="36">
        <v>0</v>
      </c>
      <c r="AS20" s="36">
        <v>0</v>
      </c>
      <c r="AT20" s="36">
        <v>0</v>
      </c>
      <c r="AU20" s="36">
        <v>0</v>
      </c>
      <c r="AV20" s="36">
        <v>0</v>
      </c>
      <c r="AW20" s="36">
        <v>0</v>
      </c>
      <c r="AX20" s="36">
        <v>0</v>
      </c>
      <c r="AY20" s="36">
        <v>0</v>
      </c>
      <c r="AZ20" s="40"/>
      <c r="BA20" s="40">
        <v>54954</v>
      </c>
      <c r="BB20" s="36">
        <v>0</v>
      </c>
      <c r="BC20" s="36">
        <v>0</v>
      </c>
      <c r="BD20" s="36">
        <v>614</v>
      </c>
      <c r="BE20" s="36">
        <v>-459</v>
      </c>
    </row>
    <row r="21" spans="1:57" x14ac:dyDescent="0.2">
      <c r="A21" s="35" t="s">
        <v>373</v>
      </c>
      <c r="B21" s="35" t="s">
        <v>1064</v>
      </c>
      <c r="C21" s="397" t="s">
        <v>1589</v>
      </c>
      <c r="D21" s="35" t="s">
        <v>372</v>
      </c>
      <c r="F21" s="35" t="s">
        <v>34</v>
      </c>
      <c r="G21" s="36">
        <v>-393</v>
      </c>
      <c r="H21" s="36">
        <v>883</v>
      </c>
      <c r="I21" s="37">
        <v>490</v>
      </c>
      <c r="J21" s="39">
        <v>17</v>
      </c>
      <c r="K21" s="36">
        <v>31</v>
      </c>
      <c r="L21" s="36">
        <v>217</v>
      </c>
      <c r="M21" s="37">
        <v>248</v>
      </c>
      <c r="N21" s="38">
        <v>325</v>
      </c>
      <c r="O21" s="38">
        <v>0</v>
      </c>
      <c r="P21" s="38">
        <v>669</v>
      </c>
      <c r="Q21" s="39">
        <v>994</v>
      </c>
      <c r="R21" s="37">
        <v>5433</v>
      </c>
      <c r="S21" s="38">
        <v>599</v>
      </c>
      <c r="T21" s="38">
        <v>64</v>
      </c>
      <c r="U21" s="38">
        <v>275</v>
      </c>
      <c r="V21" s="39">
        <v>938</v>
      </c>
      <c r="W21" s="36">
        <v>1857</v>
      </c>
      <c r="X21" s="36">
        <v>1076</v>
      </c>
      <c r="Y21" s="37">
        <v>2933</v>
      </c>
      <c r="Z21" s="39">
        <v>1715</v>
      </c>
      <c r="AA21" s="36">
        <v>40569</v>
      </c>
      <c r="AB21" s="36">
        <v>15430.343514229877</v>
      </c>
      <c r="AC21" s="37">
        <v>55999.343514229877</v>
      </c>
      <c r="AD21" s="38">
        <v>23594</v>
      </c>
      <c r="AE21" s="38">
        <v>2437</v>
      </c>
      <c r="AF21" s="39">
        <v>26031</v>
      </c>
      <c r="AG21" s="36">
        <v>199</v>
      </c>
      <c r="AH21" s="36">
        <v>0</v>
      </c>
      <c r="AI21" s="36">
        <v>0</v>
      </c>
      <c r="AJ21" s="36">
        <v>2815</v>
      </c>
      <c r="AK21" s="40">
        <v>97812.343514229869</v>
      </c>
      <c r="AL21" s="38">
        <v>14406</v>
      </c>
      <c r="AM21" s="38">
        <v>0</v>
      </c>
      <c r="AN21" s="38">
        <v>6555</v>
      </c>
      <c r="AO21" s="38">
        <v>0</v>
      </c>
      <c r="AP21" s="38">
        <v>0</v>
      </c>
      <c r="AQ21" s="36">
        <v>1927</v>
      </c>
      <c r="AR21" s="36">
        <v>0</v>
      </c>
      <c r="AS21" s="36">
        <v>0</v>
      </c>
      <c r="AT21" s="36">
        <v>0</v>
      </c>
      <c r="AU21" s="36">
        <v>0</v>
      </c>
      <c r="AV21" s="36">
        <v>-434</v>
      </c>
      <c r="AW21" s="36">
        <v>-49</v>
      </c>
      <c r="AX21" s="36">
        <v>0</v>
      </c>
      <c r="AY21" s="36">
        <v>0</v>
      </c>
      <c r="AZ21" s="40"/>
      <c r="BA21" s="40">
        <v>120217.34351422987</v>
      </c>
      <c r="BB21" s="36">
        <v>0</v>
      </c>
      <c r="BC21" s="36">
        <v>0</v>
      </c>
      <c r="BD21" s="36">
        <v>4564</v>
      </c>
      <c r="BE21" s="36">
        <v>-899</v>
      </c>
    </row>
    <row r="22" spans="1:57" x14ac:dyDescent="0.2">
      <c r="A22" s="35" t="s">
        <v>81</v>
      </c>
      <c r="B22" s="35" t="s">
        <v>1065</v>
      </c>
      <c r="C22" s="397" t="s">
        <v>1589</v>
      </c>
      <c r="D22" s="35" t="s">
        <v>890</v>
      </c>
      <c r="F22" s="35" t="s">
        <v>729</v>
      </c>
      <c r="G22" s="36">
        <v>95</v>
      </c>
      <c r="H22" s="36">
        <v>583</v>
      </c>
      <c r="I22" s="37">
        <v>678</v>
      </c>
      <c r="J22" s="39">
        <v>65</v>
      </c>
      <c r="K22" s="36">
        <v>148</v>
      </c>
      <c r="L22" s="36">
        <v>166</v>
      </c>
      <c r="M22" s="37">
        <v>314</v>
      </c>
      <c r="N22" s="38">
        <v>6979</v>
      </c>
      <c r="O22" s="38">
        <v>0</v>
      </c>
      <c r="P22" s="38">
        <v>817</v>
      </c>
      <c r="Q22" s="39">
        <v>7796</v>
      </c>
      <c r="R22" s="37">
        <v>1959</v>
      </c>
      <c r="S22" s="38">
        <v>784</v>
      </c>
      <c r="T22" s="38">
        <v>50</v>
      </c>
      <c r="U22" s="38">
        <v>81</v>
      </c>
      <c r="V22" s="39">
        <v>915</v>
      </c>
      <c r="W22" s="36">
        <v>2901</v>
      </c>
      <c r="X22" s="36">
        <v>1850</v>
      </c>
      <c r="Y22" s="37">
        <v>4751</v>
      </c>
      <c r="Z22" s="39">
        <v>865</v>
      </c>
      <c r="AA22" s="36">
        <v>64957</v>
      </c>
      <c r="AB22" s="36">
        <v>15675</v>
      </c>
      <c r="AC22" s="37">
        <v>80632</v>
      </c>
      <c r="AD22" s="38">
        <v>51191</v>
      </c>
      <c r="AE22" s="38">
        <v>612</v>
      </c>
      <c r="AF22" s="39">
        <v>51803</v>
      </c>
      <c r="AG22" s="36">
        <v>789</v>
      </c>
      <c r="AH22" s="36">
        <v>0</v>
      </c>
      <c r="AI22" s="36">
        <v>0</v>
      </c>
      <c r="AJ22" s="36">
        <v>0</v>
      </c>
      <c r="AK22" s="40">
        <v>150567</v>
      </c>
      <c r="AL22" s="38">
        <v>0</v>
      </c>
      <c r="AM22" s="38">
        <v>0</v>
      </c>
      <c r="AN22" s="38">
        <v>0</v>
      </c>
      <c r="AO22" s="38">
        <v>0</v>
      </c>
      <c r="AP22" s="38">
        <v>0</v>
      </c>
      <c r="AQ22" s="36">
        <v>0</v>
      </c>
      <c r="AR22" s="36">
        <v>0</v>
      </c>
      <c r="AS22" s="36">
        <v>0</v>
      </c>
      <c r="AT22" s="36">
        <v>0</v>
      </c>
      <c r="AU22" s="36">
        <v>0</v>
      </c>
      <c r="AV22" s="36">
        <v>0</v>
      </c>
      <c r="AW22" s="36">
        <v>0</v>
      </c>
      <c r="AX22" s="36">
        <v>0</v>
      </c>
      <c r="AY22" s="36">
        <v>0</v>
      </c>
      <c r="AZ22" s="40"/>
      <c r="BA22" s="40">
        <v>150567</v>
      </c>
      <c r="BB22" s="36">
        <v>0</v>
      </c>
      <c r="BC22" s="36">
        <v>0</v>
      </c>
      <c r="BD22" s="36">
        <v>3970</v>
      </c>
      <c r="BE22" s="36">
        <v>-1895</v>
      </c>
    </row>
    <row r="23" spans="1:57" x14ac:dyDescent="0.2">
      <c r="A23" s="35" t="s">
        <v>15</v>
      </c>
      <c r="B23" s="35" t="s">
        <v>1066</v>
      </c>
      <c r="C23" s="397" t="s">
        <v>1589</v>
      </c>
      <c r="D23" s="35" t="s">
        <v>891</v>
      </c>
      <c r="F23" s="35" t="s">
        <v>3</v>
      </c>
      <c r="G23" s="36">
        <v>-23</v>
      </c>
      <c r="H23" s="36">
        <v>2866</v>
      </c>
      <c r="I23" s="37">
        <v>2843</v>
      </c>
      <c r="J23" s="39">
        <v>0</v>
      </c>
      <c r="K23" s="36">
        <v>143</v>
      </c>
      <c r="L23" s="36">
        <v>0</v>
      </c>
      <c r="M23" s="37">
        <v>143</v>
      </c>
      <c r="N23" s="38">
        <v>-361</v>
      </c>
      <c r="O23" s="38">
        <v>0</v>
      </c>
      <c r="P23" s="38">
        <v>82</v>
      </c>
      <c r="Q23" s="39">
        <v>-279</v>
      </c>
      <c r="R23" s="37">
        <v>1972</v>
      </c>
      <c r="S23" s="38">
        <v>0</v>
      </c>
      <c r="T23" s="38">
        <v>-699</v>
      </c>
      <c r="U23" s="38">
        <v>558</v>
      </c>
      <c r="V23" s="39">
        <v>-141</v>
      </c>
      <c r="W23" s="36">
        <v>0</v>
      </c>
      <c r="X23" s="36">
        <v>0</v>
      </c>
      <c r="Y23" s="37">
        <v>0</v>
      </c>
      <c r="Z23" s="39">
        <v>573</v>
      </c>
      <c r="AA23" s="36">
        <v>0</v>
      </c>
      <c r="AB23" s="36">
        <v>0</v>
      </c>
      <c r="AC23" s="37">
        <v>0</v>
      </c>
      <c r="AD23" s="38">
        <v>0</v>
      </c>
      <c r="AE23" s="38">
        <v>418</v>
      </c>
      <c r="AF23" s="39">
        <v>418</v>
      </c>
      <c r="AG23" s="36">
        <v>473</v>
      </c>
      <c r="AH23" s="36">
        <v>0</v>
      </c>
      <c r="AI23" s="36">
        <v>0</v>
      </c>
      <c r="AJ23" s="36">
        <v>15</v>
      </c>
      <c r="AK23" s="40">
        <v>6017</v>
      </c>
      <c r="AL23" s="38">
        <v>10335</v>
      </c>
      <c r="AM23" s="38">
        <v>0</v>
      </c>
      <c r="AN23" s="38">
        <v>0</v>
      </c>
      <c r="AO23" s="38">
        <v>0</v>
      </c>
      <c r="AP23" s="38">
        <v>0</v>
      </c>
      <c r="AQ23" s="36">
        <v>1335</v>
      </c>
      <c r="AR23" s="36">
        <v>0</v>
      </c>
      <c r="AS23" s="36">
        <v>0</v>
      </c>
      <c r="AT23" s="36">
        <v>0</v>
      </c>
      <c r="AU23" s="36">
        <v>0</v>
      </c>
      <c r="AV23" s="36">
        <v>-612</v>
      </c>
      <c r="AW23" s="36">
        <v>0</v>
      </c>
      <c r="AX23" s="36">
        <v>0</v>
      </c>
      <c r="AY23" s="36">
        <v>0</v>
      </c>
      <c r="AZ23" s="40"/>
      <c r="BA23" s="40">
        <v>17075</v>
      </c>
      <c r="BB23" s="36">
        <v>0</v>
      </c>
      <c r="BC23" s="36">
        <v>0</v>
      </c>
      <c r="BD23" s="36">
        <v>240</v>
      </c>
      <c r="BE23" s="36">
        <v>-531</v>
      </c>
    </row>
    <row r="24" spans="1:57" x14ac:dyDescent="0.2">
      <c r="A24" s="35" t="s">
        <v>118</v>
      </c>
      <c r="B24" s="35" t="s">
        <v>1067</v>
      </c>
      <c r="C24" s="397" t="s">
        <v>1589</v>
      </c>
      <c r="D24" s="35" t="s">
        <v>117</v>
      </c>
      <c r="F24" s="35" t="s">
        <v>3</v>
      </c>
      <c r="G24" s="36">
        <v>-37</v>
      </c>
      <c r="H24" s="36">
        <v>797</v>
      </c>
      <c r="I24" s="37">
        <v>760</v>
      </c>
      <c r="J24" s="39">
        <v>1</v>
      </c>
      <c r="K24" s="36">
        <v>52</v>
      </c>
      <c r="L24" s="36">
        <v>0</v>
      </c>
      <c r="M24" s="37">
        <v>52</v>
      </c>
      <c r="N24" s="38">
        <v>-344</v>
      </c>
      <c r="O24" s="38">
        <v>0</v>
      </c>
      <c r="P24" s="38">
        <v>213</v>
      </c>
      <c r="Q24" s="39">
        <v>-131</v>
      </c>
      <c r="R24" s="37">
        <v>-335</v>
      </c>
      <c r="S24" s="38">
        <v>0</v>
      </c>
      <c r="T24" s="38">
        <v>62</v>
      </c>
      <c r="U24" s="38">
        <v>419</v>
      </c>
      <c r="V24" s="39">
        <v>481</v>
      </c>
      <c r="W24" s="36">
        <v>0</v>
      </c>
      <c r="X24" s="36">
        <v>0</v>
      </c>
      <c r="Y24" s="37">
        <v>0</v>
      </c>
      <c r="Z24" s="39">
        <v>84</v>
      </c>
      <c r="AA24" s="36">
        <v>0</v>
      </c>
      <c r="AB24" s="36">
        <v>0</v>
      </c>
      <c r="AC24" s="37">
        <v>0</v>
      </c>
      <c r="AD24" s="38">
        <v>0</v>
      </c>
      <c r="AE24" s="38">
        <v>127</v>
      </c>
      <c r="AF24" s="39">
        <v>127</v>
      </c>
      <c r="AG24" s="36">
        <v>16</v>
      </c>
      <c r="AH24" s="36">
        <v>17</v>
      </c>
      <c r="AI24" s="36">
        <v>0</v>
      </c>
      <c r="AJ24" s="36">
        <v>-85</v>
      </c>
      <c r="AK24" s="40">
        <v>987</v>
      </c>
      <c r="AL24" s="38">
        <v>5154</v>
      </c>
      <c r="AM24" s="38">
        <v>0</v>
      </c>
      <c r="AN24" s="38">
        <v>0</v>
      </c>
      <c r="AO24" s="38">
        <v>0</v>
      </c>
      <c r="AP24" s="38">
        <v>0</v>
      </c>
      <c r="AQ24" s="36">
        <v>1407</v>
      </c>
      <c r="AR24" s="36">
        <v>0</v>
      </c>
      <c r="AS24" s="36">
        <v>0</v>
      </c>
      <c r="AT24" s="36">
        <v>0</v>
      </c>
      <c r="AU24" s="36">
        <v>0</v>
      </c>
      <c r="AV24" s="36">
        <v>-43</v>
      </c>
      <c r="AW24" s="36">
        <v>0</v>
      </c>
      <c r="AX24" s="36">
        <v>0</v>
      </c>
      <c r="AY24" s="36">
        <v>0</v>
      </c>
      <c r="AZ24" s="40"/>
      <c r="BA24" s="40">
        <v>7505</v>
      </c>
      <c r="BB24" s="36">
        <v>0</v>
      </c>
      <c r="BC24" s="36">
        <v>0</v>
      </c>
      <c r="BD24" s="36">
        <v>0</v>
      </c>
      <c r="BE24" s="36">
        <v>-23</v>
      </c>
    </row>
    <row r="25" spans="1:57" x14ac:dyDescent="0.2">
      <c r="A25" s="35" t="s">
        <v>506</v>
      </c>
      <c r="B25" s="35" t="s">
        <v>1068</v>
      </c>
      <c r="C25" s="397" t="s">
        <v>1589</v>
      </c>
      <c r="D25" s="35" t="s">
        <v>892</v>
      </c>
      <c r="F25" s="35" t="s">
        <v>3</v>
      </c>
      <c r="G25" s="36">
        <v>90</v>
      </c>
      <c r="H25" s="36">
        <v>527</v>
      </c>
      <c r="I25" s="37">
        <v>617</v>
      </c>
      <c r="J25" s="39">
        <v>2</v>
      </c>
      <c r="K25" s="36">
        <v>50</v>
      </c>
      <c r="L25" s="36">
        <v>0</v>
      </c>
      <c r="M25" s="37">
        <v>50</v>
      </c>
      <c r="N25" s="38">
        <v>-280</v>
      </c>
      <c r="O25" s="38">
        <v>0</v>
      </c>
      <c r="P25" s="38">
        <v>49</v>
      </c>
      <c r="Q25" s="39">
        <v>-231</v>
      </c>
      <c r="R25" s="37">
        <v>387</v>
      </c>
      <c r="S25" s="38">
        <v>0</v>
      </c>
      <c r="T25" s="38">
        <v>119</v>
      </c>
      <c r="U25" s="38">
        <v>431</v>
      </c>
      <c r="V25" s="39">
        <v>550</v>
      </c>
      <c r="W25" s="36">
        <v>0</v>
      </c>
      <c r="X25" s="36">
        <v>48</v>
      </c>
      <c r="Y25" s="37">
        <v>48</v>
      </c>
      <c r="Z25" s="39">
        <v>12</v>
      </c>
      <c r="AA25" s="36">
        <v>0</v>
      </c>
      <c r="AB25" s="36">
        <v>0</v>
      </c>
      <c r="AC25" s="37">
        <v>0</v>
      </c>
      <c r="AD25" s="38">
        <v>0</v>
      </c>
      <c r="AE25" s="38">
        <v>-201</v>
      </c>
      <c r="AF25" s="39">
        <v>-201</v>
      </c>
      <c r="AG25" s="36">
        <v>31</v>
      </c>
      <c r="AH25" s="36">
        <v>-68</v>
      </c>
      <c r="AI25" s="36">
        <v>0</v>
      </c>
      <c r="AJ25" s="36">
        <v>-71</v>
      </c>
      <c r="AK25" s="40">
        <v>1126</v>
      </c>
      <c r="AL25" s="38">
        <v>3573</v>
      </c>
      <c r="AM25" s="38">
        <v>0</v>
      </c>
      <c r="AN25" s="38">
        <v>0</v>
      </c>
      <c r="AO25" s="38">
        <v>0</v>
      </c>
      <c r="AP25" s="38">
        <v>0</v>
      </c>
      <c r="AQ25" s="36">
        <v>1121</v>
      </c>
      <c r="AR25" s="36">
        <v>0</v>
      </c>
      <c r="AS25" s="36">
        <v>0</v>
      </c>
      <c r="AT25" s="36">
        <v>0</v>
      </c>
      <c r="AU25" s="36">
        <v>0</v>
      </c>
      <c r="AV25" s="36">
        <v>0</v>
      </c>
      <c r="AW25" s="36">
        <v>0</v>
      </c>
      <c r="AX25" s="36">
        <v>0</v>
      </c>
      <c r="AY25" s="36">
        <v>0</v>
      </c>
      <c r="AZ25" s="40"/>
      <c r="BA25" s="40">
        <v>5820</v>
      </c>
      <c r="BB25" s="36">
        <v>0</v>
      </c>
      <c r="BC25" s="36">
        <v>0</v>
      </c>
      <c r="BD25" s="36">
        <v>61</v>
      </c>
      <c r="BE25" s="36">
        <v>-19</v>
      </c>
    </row>
    <row r="26" spans="1:57" x14ac:dyDescent="0.2">
      <c r="A26" s="35" t="s">
        <v>686</v>
      </c>
      <c r="B26" s="35" t="s">
        <v>1069</v>
      </c>
      <c r="C26" s="397" t="s">
        <v>1589</v>
      </c>
      <c r="D26" s="35" t="s">
        <v>685</v>
      </c>
      <c r="F26" s="35" t="s">
        <v>3</v>
      </c>
      <c r="G26" s="36">
        <v>63</v>
      </c>
      <c r="H26" s="36">
        <v>1410</v>
      </c>
      <c r="I26" s="37">
        <v>1473</v>
      </c>
      <c r="J26" s="39">
        <v>6</v>
      </c>
      <c r="K26" s="36">
        <v>47</v>
      </c>
      <c r="L26" s="36">
        <v>0</v>
      </c>
      <c r="M26" s="37">
        <v>47</v>
      </c>
      <c r="N26" s="38">
        <v>-135</v>
      </c>
      <c r="O26" s="38">
        <v>0</v>
      </c>
      <c r="P26" s="38">
        <v>179</v>
      </c>
      <c r="Q26" s="39">
        <v>44</v>
      </c>
      <c r="R26" s="37">
        <v>1249</v>
      </c>
      <c r="S26" s="38">
        <v>0</v>
      </c>
      <c r="T26" s="38">
        <v>131</v>
      </c>
      <c r="U26" s="38">
        <v>813</v>
      </c>
      <c r="V26" s="39">
        <v>944</v>
      </c>
      <c r="W26" s="36">
        <v>0</v>
      </c>
      <c r="X26" s="36">
        <v>0</v>
      </c>
      <c r="Y26" s="37">
        <v>0</v>
      </c>
      <c r="Z26" s="39">
        <v>591</v>
      </c>
      <c r="AA26" s="36">
        <v>0</v>
      </c>
      <c r="AB26" s="36">
        <v>0</v>
      </c>
      <c r="AC26" s="37">
        <v>0</v>
      </c>
      <c r="AD26" s="38">
        <v>0</v>
      </c>
      <c r="AE26" s="38">
        <v>846</v>
      </c>
      <c r="AF26" s="39">
        <v>846</v>
      </c>
      <c r="AG26" s="36">
        <v>0</v>
      </c>
      <c r="AH26" s="36">
        <v>0</v>
      </c>
      <c r="AI26" s="36">
        <v>0</v>
      </c>
      <c r="AJ26" s="36">
        <v>0</v>
      </c>
      <c r="AK26" s="40">
        <v>5200</v>
      </c>
      <c r="AL26" s="38">
        <v>11360</v>
      </c>
      <c r="AM26" s="38">
        <v>164</v>
      </c>
      <c r="AN26" s="38">
        <v>0</v>
      </c>
      <c r="AO26" s="38">
        <v>0</v>
      </c>
      <c r="AP26" s="38">
        <v>0</v>
      </c>
      <c r="AQ26" s="36">
        <v>700</v>
      </c>
      <c r="AR26" s="36">
        <v>0</v>
      </c>
      <c r="AS26" s="36">
        <v>0</v>
      </c>
      <c r="AT26" s="36">
        <v>0</v>
      </c>
      <c r="AU26" s="36">
        <v>0</v>
      </c>
      <c r="AV26" s="36">
        <v>-1170</v>
      </c>
      <c r="AW26" s="36">
        <v>0</v>
      </c>
      <c r="AX26" s="36">
        <v>0</v>
      </c>
      <c r="AY26" s="36">
        <v>0</v>
      </c>
      <c r="AZ26" s="40"/>
      <c r="BA26" s="40">
        <v>16254</v>
      </c>
      <c r="BB26" s="36">
        <v>0</v>
      </c>
      <c r="BC26" s="36">
        <v>0</v>
      </c>
      <c r="BD26" s="36">
        <v>0</v>
      </c>
      <c r="BE26" s="36">
        <v>-180</v>
      </c>
    </row>
    <row r="27" spans="1:57" x14ac:dyDescent="0.2">
      <c r="A27" s="35" t="s">
        <v>440</v>
      </c>
      <c r="B27" s="35" t="s">
        <v>1070</v>
      </c>
      <c r="C27" s="397" t="s">
        <v>1588</v>
      </c>
      <c r="D27" s="35" t="s">
        <v>439</v>
      </c>
      <c r="F27" s="35" t="s">
        <v>34</v>
      </c>
      <c r="G27" s="36">
        <v>-296</v>
      </c>
      <c r="H27" s="36">
        <v>811</v>
      </c>
      <c r="I27" s="37">
        <v>515</v>
      </c>
      <c r="J27" s="39">
        <v>47</v>
      </c>
      <c r="K27" s="36">
        <v>241</v>
      </c>
      <c r="L27" s="36">
        <v>90</v>
      </c>
      <c r="M27" s="37">
        <v>331</v>
      </c>
      <c r="N27" s="38">
        <v>1468</v>
      </c>
      <c r="O27" s="38">
        <v>0</v>
      </c>
      <c r="P27" s="38">
        <v>592</v>
      </c>
      <c r="Q27" s="39">
        <v>2060</v>
      </c>
      <c r="R27" s="37">
        <v>2343</v>
      </c>
      <c r="S27" s="38">
        <v>341</v>
      </c>
      <c r="T27" s="38">
        <v>221</v>
      </c>
      <c r="U27" s="38">
        <v>827</v>
      </c>
      <c r="V27" s="39">
        <v>1389</v>
      </c>
      <c r="W27" s="36">
        <v>1282</v>
      </c>
      <c r="X27" s="36">
        <v>1699</v>
      </c>
      <c r="Y27" s="37">
        <v>2981</v>
      </c>
      <c r="Z27" s="39">
        <v>1300</v>
      </c>
      <c r="AA27" s="36">
        <v>24356</v>
      </c>
      <c r="AB27" s="36">
        <v>8060</v>
      </c>
      <c r="AC27" s="37">
        <v>32416</v>
      </c>
      <c r="AD27" s="38">
        <v>23526</v>
      </c>
      <c r="AE27" s="38">
        <v>909</v>
      </c>
      <c r="AF27" s="39">
        <v>24435</v>
      </c>
      <c r="AG27" s="36">
        <v>250</v>
      </c>
      <c r="AH27" s="36">
        <v>0</v>
      </c>
      <c r="AI27" s="36">
        <v>0</v>
      </c>
      <c r="AJ27" s="36">
        <v>0</v>
      </c>
      <c r="AK27" s="40">
        <v>68067</v>
      </c>
      <c r="AL27" s="38">
        <v>14789</v>
      </c>
      <c r="AM27" s="38">
        <v>145</v>
      </c>
      <c r="AN27" s="38">
        <v>0</v>
      </c>
      <c r="AO27" s="38">
        <v>0</v>
      </c>
      <c r="AP27" s="38">
        <v>0</v>
      </c>
      <c r="AQ27" s="36">
        <v>147</v>
      </c>
      <c r="AR27" s="36">
        <v>0</v>
      </c>
      <c r="AS27" s="36">
        <v>0</v>
      </c>
      <c r="AT27" s="36">
        <v>0</v>
      </c>
      <c r="AU27" s="36">
        <v>55</v>
      </c>
      <c r="AV27" s="36">
        <v>-309</v>
      </c>
      <c r="AW27" s="36">
        <v>0</v>
      </c>
      <c r="AX27" s="36">
        <v>0</v>
      </c>
      <c r="AY27" s="36">
        <v>0</v>
      </c>
      <c r="AZ27" s="40"/>
      <c r="BA27" s="40">
        <v>82894</v>
      </c>
      <c r="BB27" s="36">
        <v>-96</v>
      </c>
      <c r="BC27" s="36">
        <v>0</v>
      </c>
      <c r="BD27" s="36">
        <v>3636</v>
      </c>
      <c r="BE27" s="36">
        <v>-20</v>
      </c>
    </row>
    <row r="28" spans="1:57" x14ac:dyDescent="0.2">
      <c r="A28" s="35" t="s">
        <v>90</v>
      </c>
      <c r="B28" s="35" t="s">
        <v>1071</v>
      </c>
      <c r="C28" s="397" t="s">
        <v>1588</v>
      </c>
      <c r="D28" s="35" t="s">
        <v>893</v>
      </c>
      <c r="F28" s="35" t="s">
        <v>729</v>
      </c>
      <c r="G28" s="36">
        <v>163</v>
      </c>
      <c r="H28" s="36">
        <v>3409</v>
      </c>
      <c r="I28" s="37">
        <v>3572</v>
      </c>
      <c r="J28" s="39">
        <v>67</v>
      </c>
      <c r="K28" s="36">
        <v>0</v>
      </c>
      <c r="L28" s="36">
        <v>414</v>
      </c>
      <c r="M28" s="37">
        <v>414</v>
      </c>
      <c r="N28" s="38">
        <v>5896</v>
      </c>
      <c r="O28" s="38">
        <v>0</v>
      </c>
      <c r="P28" s="38">
        <v>-759</v>
      </c>
      <c r="Q28" s="39">
        <v>5137</v>
      </c>
      <c r="R28" s="37">
        <v>9662</v>
      </c>
      <c r="S28" s="38">
        <v>2421</v>
      </c>
      <c r="T28" s="38">
        <v>-888</v>
      </c>
      <c r="U28" s="38">
        <v>849</v>
      </c>
      <c r="V28" s="39">
        <v>2382</v>
      </c>
      <c r="W28" s="36">
        <v>3487</v>
      </c>
      <c r="X28" s="36">
        <v>3293</v>
      </c>
      <c r="Y28" s="37">
        <v>6780</v>
      </c>
      <c r="Z28" s="39">
        <v>1719</v>
      </c>
      <c r="AA28" s="36">
        <v>55645</v>
      </c>
      <c r="AB28" s="36">
        <v>20864</v>
      </c>
      <c r="AC28" s="37">
        <v>76509</v>
      </c>
      <c r="AD28" s="38">
        <v>60728</v>
      </c>
      <c r="AE28" s="38">
        <v>569</v>
      </c>
      <c r="AF28" s="39">
        <v>61297</v>
      </c>
      <c r="AG28" s="36">
        <v>219</v>
      </c>
      <c r="AH28" s="36">
        <v>0</v>
      </c>
      <c r="AI28" s="36">
        <v>0</v>
      </c>
      <c r="AJ28" s="36">
        <v>0</v>
      </c>
      <c r="AK28" s="40">
        <v>167758</v>
      </c>
      <c r="AL28" s="38">
        <v>0</v>
      </c>
      <c r="AM28" s="38">
        <v>0</v>
      </c>
      <c r="AN28" s="38">
        <v>0</v>
      </c>
      <c r="AO28" s="38">
        <v>0</v>
      </c>
      <c r="AP28" s="38">
        <v>0</v>
      </c>
      <c r="AQ28" s="36">
        <v>0</v>
      </c>
      <c r="AR28" s="36">
        <v>0</v>
      </c>
      <c r="AS28" s="36">
        <v>0</v>
      </c>
      <c r="AT28" s="36">
        <v>0</v>
      </c>
      <c r="AU28" s="36">
        <v>0</v>
      </c>
      <c r="AV28" s="36">
        <v>-514</v>
      </c>
      <c r="AW28" s="36">
        <v>85</v>
      </c>
      <c r="AX28" s="36">
        <v>0</v>
      </c>
      <c r="AY28" s="36">
        <v>0</v>
      </c>
      <c r="AZ28" s="40"/>
      <c r="BA28" s="40">
        <v>167329</v>
      </c>
      <c r="BB28" s="36">
        <v>0</v>
      </c>
      <c r="BC28" s="36">
        <v>0</v>
      </c>
      <c r="BD28" s="36">
        <v>4018</v>
      </c>
      <c r="BE28" s="36">
        <v>0</v>
      </c>
    </row>
    <row r="29" spans="1:57" x14ac:dyDescent="0.2">
      <c r="A29" s="35" t="s">
        <v>89</v>
      </c>
      <c r="B29" s="35" t="s">
        <v>1072</v>
      </c>
      <c r="C29" s="397" t="s">
        <v>1588</v>
      </c>
      <c r="D29" s="35" t="s">
        <v>88</v>
      </c>
      <c r="F29" s="35" t="s">
        <v>3</v>
      </c>
      <c r="G29" s="36">
        <v>-113</v>
      </c>
      <c r="H29" s="36">
        <v>1052</v>
      </c>
      <c r="I29" s="37">
        <v>939</v>
      </c>
      <c r="J29" s="39">
        <v>0</v>
      </c>
      <c r="K29" s="36">
        <v>19</v>
      </c>
      <c r="L29" s="36">
        <v>0</v>
      </c>
      <c r="M29" s="37">
        <v>19</v>
      </c>
      <c r="N29" s="38">
        <v>-1399</v>
      </c>
      <c r="O29" s="38">
        <v>0</v>
      </c>
      <c r="P29" s="38">
        <v>63</v>
      </c>
      <c r="Q29" s="39">
        <v>-1336</v>
      </c>
      <c r="R29" s="37">
        <v>1871</v>
      </c>
      <c r="S29" s="38">
        <v>0</v>
      </c>
      <c r="T29" s="38">
        <v>471</v>
      </c>
      <c r="U29" s="38">
        <v>1226</v>
      </c>
      <c r="V29" s="39">
        <v>1697</v>
      </c>
      <c r="W29" s="36">
        <v>0</v>
      </c>
      <c r="X29" s="36">
        <v>0</v>
      </c>
      <c r="Y29" s="37">
        <v>0</v>
      </c>
      <c r="Z29" s="39">
        <v>1077</v>
      </c>
      <c r="AA29" s="36">
        <v>0</v>
      </c>
      <c r="AB29" s="36">
        <v>0</v>
      </c>
      <c r="AC29" s="37">
        <v>0</v>
      </c>
      <c r="AD29" s="38">
        <v>0</v>
      </c>
      <c r="AE29" s="38">
        <v>447</v>
      </c>
      <c r="AF29" s="39">
        <v>447</v>
      </c>
      <c r="AG29" s="36">
        <v>459</v>
      </c>
      <c r="AH29" s="36">
        <v>0</v>
      </c>
      <c r="AI29" s="36">
        <v>0</v>
      </c>
      <c r="AJ29" s="36">
        <v>0</v>
      </c>
      <c r="AK29" s="40">
        <v>5173</v>
      </c>
      <c r="AL29" s="38">
        <v>4588</v>
      </c>
      <c r="AM29" s="38">
        <v>81</v>
      </c>
      <c r="AN29" s="38">
        <v>4821</v>
      </c>
      <c r="AO29" s="38">
        <v>0</v>
      </c>
      <c r="AP29" s="38">
        <v>122</v>
      </c>
      <c r="AQ29" s="36">
        <v>0</v>
      </c>
      <c r="AR29" s="36">
        <v>0</v>
      </c>
      <c r="AS29" s="36">
        <v>0</v>
      </c>
      <c r="AT29" s="36">
        <v>0</v>
      </c>
      <c r="AU29" s="36">
        <v>0</v>
      </c>
      <c r="AV29" s="36">
        <v>-1851</v>
      </c>
      <c r="AW29" s="36">
        <v>0</v>
      </c>
      <c r="AX29" s="36">
        <v>0</v>
      </c>
      <c r="AY29" s="36">
        <v>0</v>
      </c>
      <c r="AZ29" s="40"/>
      <c r="BA29" s="40">
        <v>12934</v>
      </c>
      <c r="BB29" s="36">
        <v>0</v>
      </c>
      <c r="BC29" s="36">
        <v>0</v>
      </c>
      <c r="BD29" s="36">
        <v>1874</v>
      </c>
      <c r="BE29" s="36">
        <v>-306</v>
      </c>
    </row>
    <row r="30" spans="1:57" x14ac:dyDescent="0.2">
      <c r="A30" s="35" t="s">
        <v>172</v>
      </c>
      <c r="B30" s="35" t="s">
        <v>1073</v>
      </c>
      <c r="C30" s="397" t="s">
        <v>1588</v>
      </c>
      <c r="D30" s="35" t="s">
        <v>171</v>
      </c>
      <c r="F30" s="35" t="s">
        <v>3</v>
      </c>
      <c r="G30" s="36">
        <v>25</v>
      </c>
      <c r="H30" s="36">
        <v>532</v>
      </c>
      <c r="I30" s="37">
        <v>557</v>
      </c>
      <c r="J30" s="39">
        <v>2</v>
      </c>
      <c r="K30" s="36">
        <v>35</v>
      </c>
      <c r="L30" s="36">
        <v>0</v>
      </c>
      <c r="M30" s="37">
        <v>35</v>
      </c>
      <c r="N30" s="38">
        <v>58</v>
      </c>
      <c r="O30" s="38">
        <v>0</v>
      </c>
      <c r="P30" s="38">
        <v>104</v>
      </c>
      <c r="Q30" s="39">
        <v>162</v>
      </c>
      <c r="R30" s="37">
        <v>971</v>
      </c>
      <c r="S30" s="38">
        <v>0</v>
      </c>
      <c r="T30" s="38">
        <v>101</v>
      </c>
      <c r="U30" s="38">
        <v>368</v>
      </c>
      <c r="V30" s="39">
        <v>469</v>
      </c>
      <c r="W30" s="36">
        <v>0</v>
      </c>
      <c r="X30" s="36">
        <v>0</v>
      </c>
      <c r="Y30" s="37">
        <v>0</v>
      </c>
      <c r="Z30" s="39">
        <v>157</v>
      </c>
      <c r="AA30" s="36">
        <v>0</v>
      </c>
      <c r="AB30" s="36">
        <v>0</v>
      </c>
      <c r="AC30" s="37">
        <v>0</v>
      </c>
      <c r="AD30" s="38">
        <v>0</v>
      </c>
      <c r="AE30" s="38">
        <v>156</v>
      </c>
      <c r="AF30" s="39">
        <v>156</v>
      </c>
      <c r="AG30" s="36">
        <v>96</v>
      </c>
      <c r="AH30" s="36">
        <v>0</v>
      </c>
      <c r="AI30" s="36">
        <v>0</v>
      </c>
      <c r="AJ30" s="36">
        <v>0</v>
      </c>
      <c r="AK30" s="40">
        <v>2605</v>
      </c>
      <c r="AL30" s="38">
        <v>4684</v>
      </c>
      <c r="AM30" s="38">
        <v>0</v>
      </c>
      <c r="AN30" s="38">
        <v>0</v>
      </c>
      <c r="AO30" s="38">
        <v>0</v>
      </c>
      <c r="AP30" s="38">
        <v>0</v>
      </c>
      <c r="AQ30" s="36">
        <v>484</v>
      </c>
      <c r="AR30" s="36">
        <v>0</v>
      </c>
      <c r="AS30" s="36">
        <v>0</v>
      </c>
      <c r="AT30" s="36">
        <v>0</v>
      </c>
      <c r="AU30" s="36">
        <v>0</v>
      </c>
      <c r="AV30" s="36">
        <v>0</v>
      </c>
      <c r="AW30" s="36">
        <v>0</v>
      </c>
      <c r="AX30" s="36">
        <v>0</v>
      </c>
      <c r="AY30" s="36">
        <v>0</v>
      </c>
      <c r="AZ30" s="40"/>
      <c r="BA30" s="40">
        <v>7773</v>
      </c>
      <c r="BB30" s="36">
        <v>0</v>
      </c>
      <c r="BC30" s="36">
        <v>0</v>
      </c>
      <c r="BD30" s="36">
        <v>0</v>
      </c>
      <c r="BE30" s="36">
        <v>-61</v>
      </c>
    </row>
    <row r="31" spans="1:57" x14ac:dyDescent="0.2">
      <c r="A31" s="35" t="s">
        <v>218</v>
      </c>
      <c r="B31" s="35" t="s">
        <v>1074</v>
      </c>
      <c r="C31" s="397" t="s">
        <v>1588</v>
      </c>
      <c r="D31" s="35" t="s">
        <v>217</v>
      </c>
      <c r="F31" s="35" t="s">
        <v>3</v>
      </c>
      <c r="G31" s="36">
        <v>5</v>
      </c>
      <c r="H31" s="36">
        <v>937</v>
      </c>
      <c r="I31" s="37">
        <v>942</v>
      </c>
      <c r="J31" s="39">
        <v>20</v>
      </c>
      <c r="K31" s="36">
        <v>103</v>
      </c>
      <c r="L31" s="36">
        <v>0</v>
      </c>
      <c r="M31" s="37">
        <v>103</v>
      </c>
      <c r="N31" s="38">
        <v>24</v>
      </c>
      <c r="O31" s="38">
        <v>0</v>
      </c>
      <c r="P31" s="38">
        <v>322</v>
      </c>
      <c r="Q31" s="39">
        <v>346</v>
      </c>
      <c r="R31" s="37">
        <v>1208</v>
      </c>
      <c r="S31" s="38">
        <v>20</v>
      </c>
      <c r="T31" s="38">
        <v>49</v>
      </c>
      <c r="U31" s="38">
        <v>311</v>
      </c>
      <c r="V31" s="39">
        <v>380</v>
      </c>
      <c r="W31" s="36">
        <v>0</v>
      </c>
      <c r="X31" s="36">
        <v>0</v>
      </c>
      <c r="Y31" s="37">
        <v>0</v>
      </c>
      <c r="Z31" s="39">
        <v>341</v>
      </c>
      <c r="AA31" s="36">
        <v>0</v>
      </c>
      <c r="AB31" s="36">
        <v>0</v>
      </c>
      <c r="AC31" s="37">
        <v>0</v>
      </c>
      <c r="AD31" s="38">
        <v>0</v>
      </c>
      <c r="AE31" s="38">
        <v>-3</v>
      </c>
      <c r="AF31" s="39">
        <v>-3</v>
      </c>
      <c r="AG31" s="36">
        <v>243</v>
      </c>
      <c r="AH31" s="36">
        <v>0</v>
      </c>
      <c r="AI31" s="36">
        <v>0</v>
      </c>
      <c r="AJ31" s="36">
        <v>0</v>
      </c>
      <c r="AK31" s="40">
        <v>3580</v>
      </c>
      <c r="AL31" s="38">
        <v>7898</v>
      </c>
      <c r="AM31" s="38">
        <v>7</v>
      </c>
      <c r="AN31" s="38">
        <v>0</v>
      </c>
      <c r="AO31" s="38">
        <v>0</v>
      </c>
      <c r="AP31" s="38">
        <v>0</v>
      </c>
      <c r="AQ31" s="36">
        <v>0</v>
      </c>
      <c r="AR31" s="36">
        <v>0</v>
      </c>
      <c r="AS31" s="36">
        <v>0</v>
      </c>
      <c r="AT31" s="36">
        <v>0</v>
      </c>
      <c r="AU31" s="36">
        <v>0</v>
      </c>
      <c r="AV31" s="36">
        <v>173</v>
      </c>
      <c r="AW31" s="36">
        <v>0</v>
      </c>
      <c r="AX31" s="36">
        <v>0</v>
      </c>
      <c r="AY31" s="36">
        <v>0</v>
      </c>
      <c r="AZ31" s="40"/>
      <c r="BA31" s="40">
        <v>11658</v>
      </c>
      <c r="BB31" s="36">
        <v>0</v>
      </c>
      <c r="BC31" s="36">
        <v>0</v>
      </c>
      <c r="BD31" s="36">
        <v>222</v>
      </c>
      <c r="BE31" s="36">
        <v>-28</v>
      </c>
    </row>
    <row r="32" spans="1:57" x14ac:dyDescent="0.2">
      <c r="A32" s="35" t="s">
        <v>508</v>
      </c>
      <c r="B32" s="35" t="s">
        <v>1075</v>
      </c>
      <c r="C32" s="397" t="s">
        <v>1588</v>
      </c>
      <c r="D32" s="35" t="s">
        <v>507</v>
      </c>
      <c r="F32" s="35" t="s">
        <v>3</v>
      </c>
      <c r="G32" s="36">
        <v>0</v>
      </c>
      <c r="H32" s="36">
        <v>1043</v>
      </c>
      <c r="I32" s="37">
        <v>1043</v>
      </c>
      <c r="J32" s="39">
        <v>0</v>
      </c>
      <c r="K32" s="36">
        <v>86</v>
      </c>
      <c r="L32" s="36">
        <v>0</v>
      </c>
      <c r="M32" s="37">
        <v>86</v>
      </c>
      <c r="N32" s="38">
        <v>13</v>
      </c>
      <c r="O32" s="38">
        <v>0</v>
      </c>
      <c r="P32" s="38">
        <v>139</v>
      </c>
      <c r="Q32" s="39">
        <v>152</v>
      </c>
      <c r="R32" s="37">
        <v>530</v>
      </c>
      <c r="S32" s="38">
        <v>0</v>
      </c>
      <c r="T32" s="38">
        <v>143</v>
      </c>
      <c r="U32" s="38">
        <v>455</v>
      </c>
      <c r="V32" s="39">
        <v>598</v>
      </c>
      <c r="W32" s="36">
        <v>0</v>
      </c>
      <c r="X32" s="36">
        <v>0</v>
      </c>
      <c r="Y32" s="37">
        <v>0</v>
      </c>
      <c r="Z32" s="39">
        <v>13</v>
      </c>
      <c r="AA32" s="36">
        <v>0</v>
      </c>
      <c r="AB32" s="36">
        <v>0</v>
      </c>
      <c r="AC32" s="37">
        <v>0</v>
      </c>
      <c r="AD32" s="38">
        <v>0</v>
      </c>
      <c r="AE32" s="38">
        <v>256</v>
      </c>
      <c r="AF32" s="39">
        <v>256</v>
      </c>
      <c r="AG32" s="36">
        <v>0</v>
      </c>
      <c r="AH32" s="36">
        <v>0</v>
      </c>
      <c r="AI32" s="36">
        <v>0</v>
      </c>
      <c r="AJ32" s="36">
        <v>0</v>
      </c>
      <c r="AK32" s="40">
        <v>2678</v>
      </c>
      <c r="AL32" s="38">
        <v>3659</v>
      </c>
      <c r="AM32" s="38">
        <v>0</v>
      </c>
      <c r="AN32" s="38">
        <v>3089</v>
      </c>
      <c r="AO32" s="38">
        <v>0</v>
      </c>
      <c r="AP32" s="38">
        <v>37</v>
      </c>
      <c r="AQ32" s="36">
        <v>1272</v>
      </c>
      <c r="AR32" s="36">
        <v>0</v>
      </c>
      <c r="AS32" s="36">
        <v>0</v>
      </c>
      <c r="AT32" s="36">
        <v>0</v>
      </c>
      <c r="AU32" s="36">
        <v>0</v>
      </c>
      <c r="AV32" s="36">
        <v>0</v>
      </c>
      <c r="AW32" s="36">
        <v>0</v>
      </c>
      <c r="AX32" s="36">
        <v>0</v>
      </c>
      <c r="AY32" s="36">
        <v>0</v>
      </c>
      <c r="AZ32" s="40"/>
      <c r="BA32" s="40">
        <v>10735</v>
      </c>
      <c r="BB32" s="36">
        <v>0</v>
      </c>
      <c r="BC32" s="36">
        <v>0</v>
      </c>
      <c r="BD32" s="36">
        <v>0</v>
      </c>
      <c r="BE32" s="36">
        <v>-279</v>
      </c>
    </row>
    <row r="33" spans="1:57" x14ac:dyDescent="0.2">
      <c r="A33" s="35" t="s">
        <v>294</v>
      </c>
      <c r="B33" s="35" t="s">
        <v>1076</v>
      </c>
      <c r="C33" s="396" t="s">
        <v>1588</v>
      </c>
      <c r="D33" s="35" t="s">
        <v>293</v>
      </c>
      <c r="F33" s="35" t="s">
        <v>3</v>
      </c>
      <c r="G33" s="36">
        <v>-5</v>
      </c>
      <c r="H33" s="36">
        <v>2911</v>
      </c>
      <c r="I33" s="37">
        <v>2906</v>
      </c>
      <c r="J33" s="39">
        <v>0</v>
      </c>
      <c r="K33" s="36">
        <v>84</v>
      </c>
      <c r="L33" s="36">
        <v>0</v>
      </c>
      <c r="M33" s="37">
        <v>84</v>
      </c>
      <c r="N33" s="38">
        <v>-294</v>
      </c>
      <c r="O33" s="38">
        <v>0</v>
      </c>
      <c r="P33" s="38">
        <v>177</v>
      </c>
      <c r="Q33" s="39">
        <v>-117</v>
      </c>
      <c r="R33" s="37">
        <v>1545</v>
      </c>
      <c r="S33" s="38">
        <v>0</v>
      </c>
      <c r="T33" s="38">
        <v>226</v>
      </c>
      <c r="U33" s="38">
        <v>2597</v>
      </c>
      <c r="V33" s="39">
        <v>2823</v>
      </c>
      <c r="W33" s="36">
        <v>0</v>
      </c>
      <c r="X33" s="36">
        <v>0</v>
      </c>
      <c r="Y33" s="37">
        <v>0</v>
      </c>
      <c r="Z33" s="39">
        <v>1236</v>
      </c>
      <c r="AA33" s="36">
        <v>0</v>
      </c>
      <c r="AB33" s="36">
        <v>0</v>
      </c>
      <c r="AC33" s="37">
        <v>0</v>
      </c>
      <c r="AD33" s="38">
        <v>0</v>
      </c>
      <c r="AE33" s="38">
        <v>966</v>
      </c>
      <c r="AF33" s="39">
        <v>966</v>
      </c>
      <c r="AG33" s="36">
        <v>0</v>
      </c>
      <c r="AH33" s="36">
        <v>0</v>
      </c>
      <c r="AI33" s="36">
        <v>0</v>
      </c>
      <c r="AJ33" s="36">
        <v>0</v>
      </c>
      <c r="AK33" s="40">
        <v>9443</v>
      </c>
      <c r="AL33" s="38">
        <v>7848</v>
      </c>
      <c r="AM33" s="38">
        <v>194</v>
      </c>
      <c r="AN33" s="38">
        <v>0</v>
      </c>
      <c r="AO33" s="38">
        <v>0</v>
      </c>
      <c r="AP33" s="38">
        <v>0</v>
      </c>
      <c r="AQ33" s="36">
        <v>4170</v>
      </c>
      <c r="AR33" s="36">
        <v>0</v>
      </c>
      <c r="AS33" s="36">
        <v>0</v>
      </c>
      <c r="AT33" s="36">
        <v>0</v>
      </c>
      <c r="AU33" s="36">
        <v>0</v>
      </c>
      <c r="AV33" s="36">
        <v>-504</v>
      </c>
      <c r="AW33" s="36">
        <v>0</v>
      </c>
      <c r="AX33" s="36">
        <v>0</v>
      </c>
      <c r="AY33" s="36">
        <v>0</v>
      </c>
      <c r="AZ33" s="40"/>
      <c r="BA33" s="40">
        <v>21151</v>
      </c>
      <c r="BB33" s="36">
        <v>0</v>
      </c>
      <c r="BC33" s="36">
        <v>0</v>
      </c>
      <c r="BD33" s="36">
        <v>58</v>
      </c>
      <c r="BE33" s="36">
        <v>-178</v>
      </c>
    </row>
    <row r="34" spans="1:57" x14ac:dyDescent="0.2">
      <c r="A34" s="35" t="s">
        <v>250</v>
      </c>
      <c r="B34" s="35" t="s">
        <v>1077</v>
      </c>
      <c r="C34" s="397" t="s">
        <v>1590</v>
      </c>
      <c r="D34" s="35" t="s">
        <v>249</v>
      </c>
      <c r="F34" s="35" t="s">
        <v>34</v>
      </c>
      <c r="G34" s="36">
        <v>-38</v>
      </c>
      <c r="H34" s="36">
        <v>3273</v>
      </c>
      <c r="I34" s="37">
        <v>3235</v>
      </c>
      <c r="J34" s="39">
        <v>0</v>
      </c>
      <c r="K34" s="36">
        <v>208</v>
      </c>
      <c r="L34" s="36">
        <v>0</v>
      </c>
      <c r="M34" s="37">
        <v>208</v>
      </c>
      <c r="N34" s="38">
        <v>1332</v>
      </c>
      <c r="O34" s="38">
        <v>0</v>
      </c>
      <c r="P34" s="38">
        <v>1275</v>
      </c>
      <c r="Q34" s="39">
        <v>2607</v>
      </c>
      <c r="R34" s="37">
        <v>2078</v>
      </c>
      <c r="S34" s="38">
        <v>485</v>
      </c>
      <c r="T34" s="38">
        <v>156</v>
      </c>
      <c r="U34" s="38">
        <v>4</v>
      </c>
      <c r="V34" s="39">
        <v>645</v>
      </c>
      <c r="W34" s="36">
        <v>1035</v>
      </c>
      <c r="X34" s="36">
        <v>1358</v>
      </c>
      <c r="Y34" s="37">
        <v>2393</v>
      </c>
      <c r="Z34" s="39">
        <v>2190</v>
      </c>
      <c r="AA34" s="36">
        <v>20765</v>
      </c>
      <c r="AB34" s="36">
        <v>2335</v>
      </c>
      <c r="AC34" s="37">
        <v>23100</v>
      </c>
      <c r="AD34" s="38">
        <v>16118</v>
      </c>
      <c r="AE34" s="38">
        <v>394</v>
      </c>
      <c r="AF34" s="39">
        <v>16512</v>
      </c>
      <c r="AG34" s="36">
        <v>0</v>
      </c>
      <c r="AH34" s="36">
        <v>0</v>
      </c>
      <c r="AI34" s="36">
        <v>0</v>
      </c>
      <c r="AJ34" s="36">
        <v>-2</v>
      </c>
      <c r="AK34" s="40">
        <v>52966</v>
      </c>
      <c r="AL34" s="38">
        <v>12233</v>
      </c>
      <c r="AM34" s="38">
        <v>16</v>
      </c>
      <c r="AN34" s="38">
        <v>0</v>
      </c>
      <c r="AO34" s="38">
        <v>0</v>
      </c>
      <c r="AP34" s="38">
        <v>0</v>
      </c>
      <c r="AQ34" s="36">
        <v>0</v>
      </c>
      <c r="AR34" s="36">
        <v>189</v>
      </c>
      <c r="AS34" s="36">
        <v>0</v>
      </c>
      <c r="AT34" s="36">
        <v>0</v>
      </c>
      <c r="AU34" s="36">
        <v>0</v>
      </c>
      <c r="AV34" s="36">
        <v>0</v>
      </c>
      <c r="AW34" s="36">
        <v>-252</v>
      </c>
      <c r="AX34" s="36">
        <v>0</v>
      </c>
      <c r="AY34" s="36">
        <v>0</v>
      </c>
      <c r="AZ34" s="40"/>
      <c r="BA34" s="40">
        <v>65152</v>
      </c>
      <c r="BB34" s="36">
        <v>0</v>
      </c>
      <c r="BC34" s="36">
        <v>0</v>
      </c>
      <c r="BD34" s="36">
        <v>296</v>
      </c>
      <c r="BE34" s="36">
        <v>-164</v>
      </c>
    </row>
    <row r="35" spans="1:57" x14ac:dyDescent="0.2">
      <c r="A35" s="35" t="s">
        <v>626</v>
      </c>
      <c r="B35" s="35" t="s">
        <v>1078</v>
      </c>
      <c r="C35" s="397" t="s">
        <v>1590</v>
      </c>
      <c r="D35" s="35" t="s">
        <v>625</v>
      </c>
      <c r="F35" s="35" t="s">
        <v>34</v>
      </c>
      <c r="G35" s="36">
        <v>-206</v>
      </c>
      <c r="H35" s="36">
        <v>927</v>
      </c>
      <c r="I35" s="37">
        <v>721</v>
      </c>
      <c r="J35" s="39">
        <v>51</v>
      </c>
      <c r="K35" s="36">
        <v>79</v>
      </c>
      <c r="L35" s="36">
        <v>82</v>
      </c>
      <c r="M35" s="37">
        <v>161</v>
      </c>
      <c r="N35" s="38">
        <v>1739</v>
      </c>
      <c r="O35" s="38">
        <v>0</v>
      </c>
      <c r="P35" s="38">
        <v>-31</v>
      </c>
      <c r="Q35" s="39">
        <v>1708</v>
      </c>
      <c r="R35" s="37">
        <v>2676</v>
      </c>
      <c r="S35" s="38">
        <v>535</v>
      </c>
      <c r="T35" s="38">
        <v>155</v>
      </c>
      <c r="U35" s="38">
        <v>394</v>
      </c>
      <c r="V35" s="39">
        <v>1084</v>
      </c>
      <c r="W35" s="36">
        <v>932</v>
      </c>
      <c r="X35" s="36">
        <v>2263</v>
      </c>
      <c r="Y35" s="37">
        <v>3195</v>
      </c>
      <c r="Z35" s="39">
        <v>2381</v>
      </c>
      <c r="AA35" s="36">
        <v>18839</v>
      </c>
      <c r="AB35" s="36">
        <v>12190</v>
      </c>
      <c r="AC35" s="37">
        <v>31029</v>
      </c>
      <c r="AD35" s="38">
        <v>24132</v>
      </c>
      <c r="AE35" s="38">
        <v>1267</v>
      </c>
      <c r="AF35" s="39">
        <v>25399</v>
      </c>
      <c r="AG35" s="36">
        <v>0</v>
      </c>
      <c r="AH35" s="36">
        <v>0</v>
      </c>
      <c r="AI35" s="36">
        <v>0</v>
      </c>
      <c r="AJ35" s="36">
        <v>1773</v>
      </c>
      <c r="AK35" s="40">
        <v>70178</v>
      </c>
      <c r="AL35" s="38">
        <v>13755</v>
      </c>
      <c r="AM35" s="38">
        <v>3</v>
      </c>
      <c r="AN35" s="38">
        <v>0</v>
      </c>
      <c r="AO35" s="38">
        <v>0</v>
      </c>
      <c r="AP35" s="38">
        <v>0</v>
      </c>
      <c r="AQ35" s="36">
        <v>447</v>
      </c>
      <c r="AR35" s="36">
        <v>0</v>
      </c>
      <c r="AS35" s="36">
        <v>0</v>
      </c>
      <c r="AT35" s="36">
        <v>0</v>
      </c>
      <c r="AU35" s="36">
        <v>69</v>
      </c>
      <c r="AV35" s="36">
        <v>0</v>
      </c>
      <c r="AW35" s="36">
        <v>0</v>
      </c>
      <c r="AX35" s="36">
        <v>0</v>
      </c>
      <c r="AY35" s="36">
        <v>0</v>
      </c>
      <c r="AZ35" s="40"/>
      <c r="BA35" s="40">
        <v>84452</v>
      </c>
      <c r="BB35" s="36">
        <v>0</v>
      </c>
      <c r="BC35" s="36">
        <v>0</v>
      </c>
      <c r="BD35" s="36">
        <v>4400</v>
      </c>
      <c r="BE35" s="36">
        <v>-2651</v>
      </c>
    </row>
    <row r="36" spans="1:57" x14ac:dyDescent="0.2">
      <c r="A36" s="35" t="s">
        <v>111</v>
      </c>
      <c r="B36" s="35" t="s">
        <v>1079</v>
      </c>
      <c r="C36" s="397" t="s">
        <v>1590</v>
      </c>
      <c r="D36" s="35" t="s">
        <v>730</v>
      </c>
      <c r="F36" s="35" t="s">
        <v>34</v>
      </c>
      <c r="G36" s="36">
        <v>-127</v>
      </c>
      <c r="H36" s="36">
        <v>1434</v>
      </c>
      <c r="I36" s="37">
        <v>1307</v>
      </c>
      <c r="J36" s="39">
        <v>36</v>
      </c>
      <c r="K36" s="36">
        <v>284</v>
      </c>
      <c r="L36" s="36">
        <v>142</v>
      </c>
      <c r="M36" s="37">
        <v>426</v>
      </c>
      <c r="N36" s="38">
        <v>3327</v>
      </c>
      <c r="O36" s="38">
        <v>0</v>
      </c>
      <c r="P36" s="38">
        <v>1157</v>
      </c>
      <c r="Q36" s="39">
        <v>4484</v>
      </c>
      <c r="R36" s="37">
        <v>7015</v>
      </c>
      <c r="S36" s="38">
        <v>746</v>
      </c>
      <c r="T36" s="38">
        <v>167</v>
      </c>
      <c r="U36" s="38">
        <v>1040</v>
      </c>
      <c r="V36" s="39">
        <v>1953</v>
      </c>
      <c r="W36" s="36">
        <v>1947</v>
      </c>
      <c r="X36" s="36">
        <v>2334</v>
      </c>
      <c r="Y36" s="37">
        <v>4281</v>
      </c>
      <c r="Z36" s="39">
        <v>4244</v>
      </c>
      <c r="AA36" s="36">
        <v>35641</v>
      </c>
      <c r="AB36" s="36">
        <v>6591</v>
      </c>
      <c r="AC36" s="37">
        <v>42232</v>
      </c>
      <c r="AD36" s="38">
        <v>41454</v>
      </c>
      <c r="AE36" s="38">
        <v>1418</v>
      </c>
      <c r="AF36" s="39">
        <v>42872</v>
      </c>
      <c r="AG36" s="36">
        <v>0</v>
      </c>
      <c r="AH36" s="36">
        <v>0</v>
      </c>
      <c r="AI36" s="36">
        <v>29</v>
      </c>
      <c r="AJ36" s="36">
        <v>0</v>
      </c>
      <c r="AK36" s="40">
        <v>108879</v>
      </c>
      <c r="AL36" s="38">
        <v>20375</v>
      </c>
      <c r="AM36" s="38">
        <v>0</v>
      </c>
      <c r="AN36" s="38">
        <v>0</v>
      </c>
      <c r="AO36" s="38">
        <v>0</v>
      </c>
      <c r="AP36" s="38">
        <v>0</v>
      </c>
      <c r="AQ36" s="36">
        <v>1723</v>
      </c>
      <c r="AR36" s="36">
        <v>0</v>
      </c>
      <c r="AS36" s="36">
        <v>0</v>
      </c>
      <c r="AT36" s="36">
        <v>0</v>
      </c>
      <c r="AU36" s="36">
        <v>0</v>
      </c>
      <c r="AV36" s="36">
        <v>90</v>
      </c>
      <c r="AW36" s="36">
        <v>0</v>
      </c>
      <c r="AX36" s="36">
        <v>0</v>
      </c>
      <c r="AY36" s="36">
        <v>80</v>
      </c>
      <c r="AZ36" s="40"/>
      <c r="BA36" s="40">
        <v>131147</v>
      </c>
      <c r="BB36" s="36">
        <v>0</v>
      </c>
      <c r="BC36" s="36">
        <v>0</v>
      </c>
      <c r="BD36" s="36">
        <v>1000</v>
      </c>
      <c r="BE36" s="36">
        <v>-75</v>
      </c>
    </row>
    <row r="37" spans="1:57" x14ac:dyDescent="0.2">
      <c r="A37" s="35" t="s">
        <v>112</v>
      </c>
      <c r="B37" s="35" t="s">
        <v>1080</v>
      </c>
      <c r="C37" s="397" t="s">
        <v>1590</v>
      </c>
      <c r="D37" s="35" t="s">
        <v>731</v>
      </c>
      <c r="F37" s="35" t="s">
        <v>34</v>
      </c>
      <c r="G37" s="36">
        <v>-85</v>
      </c>
      <c r="H37" s="36">
        <v>2061</v>
      </c>
      <c r="I37" s="37">
        <v>1976</v>
      </c>
      <c r="J37" s="39">
        <v>41</v>
      </c>
      <c r="K37" s="36">
        <v>334</v>
      </c>
      <c r="L37" s="36">
        <v>138</v>
      </c>
      <c r="M37" s="37">
        <v>472</v>
      </c>
      <c r="N37" s="38">
        <v>3059</v>
      </c>
      <c r="O37" s="38">
        <v>0</v>
      </c>
      <c r="P37" s="38">
        <v>1106</v>
      </c>
      <c r="Q37" s="39">
        <v>4165</v>
      </c>
      <c r="R37" s="37">
        <v>5991</v>
      </c>
      <c r="S37" s="38">
        <v>1098</v>
      </c>
      <c r="T37" s="38">
        <v>200</v>
      </c>
      <c r="U37" s="38">
        <v>1200</v>
      </c>
      <c r="V37" s="39">
        <v>2498</v>
      </c>
      <c r="W37" s="36">
        <v>1885</v>
      </c>
      <c r="X37" s="36">
        <v>2345</v>
      </c>
      <c r="Y37" s="37">
        <v>4230</v>
      </c>
      <c r="Z37" s="39">
        <v>3140</v>
      </c>
      <c r="AA37" s="36">
        <v>51389</v>
      </c>
      <c r="AB37" s="36">
        <v>9135</v>
      </c>
      <c r="AC37" s="37">
        <v>60524</v>
      </c>
      <c r="AD37" s="38">
        <v>35236</v>
      </c>
      <c r="AE37" s="38">
        <v>1454</v>
      </c>
      <c r="AF37" s="39">
        <v>36690</v>
      </c>
      <c r="AG37" s="36">
        <v>530</v>
      </c>
      <c r="AH37" s="36">
        <v>0</v>
      </c>
      <c r="AI37" s="36">
        <v>107</v>
      </c>
      <c r="AJ37" s="36">
        <v>0</v>
      </c>
      <c r="AK37" s="40">
        <v>120364</v>
      </c>
      <c r="AL37" s="38">
        <v>20768</v>
      </c>
      <c r="AM37" s="38">
        <v>0</v>
      </c>
      <c r="AN37" s="38">
        <v>2828</v>
      </c>
      <c r="AO37" s="38">
        <v>0</v>
      </c>
      <c r="AP37" s="38">
        <v>0</v>
      </c>
      <c r="AQ37" s="36">
        <v>813</v>
      </c>
      <c r="AR37" s="36">
        <v>0</v>
      </c>
      <c r="AS37" s="36">
        <v>0</v>
      </c>
      <c r="AT37" s="36">
        <v>0</v>
      </c>
      <c r="AU37" s="36">
        <v>0</v>
      </c>
      <c r="AV37" s="36">
        <v>-1493</v>
      </c>
      <c r="AW37" s="36">
        <v>0</v>
      </c>
      <c r="AX37" s="36">
        <v>0</v>
      </c>
      <c r="AY37" s="36">
        <v>0</v>
      </c>
      <c r="AZ37" s="40"/>
      <c r="BA37" s="40">
        <v>143280</v>
      </c>
      <c r="BB37" s="36">
        <v>0</v>
      </c>
      <c r="BC37" s="36">
        <v>0</v>
      </c>
      <c r="BD37" s="36">
        <v>1618</v>
      </c>
      <c r="BE37" s="36">
        <v>-55</v>
      </c>
    </row>
    <row r="38" spans="1:57" x14ac:dyDescent="0.2">
      <c r="A38" s="35" t="s">
        <v>269</v>
      </c>
      <c r="B38" s="35" t="s">
        <v>1081</v>
      </c>
      <c r="C38" s="397" t="s">
        <v>1591</v>
      </c>
      <c r="D38" s="35" t="s">
        <v>268</v>
      </c>
      <c r="F38" s="35" t="s">
        <v>34</v>
      </c>
      <c r="G38" s="36">
        <v>-48</v>
      </c>
      <c r="H38" s="36">
        <v>747</v>
      </c>
      <c r="I38" s="37">
        <v>699</v>
      </c>
      <c r="J38" s="39">
        <v>0</v>
      </c>
      <c r="K38" s="36">
        <v>245</v>
      </c>
      <c r="L38" s="36">
        <v>22</v>
      </c>
      <c r="M38" s="37">
        <v>267</v>
      </c>
      <c r="N38" s="38">
        <v>1192</v>
      </c>
      <c r="O38" s="38">
        <v>0</v>
      </c>
      <c r="P38" s="38">
        <v>629</v>
      </c>
      <c r="Q38" s="39">
        <v>1821</v>
      </c>
      <c r="R38" s="37">
        <v>1766</v>
      </c>
      <c r="S38" s="38">
        <v>335</v>
      </c>
      <c r="T38" s="38">
        <v>107</v>
      </c>
      <c r="U38" s="38">
        <v>280</v>
      </c>
      <c r="V38" s="39">
        <v>722</v>
      </c>
      <c r="W38" s="36">
        <v>721</v>
      </c>
      <c r="X38" s="36">
        <v>1695</v>
      </c>
      <c r="Y38" s="37">
        <v>2416</v>
      </c>
      <c r="Z38" s="39">
        <v>742</v>
      </c>
      <c r="AA38" s="36">
        <v>8340</v>
      </c>
      <c r="AB38" s="36">
        <v>3172.1034511246808</v>
      </c>
      <c r="AC38" s="37">
        <v>11512.10345112468</v>
      </c>
      <c r="AD38" s="38">
        <v>14000</v>
      </c>
      <c r="AE38" s="38">
        <v>621</v>
      </c>
      <c r="AF38" s="39">
        <v>14621</v>
      </c>
      <c r="AG38" s="36">
        <v>7</v>
      </c>
      <c r="AH38" s="36">
        <v>0</v>
      </c>
      <c r="AI38" s="36">
        <v>0</v>
      </c>
      <c r="AJ38" s="36">
        <v>0</v>
      </c>
      <c r="AK38" s="40">
        <v>34573.103451124683</v>
      </c>
      <c r="AL38" s="38">
        <v>9625</v>
      </c>
      <c r="AM38" s="38">
        <v>0</v>
      </c>
      <c r="AN38" s="38">
        <v>0</v>
      </c>
      <c r="AO38" s="38">
        <v>0</v>
      </c>
      <c r="AP38" s="38">
        <v>0</v>
      </c>
      <c r="AQ38" s="36">
        <v>0</v>
      </c>
      <c r="AR38" s="36">
        <v>0</v>
      </c>
      <c r="AS38" s="36">
        <v>0</v>
      </c>
      <c r="AT38" s="36">
        <v>0</v>
      </c>
      <c r="AU38" s="36">
        <v>-7</v>
      </c>
      <c r="AV38" s="36">
        <v>-134</v>
      </c>
      <c r="AW38" s="36">
        <v>97</v>
      </c>
      <c r="AX38" s="36">
        <v>0</v>
      </c>
      <c r="AY38" s="36">
        <v>0</v>
      </c>
      <c r="AZ38" s="40"/>
      <c r="BA38" s="40">
        <v>44154.103451124683</v>
      </c>
      <c r="BB38" s="36">
        <v>0</v>
      </c>
      <c r="BC38" s="36">
        <v>0</v>
      </c>
      <c r="BD38" s="36">
        <v>770</v>
      </c>
      <c r="BE38" s="36">
        <v>-93</v>
      </c>
    </row>
    <row r="39" spans="1:57" x14ac:dyDescent="0.2">
      <c r="A39" s="35" t="s">
        <v>371</v>
      </c>
      <c r="B39" s="35" t="s">
        <v>1082</v>
      </c>
      <c r="C39" s="397" t="s">
        <v>1591</v>
      </c>
      <c r="D39" s="35" t="s">
        <v>370</v>
      </c>
      <c r="F39" s="35" t="s">
        <v>34</v>
      </c>
      <c r="G39" s="36">
        <v>-64</v>
      </c>
      <c r="H39" s="36">
        <v>988</v>
      </c>
      <c r="I39" s="37">
        <v>924</v>
      </c>
      <c r="J39" s="39">
        <v>11</v>
      </c>
      <c r="K39" s="36">
        <v>414</v>
      </c>
      <c r="L39" s="36">
        <v>95</v>
      </c>
      <c r="M39" s="37">
        <v>509</v>
      </c>
      <c r="N39" s="38">
        <v>1540</v>
      </c>
      <c r="O39" s="38">
        <v>0</v>
      </c>
      <c r="P39" s="38">
        <v>391</v>
      </c>
      <c r="Q39" s="39">
        <v>1931</v>
      </c>
      <c r="R39" s="37">
        <v>2143</v>
      </c>
      <c r="S39" s="38">
        <v>439</v>
      </c>
      <c r="T39" s="38">
        <v>58</v>
      </c>
      <c r="U39" s="38">
        <v>358</v>
      </c>
      <c r="V39" s="39">
        <v>855</v>
      </c>
      <c r="W39" s="36">
        <v>1266</v>
      </c>
      <c r="X39" s="36">
        <v>2686</v>
      </c>
      <c r="Y39" s="37">
        <v>3952</v>
      </c>
      <c r="Z39" s="39">
        <v>1112</v>
      </c>
      <c r="AA39" s="36">
        <v>8506</v>
      </c>
      <c r="AB39" s="36">
        <v>4087</v>
      </c>
      <c r="AC39" s="37">
        <v>12593</v>
      </c>
      <c r="AD39" s="38">
        <v>21123</v>
      </c>
      <c r="AE39" s="38">
        <v>1414</v>
      </c>
      <c r="AF39" s="39">
        <v>22537</v>
      </c>
      <c r="AG39" s="36">
        <v>373</v>
      </c>
      <c r="AH39" s="36">
        <v>0</v>
      </c>
      <c r="AI39" s="36">
        <v>3</v>
      </c>
      <c r="AJ39" s="36">
        <v>-134</v>
      </c>
      <c r="AK39" s="40">
        <v>46809</v>
      </c>
      <c r="AL39" s="38">
        <v>18195</v>
      </c>
      <c r="AM39" s="38">
        <v>34</v>
      </c>
      <c r="AN39" s="38">
        <v>0</v>
      </c>
      <c r="AO39" s="38">
        <v>0</v>
      </c>
      <c r="AP39" s="38">
        <v>0</v>
      </c>
      <c r="AQ39" s="36">
        <v>5</v>
      </c>
      <c r="AR39" s="36">
        <v>0</v>
      </c>
      <c r="AS39" s="36">
        <v>0</v>
      </c>
      <c r="AT39" s="36">
        <v>0</v>
      </c>
      <c r="AU39" s="36">
        <v>9</v>
      </c>
      <c r="AV39" s="36">
        <v>-164</v>
      </c>
      <c r="AW39" s="36">
        <v>33</v>
      </c>
      <c r="AX39" s="36">
        <v>0</v>
      </c>
      <c r="AY39" s="36">
        <v>0</v>
      </c>
      <c r="AZ39" s="40"/>
      <c r="BA39" s="40">
        <v>64921</v>
      </c>
      <c r="BB39" s="36">
        <v>0</v>
      </c>
      <c r="BC39" s="36">
        <v>0</v>
      </c>
      <c r="BD39" s="36">
        <v>1147</v>
      </c>
      <c r="BE39" s="36">
        <v>-101</v>
      </c>
    </row>
    <row r="40" spans="1:57" x14ac:dyDescent="0.2">
      <c r="A40" s="35" t="s">
        <v>455</v>
      </c>
      <c r="B40" s="35" t="s">
        <v>1083</v>
      </c>
      <c r="C40" s="397" t="s">
        <v>1591</v>
      </c>
      <c r="D40" s="35" t="s">
        <v>454</v>
      </c>
      <c r="F40" s="35" t="s">
        <v>34</v>
      </c>
      <c r="G40" s="36">
        <v>93</v>
      </c>
      <c r="H40" s="36">
        <v>1405</v>
      </c>
      <c r="I40" s="37">
        <v>1498</v>
      </c>
      <c r="J40" s="39">
        <v>24</v>
      </c>
      <c r="K40" s="36">
        <v>234</v>
      </c>
      <c r="L40" s="36">
        <v>69</v>
      </c>
      <c r="M40" s="37">
        <v>303</v>
      </c>
      <c r="N40" s="38">
        <v>1879</v>
      </c>
      <c r="O40" s="38">
        <v>0</v>
      </c>
      <c r="P40" s="38">
        <v>999</v>
      </c>
      <c r="Q40" s="39">
        <v>2878</v>
      </c>
      <c r="R40" s="37">
        <v>2029</v>
      </c>
      <c r="S40" s="38">
        <v>977</v>
      </c>
      <c r="T40" s="38">
        <v>60</v>
      </c>
      <c r="U40" s="38">
        <v>352</v>
      </c>
      <c r="V40" s="39">
        <v>1389</v>
      </c>
      <c r="W40" s="36">
        <v>1423</v>
      </c>
      <c r="X40" s="36">
        <v>2379</v>
      </c>
      <c r="Y40" s="37">
        <v>3802</v>
      </c>
      <c r="Z40" s="39">
        <v>1011</v>
      </c>
      <c r="AA40" s="36">
        <v>9268</v>
      </c>
      <c r="AB40" s="36">
        <v>3525.0665209860363</v>
      </c>
      <c r="AC40" s="37">
        <v>12793.066520986036</v>
      </c>
      <c r="AD40" s="38">
        <v>20187</v>
      </c>
      <c r="AE40" s="38">
        <v>387</v>
      </c>
      <c r="AF40" s="39">
        <v>20574</v>
      </c>
      <c r="AG40" s="36">
        <v>200</v>
      </c>
      <c r="AH40" s="36">
        <v>0</v>
      </c>
      <c r="AI40" s="36">
        <v>0</v>
      </c>
      <c r="AJ40" s="36">
        <v>0</v>
      </c>
      <c r="AK40" s="40">
        <v>46501.066520986038</v>
      </c>
      <c r="AL40" s="38">
        <v>13473</v>
      </c>
      <c r="AM40" s="38">
        <v>0</v>
      </c>
      <c r="AN40" s="38">
        <v>0</v>
      </c>
      <c r="AO40" s="38">
        <v>0</v>
      </c>
      <c r="AP40" s="38">
        <v>0</v>
      </c>
      <c r="AQ40" s="36">
        <v>146</v>
      </c>
      <c r="AR40" s="36">
        <v>0</v>
      </c>
      <c r="AS40" s="36">
        <v>0</v>
      </c>
      <c r="AT40" s="36">
        <v>0</v>
      </c>
      <c r="AU40" s="36">
        <v>21</v>
      </c>
      <c r="AV40" s="36">
        <v>-146</v>
      </c>
      <c r="AW40" s="36">
        <v>-8</v>
      </c>
      <c r="AX40" s="36">
        <v>0</v>
      </c>
      <c r="AY40" s="36">
        <v>44</v>
      </c>
      <c r="AZ40" s="40"/>
      <c r="BA40" s="40">
        <v>60031.066520986038</v>
      </c>
      <c r="BB40" s="36">
        <v>-15</v>
      </c>
      <c r="BC40" s="36">
        <v>0</v>
      </c>
      <c r="BD40" s="36">
        <v>2048</v>
      </c>
      <c r="BE40" s="36">
        <v>-44</v>
      </c>
    </row>
    <row r="41" spans="1:57" x14ac:dyDescent="0.2">
      <c r="A41" s="35" t="s">
        <v>558</v>
      </c>
      <c r="B41" s="35" t="s">
        <v>1084</v>
      </c>
      <c r="C41" s="397" t="s">
        <v>1591</v>
      </c>
      <c r="D41" s="35" t="s">
        <v>732</v>
      </c>
      <c r="F41" s="35" t="s">
        <v>34</v>
      </c>
      <c r="G41" s="36">
        <v>88</v>
      </c>
      <c r="H41" s="36">
        <v>2304</v>
      </c>
      <c r="I41" s="37">
        <v>2392</v>
      </c>
      <c r="J41" s="39">
        <v>28</v>
      </c>
      <c r="K41" s="36">
        <v>313</v>
      </c>
      <c r="L41" s="36">
        <v>11</v>
      </c>
      <c r="M41" s="37">
        <v>324</v>
      </c>
      <c r="N41" s="38">
        <v>1532</v>
      </c>
      <c r="O41" s="38">
        <v>0</v>
      </c>
      <c r="P41" s="38">
        <v>573</v>
      </c>
      <c r="Q41" s="39">
        <v>2105</v>
      </c>
      <c r="R41" s="37">
        <v>2461</v>
      </c>
      <c r="S41" s="38">
        <v>510</v>
      </c>
      <c r="T41" s="38">
        <v>101</v>
      </c>
      <c r="U41" s="38">
        <v>462</v>
      </c>
      <c r="V41" s="39">
        <v>1073</v>
      </c>
      <c r="W41" s="36">
        <v>955</v>
      </c>
      <c r="X41" s="36">
        <v>2414</v>
      </c>
      <c r="Y41" s="37">
        <v>3369</v>
      </c>
      <c r="Z41" s="39">
        <v>2097</v>
      </c>
      <c r="AA41" s="36">
        <v>16825</v>
      </c>
      <c r="AB41" s="36">
        <v>8879</v>
      </c>
      <c r="AC41" s="37">
        <v>25704</v>
      </c>
      <c r="AD41" s="38">
        <v>23323</v>
      </c>
      <c r="AE41" s="38">
        <v>839</v>
      </c>
      <c r="AF41" s="39">
        <v>24162</v>
      </c>
      <c r="AG41" s="36">
        <v>0</v>
      </c>
      <c r="AH41" s="36">
        <v>0</v>
      </c>
      <c r="AI41" s="36">
        <v>0</v>
      </c>
      <c r="AJ41" s="36">
        <v>151</v>
      </c>
      <c r="AK41" s="40">
        <v>63866</v>
      </c>
      <c r="AL41" s="38">
        <v>17250</v>
      </c>
      <c r="AM41" s="38">
        <v>35</v>
      </c>
      <c r="AN41" s="38">
        <v>0</v>
      </c>
      <c r="AO41" s="38">
        <v>0</v>
      </c>
      <c r="AP41" s="38">
        <v>0</v>
      </c>
      <c r="AQ41" s="36">
        <v>186</v>
      </c>
      <c r="AR41" s="36">
        <v>0</v>
      </c>
      <c r="AS41" s="36">
        <v>0</v>
      </c>
      <c r="AT41" s="36">
        <v>0</v>
      </c>
      <c r="AU41" s="36">
        <v>0</v>
      </c>
      <c r="AV41" s="36">
        <v>-49</v>
      </c>
      <c r="AW41" s="36">
        <v>944</v>
      </c>
      <c r="AX41" s="36">
        <v>0</v>
      </c>
      <c r="AY41" s="36">
        <v>0</v>
      </c>
      <c r="AZ41" s="40"/>
      <c r="BA41" s="40">
        <v>82232</v>
      </c>
      <c r="BB41" s="36">
        <v>-17</v>
      </c>
      <c r="BC41" s="36">
        <v>-254</v>
      </c>
      <c r="BD41" s="36">
        <v>775</v>
      </c>
      <c r="BE41" s="36">
        <v>-96</v>
      </c>
    </row>
    <row r="42" spans="1:57" x14ac:dyDescent="0.2">
      <c r="A42" s="35" t="s">
        <v>132</v>
      </c>
      <c r="B42" s="35" t="s">
        <v>1085</v>
      </c>
      <c r="C42" s="397" t="s">
        <v>1587</v>
      </c>
      <c r="D42" s="35" t="s">
        <v>733</v>
      </c>
      <c r="F42" s="35" t="s">
        <v>34</v>
      </c>
      <c r="G42" s="36">
        <v>222</v>
      </c>
      <c r="H42" s="36">
        <v>3217</v>
      </c>
      <c r="I42" s="37">
        <v>3439</v>
      </c>
      <c r="J42" s="39">
        <v>70</v>
      </c>
      <c r="K42" s="36">
        <v>344</v>
      </c>
      <c r="L42" s="36">
        <v>5594</v>
      </c>
      <c r="M42" s="37">
        <v>5938</v>
      </c>
      <c r="N42" s="38">
        <v>4582</v>
      </c>
      <c r="O42" s="38">
        <v>0</v>
      </c>
      <c r="P42" s="38">
        <v>1904</v>
      </c>
      <c r="Q42" s="39">
        <v>6486</v>
      </c>
      <c r="R42" s="37">
        <v>14284</v>
      </c>
      <c r="S42" s="38">
        <v>645</v>
      </c>
      <c r="T42" s="38">
        <v>1000</v>
      </c>
      <c r="U42" s="38">
        <v>1315</v>
      </c>
      <c r="V42" s="39">
        <v>2960</v>
      </c>
      <c r="W42" s="36">
        <v>2882</v>
      </c>
      <c r="X42" s="36">
        <v>3668</v>
      </c>
      <c r="Y42" s="37">
        <v>6550</v>
      </c>
      <c r="Z42" s="39">
        <v>2741</v>
      </c>
      <c r="AA42" s="36">
        <v>30910</v>
      </c>
      <c r="AB42" s="36">
        <v>14505</v>
      </c>
      <c r="AC42" s="37">
        <v>45415</v>
      </c>
      <c r="AD42" s="38">
        <v>57361</v>
      </c>
      <c r="AE42" s="38">
        <v>222</v>
      </c>
      <c r="AF42" s="39">
        <v>57583</v>
      </c>
      <c r="AG42" s="36">
        <v>2738</v>
      </c>
      <c r="AH42" s="36">
        <v>0</v>
      </c>
      <c r="AI42" s="36">
        <v>30</v>
      </c>
      <c r="AJ42" s="36">
        <v>0</v>
      </c>
      <c r="AK42" s="40">
        <v>148234</v>
      </c>
      <c r="AL42" s="38">
        <v>41750</v>
      </c>
      <c r="AM42" s="38">
        <v>375</v>
      </c>
      <c r="AN42" s="38">
        <v>5775</v>
      </c>
      <c r="AO42" s="38">
        <v>160</v>
      </c>
      <c r="AP42" s="38">
        <v>0</v>
      </c>
      <c r="AQ42" s="36">
        <v>5133</v>
      </c>
      <c r="AR42" s="36">
        <v>0</v>
      </c>
      <c r="AS42" s="36">
        <v>0</v>
      </c>
      <c r="AT42" s="36">
        <v>0</v>
      </c>
      <c r="AU42" s="36">
        <v>285</v>
      </c>
      <c r="AV42" s="36">
        <v>0</v>
      </c>
      <c r="AW42" s="36">
        <v>-1863</v>
      </c>
      <c r="AX42" s="36">
        <v>0</v>
      </c>
      <c r="AY42" s="36">
        <v>0</v>
      </c>
      <c r="AZ42" s="40"/>
      <c r="BA42" s="40">
        <v>199849</v>
      </c>
      <c r="BB42" s="36">
        <v>0</v>
      </c>
      <c r="BC42" s="36">
        <v>0</v>
      </c>
      <c r="BD42" s="36">
        <v>11120</v>
      </c>
      <c r="BE42" s="36">
        <v>-1250</v>
      </c>
    </row>
    <row r="43" spans="1:57" x14ac:dyDescent="0.2">
      <c r="A43" s="35" t="s">
        <v>143</v>
      </c>
      <c r="B43" s="35" t="s">
        <v>1086</v>
      </c>
      <c r="C43" s="397" t="s">
        <v>1590</v>
      </c>
      <c r="D43" s="35" t="s">
        <v>894</v>
      </c>
      <c r="F43" s="35" t="s">
        <v>729</v>
      </c>
      <c r="G43" s="36">
        <v>191</v>
      </c>
      <c r="H43" s="36">
        <v>240</v>
      </c>
      <c r="I43" s="37">
        <v>431</v>
      </c>
      <c r="J43" s="39">
        <v>58</v>
      </c>
      <c r="K43" s="36">
        <v>0</v>
      </c>
      <c r="L43" s="36">
        <v>4512</v>
      </c>
      <c r="M43" s="37">
        <v>4512</v>
      </c>
      <c r="N43" s="38">
        <v>7419</v>
      </c>
      <c r="O43" s="38">
        <v>0</v>
      </c>
      <c r="P43" s="38">
        <v>881</v>
      </c>
      <c r="Q43" s="39">
        <v>8300</v>
      </c>
      <c r="R43" s="37">
        <v>8997</v>
      </c>
      <c r="S43" s="38">
        <v>211</v>
      </c>
      <c r="T43" s="38">
        <v>0</v>
      </c>
      <c r="U43" s="38">
        <v>746</v>
      </c>
      <c r="V43" s="39">
        <v>957</v>
      </c>
      <c r="W43" s="36">
        <v>2740</v>
      </c>
      <c r="X43" s="36">
        <v>3048</v>
      </c>
      <c r="Y43" s="37">
        <v>5788</v>
      </c>
      <c r="Z43" s="39">
        <v>1471</v>
      </c>
      <c r="AA43" s="36">
        <v>66436</v>
      </c>
      <c r="AB43" s="36">
        <v>11186</v>
      </c>
      <c r="AC43" s="37">
        <v>77622</v>
      </c>
      <c r="AD43" s="38">
        <v>41150</v>
      </c>
      <c r="AE43" s="38">
        <v>261</v>
      </c>
      <c r="AF43" s="39">
        <v>41411</v>
      </c>
      <c r="AG43" s="36">
        <v>3052</v>
      </c>
      <c r="AH43" s="36">
        <v>0</v>
      </c>
      <c r="AI43" s="36">
        <v>0</v>
      </c>
      <c r="AJ43" s="36">
        <v>6001</v>
      </c>
      <c r="AK43" s="40">
        <v>158600</v>
      </c>
      <c r="AL43" s="38">
        <v>0</v>
      </c>
      <c r="AM43" s="38">
        <v>0</v>
      </c>
      <c r="AN43" s="38">
        <v>0</v>
      </c>
      <c r="AO43" s="38">
        <v>0</v>
      </c>
      <c r="AP43" s="38">
        <v>0</v>
      </c>
      <c r="AQ43" s="36">
        <v>0</v>
      </c>
      <c r="AR43" s="36">
        <v>0</v>
      </c>
      <c r="AS43" s="36">
        <v>0</v>
      </c>
      <c r="AT43" s="36">
        <v>0</v>
      </c>
      <c r="AU43" s="36">
        <v>207</v>
      </c>
      <c r="AV43" s="36">
        <v>0</v>
      </c>
      <c r="AW43" s="36">
        <v>0</v>
      </c>
      <c r="AX43" s="36">
        <v>0</v>
      </c>
      <c r="AY43" s="36">
        <v>0</v>
      </c>
      <c r="AZ43" s="40"/>
      <c r="BA43" s="40">
        <v>158807</v>
      </c>
      <c r="BB43" s="36">
        <v>0</v>
      </c>
      <c r="BC43" s="36">
        <v>0</v>
      </c>
      <c r="BD43" s="36">
        <v>7109</v>
      </c>
      <c r="BE43" s="36">
        <v>-266</v>
      </c>
    </row>
    <row r="44" spans="1:57" x14ac:dyDescent="0.2">
      <c r="A44" s="35" t="s">
        <v>5</v>
      </c>
      <c r="B44" s="35" t="s">
        <v>1087</v>
      </c>
      <c r="C44" s="397" t="s">
        <v>1590</v>
      </c>
      <c r="D44" s="35" t="s">
        <v>4</v>
      </c>
      <c r="F44" s="35" t="s">
        <v>3</v>
      </c>
      <c r="G44" s="36">
        <v>15</v>
      </c>
      <c r="H44" s="36">
        <v>751</v>
      </c>
      <c r="I44" s="37">
        <v>766</v>
      </c>
      <c r="J44" s="39">
        <v>7</v>
      </c>
      <c r="K44" s="36">
        <v>2</v>
      </c>
      <c r="L44" s="36">
        <v>0</v>
      </c>
      <c r="M44" s="37">
        <v>2</v>
      </c>
      <c r="N44" s="38">
        <v>-462</v>
      </c>
      <c r="O44" s="38">
        <v>0</v>
      </c>
      <c r="P44" s="38">
        <v>301</v>
      </c>
      <c r="Q44" s="39">
        <v>-161</v>
      </c>
      <c r="R44" s="37">
        <v>984</v>
      </c>
      <c r="S44" s="38">
        <v>55</v>
      </c>
      <c r="T44" s="38">
        <v>98</v>
      </c>
      <c r="U44" s="38">
        <v>237</v>
      </c>
      <c r="V44" s="39">
        <v>390</v>
      </c>
      <c r="W44" s="36">
        <v>0</v>
      </c>
      <c r="X44" s="36">
        <v>0</v>
      </c>
      <c r="Y44" s="37">
        <v>0</v>
      </c>
      <c r="Z44" s="39">
        <v>744</v>
      </c>
      <c r="AA44" s="36">
        <v>0</v>
      </c>
      <c r="AB44" s="36">
        <v>0</v>
      </c>
      <c r="AC44" s="37">
        <v>0</v>
      </c>
      <c r="AD44" s="38">
        <v>0</v>
      </c>
      <c r="AE44" s="38">
        <v>257</v>
      </c>
      <c r="AF44" s="39">
        <v>257</v>
      </c>
      <c r="AG44" s="36">
        <v>230</v>
      </c>
      <c r="AH44" s="36">
        <v>0</v>
      </c>
      <c r="AI44" s="36">
        <v>0</v>
      </c>
      <c r="AJ44" s="36">
        <v>532</v>
      </c>
      <c r="AK44" s="40">
        <v>3751</v>
      </c>
      <c r="AL44" s="38">
        <v>4949</v>
      </c>
      <c r="AM44" s="38">
        <v>0</v>
      </c>
      <c r="AN44" s="38">
        <v>0</v>
      </c>
      <c r="AO44" s="38">
        <v>0</v>
      </c>
      <c r="AP44" s="38">
        <v>0</v>
      </c>
      <c r="AQ44" s="36">
        <v>477</v>
      </c>
      <c r="AR44" s="36">
        <v>0</v>
      </c>
      <c r="AS44" s="36">
        <v>0</v>
      </c>
      <c r="AT44" s="36">
        <v>0</v>
      </c>
      <c r="AU44" s="36">
        <v>0</v>
      </c>
      <c r="AV44" s="36">
        <v>0</v>
      </c>
      <c r="AW44" s="36">
        <v>0</v>
      </c>
      <c r="AX44" s="36">
        <v>0</v>
      </c>
      <c r="AY44" s="36">
        <v>0</v>
      </c>
      <c r="AZ44" s="40"/>
      <c r="BA44" s="40">
        <v>9177</v>
      </c>
      <c r="BB44" s="36">
        <v>0</v>
      </c>
      <c r="BC44" s="36">
        <v>0</v>
      </c>
      <c r="BD44" s="36">
        <v>174</v>
      </c>
      <c r="BE44" s="36">
        <v>-5</v>
      </c>
    </row>
    <row r="45" spans="1:57" x14ac:dyDescent="0.2">
      <c r="A45" s="35" t="s">
        <v>25</v>
      </c>
      <c r="B45" s="35" t="s">
        <v>1088</v>
      </c>
      <c r="C45" s="397" t="s">
        <v>1590</v>
      </c>
      <c r="D45" s="35" t="s">
        <v>734</v>
      </c>
      <c r="F45" s="35" t="s">
        <v>3</v>
      </c>
      <c r="G45" s="36">
        <v>-106</v>
      </c>
      <c r="H45" s="36">
        <v>873</v>
      </c>
      <c r="I45" s="37">
        <v>767</v>
      </c>
      <c r="J45" s="39">
        <v>8</v>
      </c>
      <c r="K45" s="36">
        <v>2</v>
      </c>
      <c r="L45" s="36">
        <v>0</v>
      </c>
      <c r="M45" s="37">
        <v>2</v>
      </c>
      <c r="N45" s="38">
        <v>-77</v>
      </c>
      <c r="O45" s="38">
        <v>0</v>
      </c>
      <c r="P45" s="38">
        <v>120</v>
      </c>
      <c r="Q45" s="39">
        <v>43</v>
      </c>
      <c r="R45" s="37">
        <v>461</v>
      </c>
      <c r="S45" s="38">
        <v>15</v>
      </c>
      <c r="T45" s="38">
        <v>40</v>
      </c>
      <c r="U45" s="38">
        <v>235</v>
      </c>
      <c r="V45" s="39">
        <v>290</v>
      </c>
      <c r="W45" s="36">
        <v>0</v>
      </c>
      <c r="X45" s="36">
        <v>0</v>
      </c>
      <c r="Y45" s="37">
        <v>0</v>
      </c>
      <c r="Z45" s="39">
        <v>706</v>
      </c>
      <c r="AA45" s="36">
        <v>0</v>
      </c>
      <c r="AB45" s="36">
        <v>0</v>
      </c>
      <c r="AC45" s="37">
        <v>0</v>
      </c>
      <c r="AD45" s="38">
        <v>0</v>
      </c>
      <c r="AE45" s="38">
        <v>223</v>
      </c>
      <c r="AF45" s="39">
        <v>223</v>
      </c>
      <c r="AG45" s="36">
        <v>304</v>
      </c>
      <c r="AH45" s="36">
        <v>0</v>
      </c>
      <c r="AI45" s="36">
        <v>0</v>
      </c>
      <c r="AJ45" s="36">
        <v>-8</v>
      </c>
      <c r="AK45" s="40">
        <v>2796</v>
      </c>
      <c r="AL45" s="38">
        <v>3009</v>
      </c>
      <c r="AM45" s="38">
        <v>0</v>
      </c>
      <c r="AN45" s="38">
        <v>1715</v>
      </c>
      <c r="AO45" s="38">
        <v>0</v>
      </c>
      <c r="AP45" s="38">
        <v>0</v>
      </c>
      <c r="AQ45" s="36">
        <v>25</v>
      </c>
      <c r="AR45" s="36">
        <v>0</v>
      </c>
      <c r="AS45" s="36">
        <v>0</v>
      </c>
      <c r="AT45" s="36">
        <v>0</v>
      </c>
      <c r="AU45" s="36">
        <v>0</v>
      </c>
      <c r="AV45" s="36">
        <v>0</v>
      </c>
      <c r="AW45" s="36">
        <v>0</v>
      </c>
      <c r="AX45" s="36">
        <v>0</v>
      </c>
      <c r="AY45" s="36">
        <v>0</v>
      </c>
      <c r="AZ45" s="40"/>
      <c r="BA45" s="40">
        <v>7545</v>
      </c>
      <c r="BB45" s="36">
        <v>0</v>
      </c>
      <c r="BC45" s="36">
        <v>0</v>
      </c>
      <c r="BD45" s="36">
        <v>362</v>
      </c>
      <c r="BE45" s="36">
        <v>-36</v>
      </c>
    </row>
    <row r="46" spans="1:57" x14ac:dyDescent="0.2">
      <c r="A46" s="35" t="s">
        <v>99</v>
      </c>
      <c r="B46" s="35" t="s">
        <v>1089</v>
      </c>
      <c r="C46" s="397" t="s">
        <v>1590</v>
      </c>
      <c r="D46" s="35" t="s">
        <v>98</v>
      </c>
      <c r="F46" s="35" t="s">
        <v>3</v>
      </c>
      <c r="G46" s="36">
        <v>-68</v>
      </c>
      <c r="H46" s="36">
        <v>948</v>
      </c>
      <c r="I46" s="37">
        <v>880</v>
      </c>
      <c r="J46" s="39">
        <v>32</v>
      </c>
      <c r="K46" s="36">
        <v>2</v>
      </c>
      <c r="L46" s="36">
        <v>0</v>
      </c>
      <c r="M46" s="37">
        <v>2</v>
      </c>
      <c r="N46" s="38">
        <v>-182</v>
      </c>
      <c r="O46" s="38">
        <v>0</v>
      </c>
      <c r="P46" s="38">
        <v>245</v>
      </c>
      <c r="Q46" s="39">
        <v>63</v>
      </c>
      <c r="R46" s="37">
        <v>891</v>
      </c>
      <c r="S46" s="38">
        <v>42</v>
      </c>
      <c r="T46" s="38">
        <v>119</v>
      </c>
      <c r="U46" s="38">
        <v>302</v>
      </c>
      <c r="V46" s="39">
        <v>463</v>
      </c>
      <c r="W46" s="36">
        <v>0</v>
      </c>
      <c r="X46" s="36">
        <v>0</v>
      </c>
      <c r="Y46" s="37">
        <v>0</v>
      </c>
      <c r="Z46" s="39">
        <v>1284</v>
      </c>
      <c r="AA46" s="36">
        <v>0</v>
      </c>
      <c r="AB46" s="36">
        <v>0</v>
      </c>
      <c r="AC46" s="37">
        <v>0</v>
      </c>
      <c r="AD46" s="38">
        <v>0</v>
      </c>
      <c r="AE46" s="38">
        <v>458</v>
      </c>
      <c r="AF46" s="39">
        <v>458</v>
      </c>
      <c r="AG46" s="36">
        <v>257</v>
      </c>
      <c r="AH46" s="36">
        <v>0</v>
      </c>
      <c r="AI46" s="36">
        <v>0</v>
      </c>
      <c r="AJ46" s="36">
        <v>-36</v>
      </c>
      <c r="AK46" s="40">
        <v>4294</v>
      </c>
      <c r="AL46" s="38">
        <v>6186</v>
      </c>
      <c r="AM46" s="38">
        <v>0</v>
      </c>
      <c r="AN46" s="38">
        <v>0</v>
      </c>
      <c r="AO46" s="38">
        <v>0</v>
      </c>
      <c r="AP46" s="38">
        <v>0</v>
      </c>
      <c r="AQ46" s="36">
        <v>145</v>
      </c>
      <c r="AR46" s="36">
        <v>0</v>
      </c>
      <c r="AS46" s="36">
        <v>0</v>
      </c>
      <c r="AT46" s="36">
        <v>0</v>
      </c>
      <c r="AU46" s="36">
        <v>0</v>
      </c>
      <c r="AV46" s="36">
        <v>-1077</v>
      </c>
      <c r="AW46" s="36">
        <v>36</v>
      </c>
      <c r="AX46" s="36">
        <v>-3</v>
      </c>
      <c r="AY46" s="36">
        <v>0</v>
      </c>
      <c r="AZ46" s="40"/>
      <c r="BA46" s="40">
        <v>9581</v>
      </c>
      <c r="BB46" s="36">
        <v>0</v>
      </c>
      <c r="BC46" s="36">
        <v>-29</v>
      </c>
      <c r="BD46" s="36">
        <v>329</v>
      </c>
      <c r="BE46" s="36">
        <v>-51</v>
      </c>
    </row>
    <row r="47" spans="1:57" x14ac:dyDescent="0.2">
      <c r="A47" s="35" t="s">
        <v>129</v>
      </c>
      <c r="B47" s="35" t="s">
        <v>1090</v>
      </c>
      <c r="C47" s="397" t="s">
        <v>1590</v>
      </c>
      <c r="D47" s="35" t="s">
        <v>128</v>
      </c>
      <c r="F47" s="35" t="s">
        <v>3</v>
      </c>
      <c r="G47" s="36">
        <v>-70</v>
      </c>
      <c r="H47" s="36">
        <v>721</v>
      </c>
      <c r="I47" s="37">
        <v>651</v>
      </c>
      <c r="J47" s="39">
        <v>13</v>
      </c>
      <c r="K47" s="36">
        <v>0</v>
      </c>
      <c r="L47" s="36">
        <v>0</v>
      </c>
      <c r="M47" s="37">
        <v>0</v>
      </c>
      <c r="N47" s="38">
        <v>-39</v>
      </c>
      <c r="O47" s="38">
        <v>0</v>
      </c>
      <c r="P47" s="38">
        <v>200</v>
      </c>
      <c r="Q47" s="39">
        <v>161</v>
      </c>
      <c r="R47" s="37">
        <v>221</v>
      </c>
      <c r="S47" s="38">
        <v>0</v>
      </c>
      <c r="T47" s="38">
        <v>66</v>
      </c>
      <c r="U47" s="38">
        <v>-437</v>
      </c>
      <c r="V47" s="39">
        <v>-371</v>
      </c>
      <c r="W47" s="36">
        <v>0</v>
      </c>
      <c r="X47" s="36">
        <v>0</v>
      </c>
      <c r="Y47" s="37">
        <v>0</v>
      </c>
      <c r="Z47" s="39">
        <v>328</v>
      </c>
      <c r="AA47" s="36">
        <v>0</v>
      </c>
      <c r="AB47" s="36">
        <v>0</v>
      </c>
      <c r="AC47" s="37">
        <v>0</v>
      </c>
      <c r="AD47" s="38">
        <v>0</v>
      </c>
      <c r="AE47" s="38">
        <v>99</v>
      </c>
      <c r="AF47" s="39">
        <v>99</v>
      </c>
      <c r="AG47" s="36">
        <v>0</v>
      </c>
      <c r="AH47" s="36">
        <v>0</v>
      </c>
      <c r="AI47" s="36">
        <v>0</v>
      </c>
      <c r="AJ47" s="36">
        <v>0</v>
      </c>
      <c r="AK47" s="40">
        <v>1102</v>
      </c>
      <c r="AL47" s="38">
        <v>2456</v>
      </c>
      <c r="AM47" s="38">
        <v>0</v>
      </c>
      <c r="AN47" s="38">
        <v>0</v>
      </c>
      <c r="AO47" s="38">
        <v>0</v>
      </c>
      <c r="AP47" s="38">
        <v>0</v>
      </c>
      <c r="AQ47" s="36">
        <v>0</v>
      </c>
      <c r="AR47" s="36">
        <v>0</v>
      </c>
      <c r="AS47" s="36">
        <v>0</v>
      </c>
      <c r="AT47" s="36">
        <v>0</v>
      </c>
      <c r="AU47" s="36">
        <v>0</v>
      </c>
      <c r="AV47" s="36">
        <v>0</v>
      </c>
      <c r="AW47" s="36">
        <v>0</v>
      </c>
      <c r="AX47" s="36">
        <v>0</v>
      </c>
      <c r="AY47" s="36">
        <v>0</v>
      </c>
      <c r="AZ47" s="40"/>
      <c r="BA47" s="40">
        <v>3558</v>
      </c>
      <c r="BB47" s="36">
        <v>0</v>
      </c>
      <c r="BC47" s="36">
        <v>0</v>
      </c>
      <c r="BD47" s="36">
        <v>186</v>
      </c>
      <c r="BE47" s="36">
        <v>0</v>
      </c>
    </row>
    <row r="48" spans="1:57" x14ac:dyDescent="0.2">
      <c r="A48" s="35" t="s">
        <v>198</v>
      </c>
      <c r="B48" s="35" t="s">
        <v>1091</v>
      </c>
      <c r="C48" s="397" t="s">
        <v>1590</v>
      </c>
      <c r="D48" s="35" t="s">
        <v>197</v>
      </c>
      <c r="F48" s="35" t="s">
        <v>3</v>
      </c>
      <c r="G48" s="36">
        <v>69</v>
      </c>
      <c r="H48" s="36">
        <v>-61</v>
      </c>
      <c r="I48" s="37">
        <v>8</v>
      </c>
      <c r="J48" s="39">
        <v>13</v>
      </c>
      <c r="K48" s="36">
        <v>41</v>
      </c>
      <c r="L48" s="36">
        <v>0</v>
      </c>
      <c r="M48" s="37">
        <v>41</v>
      </c>
      <c r="N48" s="38">
        <v>-19</v>
      </c>
      <c r="O48" s="38">
        <v>0</v>
      </c>
      <c r="P48" s="38">
        <v>278</v>
      </c>
      <c r="Q48" s="39">
        <v>259</v>
      </c>
      <c r="R48" s="37">
        <v>417</v>
      </c>
      <c r="S48" s="38">
        <v>0</v>
      </c>
      <c r="T48" s="38">
        <v>54</v>
      </c>
      <c r="U48" s="38">
        <v>193</v>
      </c>
      <c r="V48" s="39">
        <v>247</v>
      </c>
      <c r="W48" s="36">
        <v>0</v>
      </c>
      <c r="X48" s="36">
        <v>0</v>
      </c>
      <c r="Y48" s="37">
        <v>0</v>
      </c>
      <c r="Z48" s="39">
        <v>171</v>
      </c>
      <c r="AA48" s="36">
        <v>0</v>
      </c>
      <c r="AB48" s="36">
        <v>0</v>
      </c>
      <c r="AC48" s="37">
        <v>0</v>
      </c>
      <c r="AD48" s="38">
        <v>0</v>
      </c>
      <c r="AE48" s="38">
        <v>211</v>
      </c>
      <c r="AF48" s="39">
        <v>211</v>
      </c>
      <c r="AG48" s="36">
        <v>0</v>
      </c>
      <c r="AH48" s="36">
        <v>0</v>
      </c>
      <c r="AI48" s="36">
        <v>0</v>
      </c>
      <c r="AJ48" s="36">
        <v>0</v>
      </c>
      <c r="AK48" s="40">
        <v>1367</v>
      </c>
      <c r="AL48" s="38">
        <v>2039</v>
      </c>
      <c r="AM48" s="38">
        <v>0</v>
      </c>
      <c r="AN48" s="38">
        <v>0</v>
      </c>
      <c r="AO48" s="38">
        <v>0</v>
      </c>
      <c r="AP48" s="38">
        <v>0</v>
      </c>
      <c r="AQ48" s="36">
        <v>0</v>
      </c>
      <c r="AR48" s="36">
        <v>0</v>
      </c>
      <c r="AS48" s="36">
        <v>0</v>
      </c>
      <c r="AT48" s="36">
        <v>0</v>
      </c>
      <c r="AU48" s="36">
        <v>0</v>
      </c>
      <c r="AV48" s="36">
        <v>0</v>
      </c>
      <c r="AW48" s="36">
        <v>0</v>
      </c>
      <c r="AX48" s="36">
        <v>0</v>
      </c>
      <c r="AY48" s="36">
        <v>0</v>
      </c>
      <c r="AZ48" s="40"/>
      <c r="BA48" s="40">
        <v>3406</v>
      </c>
      <c r="BB48" s="36">
        <v>0</v>
      </c>
      <c r="BC48" s="36">
        <v>0</v>
      </c>
      <c r="BD48" s="36">
        <v>0</v>
      </c>
      <c r="BE48" s="36">
        <v>-47</v>
      </c>
    </row>
    <row r="49" spans="1:57" x14ac:dyDescent="0.2">
      <c r="A49" s="35" t="s">
        <v>521</v>
      </c>
      <c r="B49" s="35" t="s">
        <v>1092</v>
      </c>
      <c r="C49" s="397" t="s">
        <v>1590</v>
      </c>
      <c r="D49" s="35" t="s">
        <v>520</v>
      </c>
      <c r="F49" s="35" t="s">
        <v>3</v>
      </c>
      <c r="G49" s="36">
        <v>11</v>
      </c>
      <c r="H49" s="36">
        <v>1001</v>
      </c>
      <c r="I49" s="37">
        <v>1012</v>
      </c>
      <c r="J49" s="39">
        <v>10</v>
      </c>
      <c r="K49" s="36">
        <v>15</v>
      </c>
      <c r="L49" s="36">
        <v>0</v>
      </c>
      <c r="M49" s="37">
        <v>15</v>
      </c>
      <c r="N49" s="38">
        <v>-991</v>
      </c>
      <c r="O49" s="38">
        <v>0</v>
      </c>
      <c r="P49" s="38">
        <v>376</v>
      </c>
      <c r="Q49" s="39">
        <v>-615</v>
      </c>
      <c r="R49" s="37">
        <v>1018</v>
      </c>
      <c r="S49" s="38">
        <v>0</v>
      </c>
      <c r="T49" s="38">
        <v>148</v>
      </c>
      <c r="U49" s="38">
        <v>366</v>
      </c>
      <c r="V49" s="39">
        <v>514</v>
      </c>
      <c r="W49" s="36">
        <v>0</v>
      </c>
      <c r="X49" s="36">
        <v>0</v>
      </c>
      <c r="Y49" s="37">
        <v>0</v>
      </c>
      <c r="Z49" s="39">
        <v>605</v>
      </c>
      <c r="AA49" s="36">
        <v>0</v>
      </c>
      <c r="AB49" s="36">
        <v>0</v>
      </c>
      <c r="AC49" s="37">
        <v>0</v>
      </c>
      <c r="AD49" s="38">
        <v>0</v>
      </c>
      <c r="AE49" s="38">
        <v>322</v>
      </c>
      <c r="AF49" s="39">
        <v>322</v>
      </c>
      <c r="AG49" s="36">
        <v>84</v>
      </c>
      <c r="AH49" s="36">
        <v>0</v>
      </c>
      <c r="AI49" s="36">
        <v>0</v>
      </c>
      <c r="AJ49" s="36">
        <v>0</v>
      </c>
      <c r="AK49" s="40">
        <v>2965</v>
      </c>
      <c r="AL49" s="38">
        <v>4269</v>
      </c>
      <c r="AM49" s="38">
        <v>0</v>
      </c>
      <c r="AN49" s="38">
        <v>0</v>
      </c>
      <c r="AO49" s="38">
        <v>0</v>
      </c>
      <c r="AP49" s="38">
        <v>0</v>
      </c>
      <c r="AQ49" s="36">
        <v>391</v>
      </c>
      <c r="AR49" s="36">
        <v>0</v>
      </c>
      <c r="AS49" s="36">
        <v>0</v>
      </c>
      <c r="AT49" s="36">
        <v>0</v>
      </c>
      <c r="AU49" s="36">
        <v>0</v>
      </c>
      <c r="AV49" s="36">
        <v>24</v>
      </c>
      <c r="AW49" s="36">
        <v>-18</v>
      </c>
      <c r="AX49" s="36">
        <v>0</v>
      </c>
      <c r="AY49" s="36">
        <v>0</v>
      </c>
      <c r="AZ49" s="40"/>
      <c r="BA49" s="40">
        <v>7631</v>
      </c>
      <c r="BB49" s="36">
        <v>41</v>
      </c>
      <c r="BC49" s="36">
        <v>0</v>
      </c>
      <c r="BD49" s="36">
        <v>283</v>
      </c>
      <c r="BE49" s="36">
        <v>-27</v>
      </c>
    </row>
    <row r="50" spans="1:57" x14ac:dyDescent="0.2">
      <c r="A50" s="35" t="s">
        <v>153</v>
      </c>
      <c r="B50" s="35" t="s">
        <v>1093</v>
      </c>
      <c r="C50" s="397" t="s">
        <v>1592</v>
      </c>
      <c r="D50" s="35" t="s">
        <v>152</v>
      </c>
      <c r="F50" s="35" t="s">
        <v>34</v>
      </c>
      <c r="G50" s="36">
        <v>-294</v>
      </c>
      <c r="H50" s="36">
        <v>1399</v>
      </c>
      <c r="I50" s="37">
        <v>1105</v>
      </c>
      <c r="J50" s="39">
        <v>37</v>
      </c>
      <c r="K50" s="36">
        <v>49</v>
      </c>
      <c r="L50" s="36">
        <v>86</v>
      </c>
      <c r="M50" s="37">
        <v>135</v>
      </c>
      <c r="N50" s="38">
        <v>2081</v>
      </c>
      <c r="O50" s="38">
        <v>6</v>
      </c>
      <c r="P50" s="38">
        <v>92</v>
      </c>
      <c r="Q50" s="39">
        <v>2179</v>
      </c>
      <c r="R50" s="37">
        <v>4179</v>
      </c>
      <c r="S50" s="38">
        <v>1066</v>
      </c>
      <c r="T50" s="38">
        <v>304</v>
      </c>
      <c r="U50" s="38">
        <v>533</v>
      </c>
      <c r="V50" s="39">
        <v>1903</v>
      </c>
      <c r="W50" s="36">
        <v>1708</v>
      </c>
      <c r="X50" s="36">
        <v>3172</v>
      </c>
      <c r="Y50" s="37">
        <v>4880</v>
      </c>
      <c r="Z50" s="39">
        <v>2363</v>
      </c>
      <c r="AA50" s="36">
        <v>35310</v>
      </c>
      <c r="AB50" s="36">
        <v>11815</v>
      </c>
      <c r="AC50" s="37">
        <v>47125</v>
      </c>
      <c r="AD50" s="38">
        <v>33289</v>
      </c>
      <c r="AE50" s="38">
        <v>580</v>
      </c>
      <c r="AF50" s="39">
        <v>33869</v>
      </c>
      <c r="AG50" s="36">
        <v>185</v>
      </c>
      <c r="AH50" s="36">
        <v>0</v>
      </c>
      <c r="AI50" s="36">
        <v>0</v>
      </c>
      <c r="AJ50" s="36">
        <v>1802</v>
      </c>
      <c r="AK50" s="40">
        <v>99762</v>
      </c>
      <c r="AL50" s="38">
        <v>12683</v>
      </c>
      <c r="AM50" s="38">
        <v>170</v>
      </c>
      <c r="AN50" s="38">
        <v>7999</v>
      </c>
      <c r="AO50" s="38">
        <v>0</v>
      </c>
      <c r="AP50" s="38">
        <v>0</v>
      </c>
      <c r="AQ50" s="36">
        <v>0</v>
      </c>
      <c r="AR50" s="36">
        <v>0</v>
      </c>
      <c r="AS50" s="36">
        <v>0</v>
      </c>
      <c r="AT50" s="36">
        <v>0</v>
      </c>
      <c r="AU50" s="36">
        <v>114</v>
      </c>
      <c r="AV50" s="36">
        <v>0</v>
      </c>
      <c r="AW50" s="36">
        <v>0</v>
      </c>
      <c r="AX50" s="36">
        <v>0</v>
      </c>
      <c r="AY50" s="36">
        <v>0</v>
      </c>
      <c r="AZ50" s="40"/>
      <c r="BA50" s="40">
        <v>120728</v>
      </c>
      <c r="BB50" s="36">
        <v>0</v>
      </c>
      <c r="BC50" s="36">
        <v>0</v>
      </c>
      <c r="BD50" s="36">
        <v>2942</v>
      </c>
      <c r="BE50" s="36">
        <v>-59</v>
      </c>
    </row>
    <row r="51" spans="1:57" x14ac:dyDescent="0.2">
      <c r="A51" s="35" t="s">
        <v>154</v>
      </c>
      <c r="B51" s="35" t="s">
        <v>1094</v>
      </c>
      <c r="C51" s="397" t="s">
        <v>1592</v>
      </c>
      <c r="D51" s="35" t="s">
        <v>895</v>
      </c>
      <c r="F51" s="35" t="s">
        <v>729</v>
      </c>
      <c r="G51" s="36">
        <v>134</v>
      </c>
      <c r="H51" s="36">
        <v>22047</v>
      </c>
      <c r="I51" s="37">
        <v>22181</v>
      </c>
      <c r="J51" s="39">
        <v>116</v>
      </c>
      <c r="K51" s="36">
        <v>809</v>
      </c>
      <c r="L51" s="36">
        <v>533</v>
      </c>
      <c r="M51" s="37">
        <v>1342</v>
      </c>
      <c r="N51" s="38">
        <v>8021</v>
      </c>
      <c r="O51" s="38">
        <v>0</v>
      </c>
      <c r="P51" s="38">
        <v>570</v>
      </c>
      <c r="Q51" s="39">
        <v>8591</v>
      </c>
      <c r="R51" s="37">
        <v>10428</v>
      </c>
      <c r="S51" s="38">
        <v>883</v>
      </c>
      <c r="T51" s="38">
        <v>0</v>
      </c>
      <c r="U51" s="38">
        <v>334</v>
      </c>
      <c r="V51" s="39">
        <v>1217</v>
      </c>
      <c r="W51" s="36">
        <v>4205</v>
      </c>
      <c r="X51" s="36">
        <v>5889</v>
      </c>
      <c r="Y51" s="37">
        <v>10094</v>
      </c>
      <c r="Z51" s="39">
        <v>2463</v>
      </c>
      <c r="AA51" s="36">
        <v>107924</v>
      </c>
      <c r="AB51" s="36">
        <v>19022</v>
      </c>
      <c r="AC51" s="37">
        <v>126946</v>
      </c>
      <c r="AD51" s="38">
        <v>79740</v>
      </c>
      <c r="AE51" s="38">
        <v>877</v>
      </c>
      <c r="AF51" s="39">
        <v>80617</v>
      </c>
      <c r="AG51" s="36">
        <v>0</v>
      </c>
      <c r="AH51" s="36">
        <v>0</v>
      </c>
      <c r="AI51" s="36">
        <v>0</v>
      </c>
      <c r="AJ51" s="36">
        <v>0</v>
      </c>
      <c r="AK51" s="40">
        <v>263995</v>
      </c>
      <c r="AL51" s="38">
        <v>0</v>
      </c>
      <c r="AM51" s="38">
        <v>0</v>
      </c>
      <c r="AN51" s="38">
        <v>0</v>
      </c>
      <c r="AO51" s="38">
        <v>0</v>
      </c>
      <c r="AP51" s="38">
        <v>0</v>
      </c>
      <c r="AQ51" s="36">
        <v>0</v>
      </c>
      <c r="AR51" s="36">
        <v>0</v>
      </c>
      <c r="AS51" s="36">
        <v>0</v>
      </c>
      <c r="AT51" s="36">
        <v>0</v>
      </c>
      <c r="AU51" s="36">
        <v>0</v>
      </c>
      <c r="AV51" s="36">
        <v>-331</v>
      </c>
      <c r="AW51" s="36">
        <v>762</v>
      </c>
      <c r="AX51" s="36">
        <v>0</v>
      </c>
      <c r="AY51" s="36">
        <v>0</v>
      </c>
      <c r="AZ51" s="40"/>
      <c r="BA51" s="40">
        <v>264426</v>
      </c>
      <c r="BB51" s="36">
        <v>0</v>
      </c>
      <c r="BC51" s="36">
        <v>0</v>
      </c>
      <c r="BD51" s="36">
        <v>3338</v>
      </c>
      <c r="BE51" s="36">
        <v>-831</v>
      </c>
    </row>
    <row r="52" spans="1:57" x14ac:dyDescent="0.2">
      <c r="A52" s="35" t="s">
        <v>7</v>
      </c>
      <c r="B52" s="35" t="s">
        <v>1095</v>
      </c>
      <c r="C52" s="397" t="s">
        <v>1592</v>
      </c>
      <c r="D52" s="35" t="s">
        <v>6</v>
      </c>
      <c r="F52" s="35" t="s">
        <v>3</v>
      </c>
      <c r="G52" s="36">
        <v>91</v>
      </c>
      <c r="H52" s="36">
        <v>513</v>
      </c>
      <c r="I52" s="37">
        <v>604</v>
      </c>
      <c r="J52" s="39">
        <v>13</v>
      </c>
      <c r="K52" s="36">
        <v>37</v>
      </c>
      <c r="L52" s="36">
        <v>0</v>
      </c>
      <c r="M52" s="37">
        <v>37</v>
      </c>
      <c r="N52" s="38">
        <v>-37</v>
      </c>
      <c r="O52" s="38">
        <v>0</v>
      </c>
      <c r="P52" s="38">
        <v>116</v>
      </c>
      <c r="Q52" s="39">
        <v>79</v>
      </c>
      <c r="R52" s="37">
        <v>666</v>
      </c>
      <c r="S52" s="38">
        <v>0</v>
      </c>
      <c r="T52" s="38">
        <v>-5</v>
      </c>
      <c r="U52" s="38">
        <v>170</v>
      </c>
      <c r="V52" s="39">
        <v>165</v>
      </c>
      <c r="W52" s="36">
        <v>0</v>
      </c>
      <c r="X52" s="36">
        <v>0</v>
      </c>
      <c r="Y52" s="37">
        <v>0</v>
      </c>
      <c r="Z52" s="39">
        <v>1101</v>
      </c>
      <c r="AA52" s="36">
        <v>0</v>
      </c>
      <c r="AB52" s="36">
        <v>0</v>
      </c>
      <c r="AC52" s="37">
        <v>0</v>
      </c>
      <c r="AD52" s="38">
        <v>0</v>
      </c>
      <c r="AE52" s="38">
        <v>307</v>
      </c>
      <c r="AF52" s="39">
        <v>307</v>
      </c>
      <c r="AG52" s="36">
        <v>319</v>
      </c>
      <c r="AH52" s="36">
        <v>40</v>
      </c>
      <c r="AI52" s="36">
        <v>0</v>
      </c>
      <c r="AJ52" s="36">
        <v>-160</v>
      </c>
      <c r="AK52" s="40">
        <v>3171</v>
      </c>
      <c r="AL52" s="38">
        <v>6857</v>
      </c>
      <c r="AM52" s="38">
        <v>0</v>
      </c>
      <c r="AN52" s="38">
        <v>0</v>
      </c>
      <c r="AO52" s="38">
        <v>0</v>
      </c>
      <c r="AP52" s="38">
        <v>0</v>
      </c>
      <c r="AQ52" s="36">
        <v>449</v>
      </c>
      <c r="AR52" s="36">
        <v>0</v>
      </c>
      <c r="AS52" s="36">
        <v>0</v>
      </c>
      <c r="AT52" s="36">
        <v>0</v>
      </c>
      <c r="AU52" s="36">
        <v>0</v>
      </c>
      <c r="AV52" s="36">
        <v>-18</v>
      </c>
      <c r="AW52" s="36">
        <v>0</v>
      </c>
      <c r="AX52" s="36">
        <v>0</v>
      </c>
      <c r="AY52" s="36">
        <v>0</v>
      </c>
      <c r="AZ52" s="40"/>
      <c r="BA52" s="40">
        <v>10459</v>
      </c>
      <c r="BB52" s="36">
        <v>0</v>
      </c>
      <c r="BC52" s="36">
        <v>0</v>
      </c>
      <c r="BD52" s="36">
        <v>1</v>
      </c>
      <c r="BE52" s="36">
        <v>-9</v>
      </c>
    </row>
    <row r="53" spans="1:57" x14ac:dyDescent="0.2">
      <c r="A53" s="35" t="s">
        <v>49</v>
      </c>
      <c r="B53" s="35" t="s">
        <v>1096</v>
      </c>
      <c r="C53" s="397" t="s">
        <v>1592</v>
      </c>
      <c r="D53" s="35" t="s">
        <v>48</v>
      </c>
      <c r="F53" s="35" t="s">
        <v>3</v>
      </c>
      <c r="G53" s="36">
        <v>16</v>
      </c>
      <c r="H53" s="36">
        <v>883</v>
      </c>
      <c r="I53" s="37">
        <v>899</v>
      </c>
      <c r="J53" s="39">
        <v>5</v>
      </c>
      <c r="K53" s="36">
        <v>108</v>
      </c>
      <c r="L53" s="36">
        <v>0</v>
      </c>
      <c r="M53" s="37">
        <v>108</v>
      </c>
      <c r="N53" s="38">
        <v>48</v>
      </c>
      <c r="O53" s="38">
        <v>0</v>
      </c>
      <c r="P53" s="38">
        <v>85</v>
      </c>
      <c r="Q53" s="39">
        <v>133</v>
      </c>
      <c r="R53" s="37">
        <v>503</v>
      </c>
      <c r="S53" s="38">
        <v>11</v>
      </c>
      <c r="T53" s="38">
        <v>64</v>
      </c>
      <c r="U53" s="38">
        <v>-46</v>
      </c>
      <c r="V53" s="39">
        <v>29</v>
      </c>
      <c r="W53" s="36">
        <v>0</v>
      </c>
      <c r="X53" s="36">
        <v>-30</v>
      </c>
      <c r="Y53" s="37">
        <v>-30</v>
      </c>
      <c r="Z53" s="39">
        <v>408</v>
      </c>
      <c r="AA53" s="36">
        <v>0</v>
      </c>
      <c r="AB53" s="36">
        <v>0</v>
      </c>
      <c r="AC53" s="37">
        <v>0</v>
      </c>
      <c r="AD53" s="38">
        <v>0</v>
      </c>
      <c r="AE53" s="38">
        <v>173</v>
      </c>
      <c r="AF53" s="39">
        <v>173</v>
      </c>
      <c r="AG53" s="36">
        <v>170</v>
      </c>
      <c r="AH53" s="36">
        <v>0</v>
      </c>
      <c r="AI53" s="36">
        <v>0</v>
      </c>
      <c r="AJ53" s="36">
        <v>14</v>
      </c>
      <c r="AK53" s="40">
        <v>2412</v>
      </c>
      <c r="AL53" s="38">
        <v>2624</v>
      </c>
      <c r="AM53" s="38">
        <v>0</v>
      </c>
      <c r="AN53" s="38">
        <v>2657</v>
      </c>
      <c r="AO53" s="38">
        <v>0</v>
      </c>
      <c r="AP53" s="38">
        <v>0</v>
      </c>
      <c r="AQ53" s="36">
        <v>718</v>
      </c>
      <c r="AR53" s="36">
        <v>0</v>
      </c>
      <c r="AS53" s="36">
        <v>0</v>
      </c>
      <c r="AT53" s="36">
        <v>0</v>
      </c>
      <c r="AU53" s="36">
        <v>0</v>
      </c>
      <c r="AV53" s="36">
        <v>-92</v>
      </c>
      <c r="AW53" s="36">
        <v>0</v>
      </c>
      <c r="AX53" s="36">
        <v>0</v>
      </c>
      <c r="AY53" s="36">
        <v>0</v>
      </c>
      <c r="AZ53" s="40"/>
      <c r="BA53" s="40">
        <v>8319</v>
      </c>
      <c r="BB53" s="36">
        <v>0</v>
      </c>
      <c r="BC53" s="36">
        <v>0</v>
      </c>
      <c r="BD53" s="36">
        <v>916</v>
      </c>
      <c r="BE53" s="36">
        <v>-22</v>
      </c>
    </row>
    <row r="54" spans="1:57" x14ac:dyDescent="0.2">
      <c r="A54" s="35" t="s">
        <v>114</v>
      </c>
      <c r="B54" s="35" t="s">
        <v>1097</v>
      </c>
      <c r="C54" s="397" t="s">
        <v>1592</v>
      </c>
      <c r="D54" s="35" t="s">
        <v>113</v>
      </c>
      <c r="F54" s="35" t="s">
        <v>3</v>
      </c>
      <c r="G54" s="36">
        <v>15</v>
      </c>
      <c r="H54" s="36">
        <v>994</v>
      </c>
      <c r="I54" s="37">
        <v>1009</v>
      </c>
      <c r="J54" s="39">
        <v>6</v>
      </c>
      <c r="K54" s="36">
        <v>26</v>
      </c>
      <c r="L54" s="36">
        <v>0</v>
      </c>
      <c r="M54" s="37">
        <v>26</v>
      </c>
      <c r="N54" s="38">
        <v>-637</v>
      </c>
      <c r="O54" s="38">
        <v>0</v>
      </c>
      <c r="P54" s="38">
        <v>221</v>
      </c>
      <c r="Q54" s="39">
        <v>-416</v>
      </c>
      <c r="R54" s="37">
        <v>1072</v>
      </c>
      <c r="S54" s="38">
        <v>5</v>
      </c>
      <c r="T54" s="38">
        <v>-95</v>
      </c>
      <c r="U54" s="38">
        <v>64</v>
      </c>
      <c r="V54" s="39">
        <v>-26</v>
      </c>
      <c r="W54" s="36">
        <v>0</v>
      </c>
      <c r="X54" s="36">
        <v>0</v>
      </c>
      <c r="Y54" s="37">
        <v>0</v>
      </c>
      <c r="Z54" s="39">
        <v>952</v>
      </c>
      <c r="AA54" s="36">
        <v>0</v>
      </c>
      <c r="AB54" s="36">
        <v>0</v>
      </c>
      <c r="AC54" s="37">
        <v>0</v>
      </c>
      <c r="AD54" s="38">
        <v>0</v>
      </c>
      <c r="AE54" s="38">
        <v>112</v>
      </c>
      <c r="AF54" s="39">
        <v>112</v>
      </c>
      <c r="AG54" s="36">
        <v>589</v>
      </c>
      <c r="AH54" s="36">
        <v>0</v>
      </c>
      <c r="AI54" s="36">
        <v>0</v>
      </c>
      <c r="AJ54" s="36">
        <v>0</v>
      </c>
      <c r="AK54" s="40">
        <v>3324</v>
      </c>
      <c r="AL54" s="38">
        <v>3631</v>
      </c>
      <c r="AM54" s="38">
        <v>9</v>
      </c>
      <c r="AN54" s="38">
        <v>4923</v>
      </c>
      <c r="AO54" s="38">
        <v>50</v>
      </c>
      <c r="AP54" s="38">
        <v>150</v>
      </c>
      <c r="AQ54" s="36">
        <v>209</v>
      </c>
      <c r="AR54" s="36">
        <v>0</v>
      </c>
      <c r="AS54" s="36">
        <v>0</v>
      </c>
      <c r="AT54" s="36">
        <v>0</v>
      </c>
      <c r="AU54" s="36">
        <v>0</v>
      </c>
      <c r="AV54" s="36">
        <v>-1639</v>
      </c>
      <c r="AW54" s="36">
        <v>0</v>
      </c>
      <c r="AX54" s="36">
        <v>0</v>
      </c>
      <c r="AY54" s="36">
        <v>0</v>
      </c>
      <c r="AZ54" s="40"/>
      <c r="BA54" s="40">
        <v>10657</v>
      </c>
      <c r="BB54" s="36">
        <v>-14</v>
      </c>
      <c r="BC54" s="36">
        <v>70</v>
      </c>
      <c r="BD54" s="36">
        <v>322</v>
      </c>
      <c r="BE54" s="36">
        <v>-72</v>
      </c>
    </row>
    <row r="55" spans="1:57" x14ac:dyDescent="0.2">
      <c r="A55" s="35" t="s">
        <v>157</v>
      </c>
      <c r="B55" s="35" t="s">
        <v>1098</v>
      </c>
      <c r="C55" s="397" t="s">
        <v>1592</v>
      </c>
      <c r="D55" s="35" t="s">
        <v>156</v>
      </c>
      <c r="F55" s="35" t="s">
        <v>3</v>
      </c>
      <c r="G55" s="36">
        <v>70</v>
      </c>
      <c r="H55" s="36">
        <v>100</v>
      </c>
      <c r="I55" s="37">
        <v>170</v>
      </c>
      <c r="J55" s="39">
        <v>2</v>
      </c>
      <c r="K55" s="36">
        <v>21</v>
      </c>
      <c r="L55" s="36">
        <v>0</v>
      </c>
      <c r="M55" s="37">
        <v>21</v>
      </c>
      <c r="N55" s="38">
        <v>-433</v>
      </c>
      <c r="O55" s="38">
        <v>0</v>
      </c>
      <c r="P55" s="38">
        <v>124</v>
      </c>
      <c r="Q55" s="39">
        <v>-309</v>
      </c>
      <c r="R55" s="37">
        <v>785</v>
      </c>
      <c r="S55" s="38">
        <v>0</v>
      </c>
      <c r="T55" s="38">
        <v>-137</v>
      </c>
      <c r="U55" s="38">
        <v>258</v>
      </c>
      <c r="V55" s="39">
        <v>121</v>
      </c>
      <c r="W55" s="36">
        <v>0</v>
      </c>
      <c r="X55" s="36">
        <v>0</v>
      </c>
      <c r="Y55" s="37">
        <v>0</v>
      </c>
      <c r="Z55" s="39">
        <v>655</v>
      </c>
      <c r="AA55" s="36">
        <v>0</v>
      </c>
      <c r="AB55" s="36">
        <v>0</v>
      </c>
      <c r="AC55" s="37">
        <v>0</v>
      </c>
      <c r="AD55" s="38">
        <v>0</v>
      </c>
      <c r="AE55" s="38">
        <v>163</v>
      </c>
      <c r="AF55" s="39">
        <v>163</v>
      </c>
      <c r="AG55" s="36">
        <v>176</v>
      </c>
      <c r="AH55" s="36">
        <v>0</v>
      </c>
      <c r="AI55" s="36">
        <v>0</v>
      </c>
      <c r="AJ55" s="36">
        <v>0</v>
      </c>
      <c r="AK55" s="40">
        <v>1784</v>
      </c>
      <c r="AL55" s="38">
        <v>3175</v>
      </c>
      <c r="AM55" s="38">
        <v>0</v>
      </c>
      <c r="AN55" s="38">
        <v>0</v>
      </c>
      <c r="AO55" s="38">
        <v>0</v>
      </c>
      <c r="AP55" s="38">
        <v>0</v>
      </c>
      <c r="AQ55" s="36">
        <v>360</v>
      </c>
      <c r="AR55" s="36">
        <v>0</v>
      </c>
      <c r="AS55" s="36">
        <v>0</v>
      </c>
      <c r="AT55" s="36">
        <v>0</v>
      </c>
      <c r="AU55" s="36">
        <v>0</v>
      </c>
      <c r="AV55" s="36">
        <v>-29</v>
      </c>
      <c r="AW55" s="36">
        <v>0</v>
      </c>
      <c r="AX55" s="36">
        <v>0</v>
      </c>
      <c r="AY55" s="36">
        <v>0</v>
      </c>
      <c r="AZ55" s="40"/>
      <c r="BA55" s="40">
        <v>5290</v>
      </c>
      <c r="BB55" s="36">
        <v>0</v>
      </c>
      <c r="BC55" s="36">
        <v>0</v>
      </c>
      <c r="BD55" s="36">
        <v>56</v>
      </c>
      <c r="BE55" s="36">
        <v>-9</v>
      </c>
    </row>
    <row r="56" spans="1:57" x14ac:dyDescent="0.2">
      <c r="A56" s="35" t="s">
        <v>208</v>
      </c>
      <c r="B56" s="35" t="s">
        <v>1099</v>
      </c>
      <c r="C56" s="397" t="s">
        <v>1592</v>
      </c>
      <c r="D56" s="35" t="s">
        <v>207</v>
      </c>
      <c r="F56" s="35" t="s">
        <v>3</v>
      </c>
      <c r="G56" s="36">
        <v>-134</v>
      </c>
      <c r="H56" s="36">
        <v>743</v>
      </c>
      <c r="I56" s="37">
        <v>609</v>
      </c>
      <c r="J56" s="39">
        <v>10</v>
      </c>
      <c r="K56" s="36">
        <v>121</v>
      </c>
      <c r="L56" s="36">
        <v>0</v>
      </c>
      <c r="M56" s="37">
        <v>121</v>
      </c>
      <c r="N56" s="38">
        <v>-63</v>
      </c>
      <c r="O56" s="38">
        <v>0</v>
      </c>
      <c r="P56" s="38">
        <v>164</v>
      </c>
      <c r="Q56" s="39">
        <v>101</v>
      </c>
      <c r="R56" s="37">
        <v>743</v>
      </c>
      <c r="S56" s="38">
        <v>4</v>
      </c>
      <c r="T56" s="38">
        <v>67</v>
      </c>
      <c r="U56" s="38">
        <v>291</v>
      </c>
      <c r="V56" s="39">
        <v>362</v>
      </c>
      <c r="W56" s="36">
        <v>0</v>
      </c>
      <c r="X56" s="36">
        <v>0</v>
      </c>
      <c r="Y56" s="37">
        <v>0</v>
      </c>
      <c r="Z56" s="39">
        <v>869</v>
      </c>
      <c r="AA56" s="36">
        <v>0</v>
      </c>
      <c r="AB56" s="36">
        <v>0</v>
      </c>
      <c r="AC56" s="37">
        <v>0</v>
      </c>
      <c r="AD56" s="38">
        <v>0</v>
      </c>
      <c r="AE56" s="38">
        <v>221</v>
      </c>
      <c r="AF56" s="39">
        <v>221</v>
      </c>
      <c r="AG56" s="36">
        <v>22</v>
      </c>
      <c r="AH56" s="36">
        <v>0</v>
      </c>
      <c r="AI56" s="36">
        <v>0</v>
      </c>
      <c r="AJ56" s="36">
        <v>0</v>
      </c>
      <c r="AK56" s="40">
        <v>3058</v>
      </c>
      <c r="AL56" s="38">
        <v>8728</v>
      </c>
      <c r="AM56" s="38">
        <v>0</v>
      </c>
      <c r="AN56" s="38">
        <v>0</v>
      </c>
      <c r="AO56" s="38">
        <v>0</v>
      </c>
      <c r="AP56" s="38">
        <v>0</v>
      </c>
      <c r="AQ56" s="36">
        <v>0</v>
      </c>
      <c r="AR56" s="36">
        <v>0</v>
      </c>
      <c r="AS56" s="36">
        <v>0</v>
      </c>
      <c r="AT56" s="36">
        <v>0</v>
      </c>
      <c r="AU56" s="36">
        <v>0</v>
      </c>
      <c r="AV56" s="36">
        <v>0</v>
      </c>
      <c r="AW56" s="36">
        <v>0</v>
      </c>
      <c r="AX56" s="36">
        <v>0</v>
      </c>
      <c r="AY56" s="36">
        <v>0</v>
      </c>
      <c r="AZ56" s="40"/>
      <c r="BA56" s="40">
        <v>11786</v>
      </c>
      <c r="BB56" s="36">
        <v>0</v>
      </c>
      <c r="BC56" s="36">
        <v>0</v>
      </c>
      <c r="BD56" s="36">
        <v>0</v>
      </c>
      <c r="BE56" s="36">
        <v>-44</v>
      </c>
    </row>
    <row r="57" spans="1:57" x14ac:dyDescent="0.2">
      <c r="A57" s="35" t="s">
        <v>283</v>
      </c>
      <c r="B57" s="35" t="s">
        <v>1100</v>
      </c>
      <c r="C57" s="397" t="s">
        <v>1592</v>
      </c>
      <c r="D57" s="35" t="s">
        <v>282</v>
      </c>
      <c r="F57" s="35" t="s">
        <v>3</v>
      </c>
      <c r="G57" s="36">
        <v>24</v>
      </c>
      <c r="H57" s="36">
        <v>-149</v>
      </c>
      <c r="I57" s="37">
        <v>-125</v>
      </c>
      <c r="J57" s="39">
        <v>12</v>
      </c>
      <c r="K57" s="36">
        <v>80</v>
      </c>
      <c r="L57" s="36">
        <v>0</v>
      </c>
      <c r="M57" s="37">
        <v>80</v>
      </c>
      <c r="N57" s="38">
        <v>-209</v>
      </c>
      <c r="O57" s="38">
        <v>0</v>
      </c>
      <c r="P57" s="38">
        <v>282</v>
      </c>
      <c r="Q57" s="39">
        <v>73</v>
      </c>
      <c r="R57" s="37">
        <v>751</v>
      </c>
      <c r="S57" s="38">
        <v>0</v>
      </c>
      <c r="T57" s="38">
        <v>33</v>
      </c>
      <c r="U57" s="38">
        <v>228</v>
      </c>
      <c r="V57" s="39">
        <v>261</v>
      </c>
      <c r="W57" s="36">
        <v>0</v>
      </c>
      <c r="X57" s="36">
        <v>0</v>
      </c>
      <c r="Y57" s="37">
        <v>0</v>
      </c>
      <c r="Z57" s="39">
        <v>493</v>
      </c>
      <c r="AA57" s="36">
        <v>0</v>
      </c>
      <c r="AB57" s="36">
        <v>0</v>
      </c>
      <c r="AC57" s="37">
        <v>0</v>
      </c>
      <c r="AD57" s="38">
        <v>0</v>
      </c>
      <c r="AE57" s="38">
        <v>150</v>
      </c>
      <c r="AF57" s="39">
        <v>150</v>
      </c>
      <c r="AG57" s="36">
        <v>473</v>
      </c>
      <c r="AH57" s="36">
        <v>0</v>
      </c>
      <c r="AI57" s="36">
        <v>0</v>
      </c>
      <c r="AJ57" s="36">
        <v>0</v>
      </c>
      <c r="AK57" s="40">
        <v>2168</v>
      </c>
      <c r="AL57" s="38">
        <v>3193</v>
      </c>
      <c r="AM57" s="38">
        <v>0</v>
      </c>
      <c r="AN57" s="38">
        <v>1884</v>
      </c>
      <c r="AO57" s="38">
        <v>0</v>
      </c>
      <c r="AP57" s="38">
        <v>0</v>
      </c>
      <c r="AQ57" s="36">
        <v>280</v>
      </c>
      <c r="AR57" s="36">
        <v>0</v>
      </c>
      <c r="AS57" s="36">
        <v>0</v>
      </c>
      <c r="AT57" s="36">
        <v>0</v>
      </c>
      <c r="AU57" s="36">
        <v>0</v>
      </c>
      <c r="AV57" s="36">
        <v>0</v>
      </c>
      <c r="AW57" s="36">
        <v>0</v>
      </c>
      <c r="AX57" s="36">
        <v>0</v>
      </c>
      <c r="AY57" s="36">
        <v>0</v>
      </c>
      <c r="AZ57" s="40"/>
      <c r="BA57" s="40">
        <v>7525</v>
      </c>
      <c r="BB57" s="36">
        <v>0</v>
      </c>
      <c r="BC57" s="36">
        <v>0</v>
      </c>
      <c r="BD57" s="36">
        <v>369</v>
      </c>
      <c r="BE57" s="36">
        <v>-19</v>
      </c>
    </row>
    <row r="58" spans="1:57" x14ac:dyDescent="0.2">
      <c r="A58" s="35" t="s">
        <v>392</v>
      </c>
      <c r="B58" s="35" t="s">
        <v>1101</v>
      </c>
      <c r="C58" s="397" t="s">
        <v>1592</v>
      </c>
      <c r="D58" s="35" t="s">
        <v>391</v>
      </c>
      <c r="F58" s="35" t="s">
        <v>3</v>
      </c>
      <c r="G58" s="36">
        <v>-533</v>
      </c>
      <c r="H58" s="36">
        <v>1696</v>
      </c>
      <c r="I58" s="37">
        <v>1163</v>
      </c>
      <c r="J58" s="39">
        <v>1</v>
      </c>
      <c r="K58" s="36">
        <v>28</v>
      </c>
      <c r="L58" s="36">
        <v>0</v>
      </c>
      <c r="M58" s="37">
        <v>28</v>
      </c>
      <c r="N58" s="38">
        <v>-175</v>
      </c>
      <c r="O58" s="38">
        <v>0</v>
      </c>
      <c r="P58" s="38">
        <v>183</v>
      </c>
      <c r="Q58" s="39">
        <v>8</v>
      </c>
      <c r="R58" s="37">
        <v>631</v>
      </c>
      <c r="S58" s="38">
        <v>0</v>
      </c>
      <c r="T58" s="38">
        <v>52</v>
      </c>
      <c r="U58" s="38">
        <v>-90</v>
      </c>
      <c r="V58" s="39">
        <v>-38</v>
      </c>
      <c r="W58" s="36">
        <v>0</v>
      </c>
      <c r="X58" s="36">
        <v>0</v>
      </c>
      <c r="Y58" s="37">
        <v>0</v>
      </c>
      <c r="Z58" s="39">
        <v>447</v>
      </c>
      <c r="AA58" s="36">
        <v>0</v>
      </c>
      <c r="AB58" s="36">
        <v>0</v>
      </c>
      <c r="AC58" s="37">
        <v>0</v>
      </c>
      <c r="AD58" s="38">
        <v>0</v>
      </c>
      <c r="AE58" s="38">
        <v>214</v>
      </c>
      <c r="AF58" s="39">
        <v>214</v>
      </c>
      <c r="AG58" s="36">
        <v>340</v>
      </c>
      <c r="AH58" s="36">
        <v>0</v>
      </c>
      <c r="AI58" s="36">
        <v>0</v>
      </c>
      <c r="AJ58" s="36">
        <v>0</v>
      </c>
      <c r="AK58" s="40">
        <v>2794</v>
      </c>
      <c r="AL58" s="38">
        <v>1895</v>
      </c>
      <c r="AM58" s="38">
        <v>0</v>
      </c>
      <c r="AN58" s="38">
        <v>4133</v>
      </c>
      <c r="AO58" s="38">
        <v>0</v>
      </c>
      <c r="AP58" s="38">
        <v>0</v>
      </c>
      <c r="AQ58" s="36">
        <v>742</v>
      </c>
      <c r="AR58" s="36">
        <v>0</v>
      </c>
      <c r="AS58" s="36">
        <v>0</v>
      </c>
      <c r="AT58" s="36">
        <v>0</v>
      </c>
      <c r="AU58" s="36">
        <v>0</v>
      </c>
      <c r="AV58" s="36">
        <v>-117</v>
      </c>
      <c r="AW58" s="36">
        <v>0</v>
      </c>
      <c r="AX58" s="36">
        <v>0</v>
      </c>
      <c r="AY58" s="36">
        <v>0</v>
      </c>
      <c r="AZ58" s="40"/>
      <c r="BA58" s="40">
        <v>9447</v>
      </c>
      <c r="BB58" s="36">
        <v>0</v>
      </c>
      <c r="BC58" s="36">
        <v>0</v>
      </c>
      <c r="BD58" s="36">
        <v>1342</v>
      </c>
      <c r="BE58" s="36">
        <v>-2</v>
      </c>
    </row>
    <row r="59" spans="1:57" x14ac:dyDescent="0.2">
      <c r="A59" s="35" t="s">
        <v>510</v>
      </c>
      <c r="B59" s="35" t="s">
        <v>1102</v>
      </c>
      <c r="C59" s="397" t="s">
        <v>1592</v>
      </c>
      <c r="D59" s="35" t="s">
        <v>509</v>
      </c>
      <c r="F59" s="35" t="s">
        <v>3</v>
      </c>
      <c r="G59" s="36">
        <v>5</v>
      </c>
      <c r="H59" s="36">
        <v>1202</v>
      </c>
      <c r="I59" s="37">
        <v>1207</v>
      </c>
      <c r="J59" s="39">
        <v>0</v>
      </c>
      <c r="K59" s="36">
        <v>72</v>
      </c>
      <c r="L59" s="36">
        <v>0</v>
      </c>
      <c r="M59" s="37">
        <v>72</v>
      </c>
      <c r="N59" s="38">
        <v>-18</v>
      </c>
      <c r="O59" s="38">
        <v>0</v>
      </c>
      <c r="P59" s="38">
        <v>68</v>
      </c>
      <c r="Q59" s="39">
        <v>50</v>
      </c>
      <c r="R59" s="37">
        <v>320</v>
      </c>
      <c r="S59" s="38">
        <v>0</v>
      </c>
      <c r="T59" s="38">
        <v>70</v>
      </c>
      <c r="U59" s="38">
        <v>152</v>
      </c>
      <c r="V59" s="39">
        <v>222</v>
      </c>
      <c r="W59" s="36">
        <v>0</v>
      </c>
      <c r="X59" s="36">
        <v>0</v>
      </c>
      <c r="Y59" s="37">
        <v>0</v>
      </c>
      <c r="Z59" s="39">
        <v>145</v>
      </c>
      <c r="AA59" s="36">
        <v>0</v>
      </c>
      <c r="AB59" s="36">
        <v>0</v>
      </c>
      <c r="AC59" s="37">
        <v>0</v>
      </c>
      <c r="AD59" s="38">
        <v>0</v>
      </c>
      <c r="AE59" s="38">
        <v>170</v>
      </c>
      <c r="AF59" s="39">
        <v>170</v>
      </c>
      <c r="AG59" s="36">
        <v>67</v>
      </c>
      <c r="AH59" s="36">
        <v>0</v>
      </c>
      <c r="AI59" s="36">
        <v>0</v>
      </c>
      <c r="AJ59" s="36">
        <v>0</v>
      </c>
      <c r="AK59" s="40">
        <v>2253</v>
      </c>
      <c r="AL59" s="38">
        <v>2812</v>
      </c>
      <c r="AM59" s="38">
        <v>0</v>
      </c>
      <c r="AN59" s="38">
        <v>1695</v>
      </c>
      <c r="AO59" s="38">
        <v>0</v>
      </c>
      <c r="AP59" s="38">
        <v>0</v>
      </c>
      <c r="AQ59" s="36">
        <v>189</v>
      </c>
      <c r="AR59" s="36">
        <v>0</v>
      </c>
      <c r="AS59" s="36">
        <v>0</v>
      </c>
      <c r="AT59" s="36">
        <v>0</v>
      </c>
      <c r="AU59" s="36">
        <v>0</v>
      </c>
      <c r="AV59" s="36">
        <v>-109</v>
      </c>
      <c r="AW59" s="36">
        <v>0</v>
      </c>
      <c r="AX59" s="36">
        <v>0</v>
      </c>
      <c r="AY59" s="36">
        <v>0</v>
      </c>
      <c r="AZ59" s="40"/>
      <c r="BA59" s="40">
        <v>6840</v>
      </c>
      <c r="BB59" s="36">
        <v>0</v>
      </c>
      <c r="BC59" s="36">
        <v>0</v>
      </c>
      <c r="BD59" s="36">
        <v>0</v>
      </c>
      <c r="BE59" s="36">
        <v>-12</v>
      </c>
    </row>
    <row r="60" spans="1:57" x14ac:dyDescent="0.2">
      <c r="A60" s="35" t="s">
        <v>442</v>
      </c>
      <c r="B60" s="35" t="s">
        <v>1103</v>
      </c>
      <c r="C60" s="397" t="s">
        <v>1587</v>
      </c>
      <c r="D60" s="35" t="s">
        <v>441</v>
      </c>
      <c r="F60" s="35" t="s">
        <v>34</v>
      </c>
      <c r="G60" s="36">
        <v>-377</v>
      </c>
      <c r="H60" s="36">
        <v>6230</v>
      </c>
      <c r="I60" s="37">
        <v>5853</v>
      </c>
      <c r="J60" s="39">
        <v>19</v>
      </c>
      <c r="K60" s="36">
        <v>93</v>
      </c>
      <c r="L60" s="36">
        <v>182</v>
      </c>
      <c r="M60" s="37">
        <v>275</v>
      </c>
      <c r="N60" s="38">
        <v>2162</v>
      </c>
      <c r="O60" s="38">
        <v>0</v>
      </c>
      <c r="P60" s="38">
        <v>-1144</v>
      </c>
      <c r="Q60" s="39">
        <v>1018</v>
      </c>
      <c r="R60" s="37">
        <v>2143</v>
      </c>
      <c r="S60" s="38">
        <v>-67</v>
      </c>
      <c r="T60" s="38">
        <v>280</v>
      </c>
      <c r="U60" s="38">
        <v>514</v>
      </c>
      <c r="V60" s="39">
        <v>727</v>
      </c>
      <c r="W60" s="36">
        <v>1797</v>
      </c>
      <c r="X60" s="36">
        <v>1919</v>
      </c>
      <c r="Y60" s="37">
        <v>3716</v>
      </c>
      <c r="Z60" s="39">
        <v>1305</v>
      </c>
      <c r="AA60" s="36">
        <v>26070</v>
      </c>
      <c r="AB60" s="36">
        <v>10909</v>
      </c>
      <c r="AC60" s="37">
        <v>36979</v>
      </c>
      <c r="AD60" s="38">
        <v>32724</v>
      </c>
      <c r="AE60" s="38">
        <v>963</v>
      </c>
      <c r="AF60" s="39">
        <v>33687</v>
      </c>
      <c r="AG60" s="36">
        <v>0</v>
      </c>
      <c r="AH60" s="36">
        <v>0</v>
      </c>
      <c r="AI60" s="36">
        <v>0</v>
      </c>
      <c r="AJ60" s="36">
        <v>26</v>
      </c>
      <c r="AK60" s="40">
        <v>85748</v>
      </c>
      <c r="AL60" s="38">
        <v>25624</v>
      </c>
      <c r="AM60" s="38">
        <v>0</v>
      </c>
      <c r="AN60" s="38">
        <v>-11</v>
      </c>
      <c r="AO60" s="38">
        <v>0</v>
      </c>
      <c r="AP60" s="38">
        <v>0</v>
      </c>
      <c r="AQ60" s="36">
        <v>0</v>
      </c>
      <c r="AR60" s="36">
        <v>0</v>
      </c>
      <c r="AS60" s="36">
        <v>0</v>
      </c>
      <c r="AT60" s="36">
        <v>0</v>
      </c>
      <c r="AU60" s="36">
        <v>0</v>
      </c>
      <c r="AV60" s="36">
        <v>-1732</v>
      </c>
      <c r="AW60" s="36">
        <v>890</v>
      </c>
      <c r="AX60" s="36">
        <v>1180</v>
      </c>
      <c r="AY60" s="36">
        <v>0</v>
      </c>
      <c r="AZ60" s="40"/>
      <c r="BA60" s="40">
        <v>111699</v>
      </c>
      <c r="BB60" s="36">
        <v>0</v>
      </c>
      <c r="BC60" s="36">
        <v>0</v>
      </c>
      <c r="BD60" s="36">
        <v>1757</v>
      </c>
      <c r="BE60" s="36">
        <v>-447</v>
      </c>
    </row>
    <row r="61" spans="1:57" x14ac:dyDescent="0.2">
      <c r="A61" s="35" t="s">
        <v>604</v>
      </c>
      <c r="B61" s="35" t="s">
        <v>1104</v>
      </c>
      <c r="C61" s="397" t="s">
        <v>1587</v>
      </c>
      <c r="D61" s="35" t="s">
        <v>603</v>
      </c>
      <c r="F61" s="35" t="s">
        <v>34</v>
      </c>
      <c r="G61" s="36">
        <v>-143</v>
      </c>
      <c r="H61" s="36">
        <v>794</v>
      </c>
      <c r="I61" s="37">
        <v>651</v>
      </c>
      <c r="J61" s="39">
        <v>33</v>
      </c>
      <c r="K61" s="36">
        <v>223</v>
      </c>
      <c r="L61" s="36">
        <v>114</v>
      </c>
      <c r="M61" s="37">
        <v>337</v>
      </c>
      <c r="N61" s="38">
        <v>724</v>
      </c>
      <c r="O61" s="38">
        <v>0</v>
      </c>
      <c r="P61" s="38">
        <v>291</v>
      </c>
      <c r="Q61" s="39">
        <v>1015</v>
      </c>
      <c r="R61" s="37">
        <v>3069</v>
      </c>
      <c r="S61" s="38">
        <v>249</v>
      </c>
      <c r="T61" s="38">
        <v>24</v>
      </c>
      <c r="U61" s="38">
        <v>372</v>
      </c>
      <c r="V61" s="39">
        <v>645</v>
      </c>
      <c r="W61" s="36">
        <v>1169</v>
      </c>
      <c r="X61" s="36">
        <v>1398</v>
      </c>
      <c r="Y61" s="37">
        <v>2567</v>
      </c>
      <c r="Z61" s="39">
        <v>1000</v>
      </c>
      <c r="AA61" s="36">
        <v>7371</v>
      </c>
      <c r="AB61" s="36">
        <v>3520</v>
      </c>
      <c r="AC61" s="37">
        <v>10891</v>
      </c>
      <c r="AD61" s="38">
        <v>19550</v>
      </c>
      <c r="AE61" s="38">
        <v>916</v>
      </c>
      <c r="AF61" s="39">
        <v>20466</v>
      </c>
      <c r="AG61" s="36">
        <v>717</v>
      </c>
      <c r="AH61" s="36">
        <v>16</v>
      </c>
      <c r="AI61" s="36">
        <v>48</v>
      </c>
      <c r="AJ61" s="36">
        <v>75</v>
      </c>
      <c r="AK61" s="40">
        <v>41530</v>
      </c>
      <c r="AL61" s="38">
        <v>16227</v>
      </c>
      <c r="AM61" s="38">
        <v>73</v>
      </c>
      <c r="AN61" s="38">
        <v>0</v>
      </c>
      <c r="AO61" s="38">
        <v>0</v>
      </c>
      <c r="AP61" s="38">
        <v>0</v>
      </c>
      <c r="AQ61" s="36">
        <v>64</v>
      </c>
      <c r="AR61" s="36">
        <v>0</v>
      </c>
      <c r="AS61" s="36">
        <v>0</v>
      </c>
      <c r="AT61" s="36">
        <v>0</v>
      </c>
      <c r="AU61" s="36">
        <v>0</v>
      </c>
      <c r="AV61" s="36">
        <v>0</v>
      </c>
      <c r="AW61" s="36">
        <v>0</v>
      </c>
      <c r="AX61" s="36">
        <v>0</v>
      </c>
      <c r="AY61" s="36">
        <v>0</v>
      </c>
      <c r="AZ61" s="40"/>
      <c r="BA61" s="40">
        <v>57894</v>
      </c>
      <c r="BB61" s="36">
        <v>0</v>
      </c>
      <c r="BC61" s="36">
        <v>0</v>
      </c>
      <c r="BD61" s="36">
        <v>1584</v>
      </c>
      <c r="BE61" s="36">
        <v>-793</v>
      </c>
    </row>
    <row r="62" spans="1:57" x14ac:dyDescent="0.2">
      <c r="A62" s="35" t="s">
        <v>159</v>
      </c>
      <c r="B62" s="35" t="s">
        <v>1105</v>
      </c>
      <c r="C62" s="397" t="s">
        <v>1587</v>
      </c>
      <c r="D62" s="35" t="s">
        <v>896</v>
      </c>
      <c r="F62" s="35" t="s">
        <v>729</v>
      </c>
      <c r="G62" s="36">
        <v>230</v>
      </c>
      <c r="H62" s="36">
        <v>648</v>
      </c>
      <c r="I62" s="37">
        <v>878</v>
      </c>
      <c r="J62" s="39">
        <v>57</v>
      </c>
      <c r="K62" s="36">
        <v>7</v>
      </c>
      <c r="L62" s="36">
        <v>451</v>
      </c>
      <c r="M62" s="37">
        <v>458</v>
      </c>
      <c r="N62" s="38">
        <v>11026</v>
      </c>
      <c r="O62" s="38">
        <v>0</v>
      </c>
      <c r="P62" s="38">
        <v>941</v>
      </c>
      <c r="Q62" s="39">
        <v>11967</v>
      </c>
      <c r="R62" s="37">
        <v>8405</v>
      </c>
      <c r="S62" s="38">
        <v>1981</v>
      </c>
      <c r="T62" s="38">
        <v>12</v>
      </c>
      <c r="U62" s="38">
        <v>965</v>
      </c>
      <c r="V62" s="39">
        <v>2958</v>
      </c>
      <c r="W62" s="36">
        <v>4181</v>
      </c>
      <c r="X62" s="36">
        <v>3494</v>
      </c>
      <c r="Y62" s="37">
        <v>7675</v>
      </c>
      <c r="Z62" s="39">
        <v>2150</v>
      </c>
      <c r="AA62" s="36">
        <v>67231</v>
      </c>
      <c r="AB62" s="36">
        <v>29224</v>
      </c>
      <c r="AC62" s="37">
        <v>96455</v>
      </c>
      <c r="AD62" s="38">
        <v>86818</v>
      </c>
      <c r="AE62" s="38">
        <v>614</v>
      </c>
      <c r="AF62" s="39">
        <v>87432</v>
      </c>
      <c r="AG62" s="36">
        <v>1699</v>
      </c>
      <c r="AH62" s="36">
        <v>-1</v>
      </c>
      <c r="AI62" s="36">
        <v>-9</v>
      </c>
      <c r="AJ62" s="36">
        <v>0</v>
      </c>
      <c r="AK62" s="40">
        <v>220124</v>
      </c>
      <c r="AL62" s="38">
        <v>0</v>
      </c>
      <c r="AM62" s="38">
        <v>0</v>
      </c>
      <c r="AN62" s="38">
        <v>0</v>
      </c>
      <c r="AO62" s="38">
        <v>0</v>
      </c>
      <c r="AP62" s="38">
        <v>0</v>
      </c>
      <c r="AQ62" s="36">
        <v>0</v>
      </c>
      <c r="AR62" s="36">
        <v>0</v>
      </c>
      <c r="AS62" s="36">
        <v>0</v>
      </c>
      <c r="AT62" s="36">
        <v>0</v>
      </c>
      <c r="AU62" s="36">
        <v>149</v>
      </c>
      <c r="AV62" s="36">
        <v>0</v>
      </c>
      <c r="AW62" s="36">
        <v>0</v>
      </c>
      <c r="AX62" s="36">
        <v>0</v>
      </c>
      <c r="AY62" s="36">
        <v>0</v>
      </c>
      <c r="AZ62" s="40"/>
      <c r="BA62" s="40">
        <v>220273</v>
      </c>
      <c r="BB62" s="36">
        <v>0</v>
      </c>
      <c r="BC62" s="36">
        <v>0</v>
      </c>
      <c r="BD62" s="36">
        <v>7153</v>
      </c>
      <c r="BE62" s="36">
        <v>-188</v>
      </c>
    </row>
    <row r="63" spans="1:57" x14ac:dyDescent="0.2">
      <c r="A63" s="35" t="s">
        <v>174</v>
      </c>
      <c r="B63" s="35" t="s">
        <v>1106</v>
      </c>
      <c r="C63" s="397" t="s">
        <v>1587</v>
      </c>
      <c r="D63" s="35" t="s">
        <v>173</v>
      </c>
      <c r="F63" s="35" t="s">
        <v>3</v>
      </c>
      <c r="G63" s="36">
        <v>27</v>
      </c>
      <c r="H63" s="36">
        <v>1113</v>
      </c>
      <c r="I63" s="37">
        <v>1140</v>
      </c>
      <c r="J63" s="39">
        <v>10</v>
      </c>
      <c r="K63" s="36">
        <v>68</v>
      </c>
      <c r="L63" s="36">
        <v>0</v>
      </c>
      <c r="M63" s="37">
        <v>68</v>
      </c>
      <c r="N63" s="38">
        <v>-555</v>
      </c>
      <c r="O63" s="38">
        <v>0</v>
      </c>
      <c r="P63" s="38">
        <v>352</v>
      </c>
      <c r="Q63" s="39">
        <v>-203</v>
      </c>
      <c r="R63" s="37">
        <v>1833</v>
      </c>
      <c r="S63" s="38">
        <v>0</v>
      </c>
      <c r="T63" s="38">
        <v>16</v>
      </c>
      <c r="U63" s="38">
        <v>687</v>
      </c>
      <c r="V63" s="39">
        <v>703</v>
      </c>
      <c r="W63" s="36">
        <v>0</v>
      </c>
      <c r="X63" s="36">
        <v>0</v>
      </c>
      <c r="Y63" s="37">
        <v>0</v>
      </c>
      <c r="Z63" s="39">
        <v>912</v>
      </c>
      <c r="AA63" s="36">
        <v>0</v>
      </c>
      <c r="AB63" s="36">
        <v>0</v>
      </c>
      <c r="AC63" s="37">
        <v>0</v>
      </c>
      <c r="AD63" s="38">
        <v>0</v>
      </c>
      <c r="AE63" s="38">
        <v>379</v>
      </c>
      <c r="AF63" s="39">
        <v>379</v>
      </c>
      <c r="AG63" s="36">
        <v>33</v>
      </c>
      <c r="AH63" s="36">
        <v>0</v>
      </c>
      <c r="AI63" s="36">
        <v>0</v>
      </c>
      <c r="AJ63" s="36">
        <v>0</v>
      </c>
      <c r="AK63" s="40">
        <v>4875</v>
      </c>
      <c r="AL63" s="38">
        <v>4899</v>
      </c>
      <c r="AM63" s="38">
        <v>0</v>
      </c>
      <c r="AN63" s="38">
        <v>2319</v>
      </c>
      <c r="AO63" s="38">
        <v>0</v>
      </c>
      <c r="AP63" s="38">
        <v>0</v>
      </c>
      <c r="AQ63" s="36">
        <v>824</v>
      </c>
      <c r="AR63" s="36">
        <v>0</v>
      </c>
      <c r="AS63" s="36">
        <v>0</v>
      </c>
      <c r="AT63" s="36">
        <v>0</v>
      </c>
      <c r="AU63" s="36">
        <v>0</v>
      </c>
      <c r="AV63" s="36">
        <v>-206</v>
      </c>
      <c r="AW63" s="36">
        <v>0</v>
      </c>
      <c r="AX63" s="36">
        <v>0</v>
      </c>
      <c r="AY63" s="36">
        <v>0</v>
      </c>
      <c r="AZ63" s="40"/>
      <c r="BA63" s="40">
        <v>12711</v>
      </c>
      <c r="BB63" s="36">
        <v>5</v>
      </c>
      <c r="BC63" s="36">
        <v>0</v>
      </c>
      <c r="BD63" s="36">
        <v>0</v>
      </c>
      <c r="BE63" s="36">
        <v>-80</v>
      </c>
    </row>
    <row r="64" spans="1:57" x14ac:dyDescent="0.2">
      <c r="A64" s="35" t="s">
        <v>212</v>
      </c>
      <c r="B64" s="35" t="s">
        <v>1107</v>
      </c>
      <c r="C64" s="397" t="s">
        <v>1587</v>
      </c>
      <c r="D64" s="35" t="s">
        <v>211</v>
      </c>
      <c r="F64" s="35" t="s">
        <v>3</v>
      </c>
      <c r="G64" s="36">
        <v>1</v>
      </c>
      <c r="H64" s="36">
        <v>3635</v>
      </c>
      <c r="I64" s="37">
        <v>3636</v>
      </c>
      <c r="J64" s="39">
        <v>3</v>
      </c>
      <c r="K64" s="36">
        <v>51</v>
      </c>
      <c r="L64" s="36">
        <v>0</v>
      </c>
      <c r="M64" s="37">
        <v>51</v>
      </c>
      <c r="N64" s="38">
        <v>-1395</v>
      </c>
      <c r="O64" s="38">
        <v>0</v>
      </c>
      <c r="P64" s="38">
        <v>75</v>
      </c>
      <c r="Q64" s="39">
        <v>-1320</v>
      </c>
      <c r="R64" s="37">
        <v>977</v>
      </c>
      <c r="S64" s="38">
        <v>6</v>
      </c>
      <c r="T64" s="38">
        <v>253</v>
      </c>
      <c r="U64" s="38">
        <v>-661</v>
      </c>
      <c r="V64" s="39">
        <v>-402</v>
      </c>
      <c r="W64" s="36">
        <v>0</v>
      </c>
      <c r="X64" s="36">
        <v>0</v>
      </c>
      <c r="Y64" s="37">
        <v>0</v>
      </c>
      <c r="Z64" s="39">
        <v>860</v>
      </c>
      <c r="AA64" s="36">
        <v>0</v>
      </c>
      <c r="AB64" s="36">
        <v>0</v>
      </c>
      <c r="AC64" s="37">
        <v>0</v>
      </c>
      <c r="AD64" s="38">
        <v>0</v>
      </c>
      <c r="AE64" s="38">
        <v>285</v>
      </c>
      <c r="AF64" s="39">
        <v>285</v>
      </c>
      <c r="AG64" s="36">
        <v>506</v>
      </c>
      <c r="AH64" s="36">
        <v>0</v>
      </c>
      <c r="AI64" s="36">
        <v>0</v>
      </c>
      <c r="AJ64" s="36">
        <v>0</v>
      </c>
      <c r="AK64" s="40">
        <v>4596</v>
      </c>
      <c r="AL64" s="38">
        <v>6135</v>
      </c>
      <c r="AM64" s="38">
        <v>268</v>
      </c>
      <c r="AN64" s="38">
        <v>2498</v>
      </c>
      <c r="AO64" s="38">
        <v>0</v>
      </c>
      <c r="AP64" s="38">
        <v>0</v>
      </c>
      <c r="AQ64" s="36">
        <v>0</v>
      </c>
      <c r="AR64" s="36">
        <v>0</v>
      </c>
      <c r="AS64" s="36">
        <v>0</v>
      </c>
      <c r="AT64" s="36">
        <v>0</v>
      </c>
      <c r="AU64" s="36">
        <v>0</v>
      </c>
      <c r="AV64" s="36">
        <v>0</v>
      </c>
      <c r="AW64" s="36">
        <v>0</v>
      </c>
      <c r="AX64" s="36">
        <v>0</v>
      </c>
      <c r="AY64" s="36">
        <v>0</v>
      </c>
      <c r="AZ64" s="40"/>
      <c r="BA64" s="40">
        <v>13497</v>
      </c>
      <c r="BB64" s="36">
        <v>0</v>
      </c>
      <c r="BC64" s="36">
        <v>0</v>
      </c>
      <c r="BD64" s="36">
        <v>0</v>
      </c>
      <c r="BE64" s="36">
        <v>-22</v>
      </c>
    </row>
    <row r="65" spans="1:57" x14ac:dyDescent="0.2">
      <c r="A65" s="35" t="s">
        <v>365</v>
      </c>
      <c r="B65" s="35" t="s">
        <v>1108</v>
      </c>
      <c r="C65" s="397" t="s">
        <v>1587</v>
      </c>
      <c r="D65" s="35" t="s">
        <v>364</v>
      </c>
      <c r="F65" s="35" t="s">
        <v>3</v>
      </c>
      <c r="G65" s="36">
        <v>33</v>
      </c>
      <c r="H65" s="36">
        <v>462</v>
      </c>
      <c r="I65" s="37">
        <v>495</v>
      </c>
      <c r="J65" s="39">
        <v>0</v>
      </c>
      <c r="K65" s="36">
        <v>20</v>
      </c>
      <c r="L65" s="36">
        <v>0</v>
      </c>
      <c r="M65" s="37">
        <v>20</v>
      </c>
      <c r="N65" s="38">
        <v>-107</v>
      </c>
      <c r="O65" s="38">
        <v>0</v>
      </c>
      <c r="P65" s="38">
        <v>73</v>
      </c>
      <c r="Q65" s="39">
        <v>-34</v>
      </c>
      <c r="R65" s="37">
        <v>582</v>
      </c>
      <c r="S65" s="38">
        <v>0</v>
      </c>
      <c r="T65" s="38">
        <v>58</v>
      </c>
      <c r="U65" s="38">
        <v>235</v>
      </c>
      <c r="V65" s="39">
        <v>293</v>
      </c>
      <c r="W65" s="36">
        <v>0</v>
      </c>
      <c r="X65" s="36">
        <v>0</v>
      </c>
      <c r="Y65" s="37">
        <v>0</v>
      </c>
      <c r="Z65" s="39">
        <v>332</v>
      </c>
      <c r="AA65" s="36">
        <v>0</v>
      </c>
      <c r="AB65" s="36">
        <v>0</v>
      </c>
      <c r="AC65" s="37">
        <v>0</v>
      </c>
      <c r="AD65" s="38">
        <v>0</v>
      </c>
      <c r="AE65" s="38">
        <v>46</v>
      </c>
      <c r="AF65" s="39">
        <v>46</v>
      </c>
      <c r="AG65" s="36">
        <v>225</v>
      </c>
      <c r="AH65" s="36">
        <v>51</v>
      </c>
      <c r="AI65" s="36">
        <v>0</v>
      </c>
      <c r="AJ65" s="36">
        <v>0</v>
      </c>
      <c r="AK65" s="40">
        <v>2010</v>
      </c>
      <c r="AL65" s="38">
        <v>2894</v>
      </c>
      <c r="AM65" s="38">
        <v>16</v>
      </c>
      <c r="AN65" s="38">
        <v>1614</v>
      </c>
      <c r="AO65" s="38">
        <v>0</v>
      </c>
      <c r="AP65" s="38">
        <v>0</v>
      </c>
      <c r="AQ65" s="36">
        <v>352</v>
      </c>
      <c r="AR65" s="36">
        <v>0</v>
      </c>
      <c r="AS65" s="36">
        <v>0</v>
      </c>
      <c r="AT65" s="36">
        <v>0</v>
      </c>
      <c r="AU65" s="36">
        <v>0</v>
      </c>
      <c r="AV65" s="36">
        <v>0</v>
      </c>
      <c r="AW65" s="36">
        <v>0</v>
      </c>
      <c r="AX65" s="36">
        <v>0</v>
      </c>
      <c r="AY65" s="36">
        <v>0</v>
      </c>
      <c r="AZ65" s="40"/>
      <c r="BA65" s="40">
        <v>6886</v>
      </c>
      <c r="BB65" s="36">
        <v>0</v>
      </c>
      <c r="BC65" s="36">
        <v>0</v>
      </c>
      <c r="BD65" s="36">
        <v>27</v>
      </c>
      <c r="BE65" s="36">
        <v>-77</v>
      </c>
    </row>
    <row r="66" spans="1:57" x14ac:dyDescent="0.2">
      <c r="A66" s="35" t="s">
        <v>388</v>
      </c>
      <c r="B66" s="35" t="s">
        <v>1109</v>
      </c>
      <c r="C66" s="397" t="s">
        <v>1587</v>
      </c>
      <c r="D66" s="35" t="s">
        <v>387</v>
      </c>
      <c r="F66" s="35" t="s">
        <v>3</v>
      </c>
      <c r="G66" s="36">
        <v>-45</v>
      </c>
      <c r="H66" s="36">
        <v>774</v>
      </c>
      <c r="I66" s="37">
        <v>729</v>
      </c>
      <c r="J66" s="39">
        <v>15</v>
      </c>
      <c r="K66" s="36">
        <v>232</v>
      </c>
      <c r="L66" s="36">
        <v>0</v>
      </c>
      <c r="M66" s="37">
        <v>232</v>
      </c>
      <c r="N66" s="38">
        <v>-697</v>
      </c>
      <c r="O66" s="38">
        <v>0</v>
      </c>
      <c r="P66" s="38">
        <v>336</v>
      </c>
      <c r="Q66" s="39">
        <v>-361</v>
      </c>
      <c r="R66" s="37">
        <v>1668</v>
      </c>
      <c r="S66" s="38">
        <v>0</v>
      </c>
      <c r="T66" s="38">
        <v>89</v>
      </c>
      <c r="U66" s="38">
        <v>206</v>
      </c>
      <c r="V66" s="39">
        <v>295</v>
      </c>
      <c r="W66" s="36">
        <v>0</v>
      </c>
      <c r="X66" s="36">
        <v>0</v>
      </c>
      <c r="Y66" s="37">
        <v>0</v>
      </c>
      <c r="Z66" s="39">
        <v>205</v>
      </c>
      <c r="AA66" s="36">
        <v>0</v>
      </c>
      <c r="AB66" s="36">
        <v>0</v>
      </c>
      <c r="AC66" s="37">
        <v>0</v>
      </c>
      <c r="AD66" s="38">
        <v>0</v>
      </c>
      <c r="AE66" s="38">
        <v>460</v>
      </c>
      <c r="AF66" s="39">
        <v>460</v>
      </c>
      <c r="AG66" s="36">
        <v>284</v>
      </c>
      <c r="AH66" s="36">
        <v>1</v>
      </c>
      <c r="AI66" s="36">
        <v>0</v>
      </c>
      <c r="AJ66" s="36">
        <v>0</v>
      </c>
      <c r="AK66" s="40">
        <v>3528</v>
      </c>
      <c r="AL66" s="38">
        <v>5958</v>
      </c>
      <c r="AM66" s="38">
        <v>0</v>
      </c>
      <c r="AN66" s="38">
        <v>0</v>
      </c>
      <c r="AO66" s="38">
        <v>0</v>
      </c>
      <c r="AP66" s="38">
        <v>0</v>
      </c>
      <c r="AQ66" s="36">
        <v>471</v>
      </c>
      <c r="AR66" s="36">
        <v>0</v>
      </c>
      <c r="AS66" s="36">
        <v>0</v>
      </c>
      <c r="AT66" s="36">
        <v>0</v>
      </c>
      <c r="AU66" s="36">
        <v>3</v>
      </c>
      <c r="AV66" s="36">
        <v>3</v>
      </c>
      <c r="AW66" s="36">
        <v>0</v>
      </c>
      <c r="AX66" s="36">
        <v>0</v>
      </c>
      <c r="AY66" s="36">
        <v>0</v>
      </c>
      <c r="AZ66" s="40"/>
      <c r="BA66" s="40">
        <v>9963</v>
      </c>
      <c r="BB66" s="36">
        <v>0</v>
      </c>
      <c r="BC66" s="36">
        <v>0</v>
      </c>
      <c r="BD66" s="36">
        <v>10</v>
      </c>
      <c r="BE66" s="36">
        <v>-13</v>
      </c>
    </row>
    <row r="67" spans="1:57" x14ac:dyDescent="0.2">
      <c r="A67" s="35" t="s">
        <v>515</v>
      </c>
      <c r="B67" s="35" t="s">
        <v>1110</v>
      </c>
      <c r="C67" s="397" t="s">
        <v>1587</v>
      </c>
      <c r="D67" s="35" t="s">
        <v>514</v>
      </c>
      <c r="F67" s="35" t="s">
        <v>3</v>
      </c>
      <c r="G67" s="36">
        <v>16</v>
      </c>
      <c r="H67" s="36">
        <v>769</v>
      </c>
      <c r="I67" s="37">
        <v>785</v>
      </c>
      <c r="J67" s="39">
        <v>7</v>
      </c>
      <c r="K67" s="36">
        <v>28</v>
      </c>
      <c r="L67" s="36">
        <v>0</v>
      </c>
      <c r="M67" s="37">
        <v>28</v>
      </c>
      <c r="N67" s="38">
        <v>-469</v>
      </c>
      <c r="O67" s="38">
        <v>0</v>
      </c>
      <c r="P67" s="38">
        <v>-31</v>
      </c>
      <c r="Q67" s="39">
        <v>-500</v>
      </c>
      <c r="R67" s="37">
        <v>1150</v>
      </c>
      <c r="S67" s="38">
        <v>0</v>
      </c>
      <c r="T67" s="38">
        <v>111</v>
      </c>
      <c r="U67" s="38">
        <v>170</v>
      </c>
      <c r="V67" s="39">
        <v>281</v>
      </c>
      <c r="W67" s="36">
        <v>0</v>
      </c>
      <c r="X67" s="36">
        <v>0</v>
      </c>
      <c r="Y67" s="37">
        <v>0</v>
      </c>
      <c r="Z67" s="39">
        <v>288</v>
      </c>
      <c r="AA67" s="36">
        <v>0</v>
      </c>
      <c r="AB67" s="36">
        <v>0</v>
      </c>
      <c r="AC67" s="37">
        <v>0</v>
      </c>
      <c r="AD67" s="38">
        <v>0</v>
      </c>
      <c r="AE67" s="38">
        <v>233</v>
      </c>
      <c r="AF67" s="39">
        <v>233</v>
      </c>
      <c r="AG67" s="36">
        <v>96</v>
      </c>
      <c r="AH67" s="36">
        <v>0</v>
      </c>
      <c r="AI67" s="36">
        <v>0</v>
      </c>
      <c r="AJ67" s="36">
        <v>0</v>
      </c>
      <c r="AK67" s="40">
        <v>2368</v>
      </c>
      <c r="AL67" s="38">
        <v>5120</v>
      </c>
      <c r="AM67" s="38">
        <v>32</v>
      </c>
      <c r="AN67" s="38">
        <v>0</v>
      </c>
      <c r="AO67" s="38">
        <v>0</v>
      </c>
      <c r="AP67" s="38">
        <v>0</v>
      </c>
      <c r="AQ67" s="36">
        <v>1047</v>
      </c>
      <c r="AR67" s="36">
        <v>0</v>
      </c>
      <c r="AS67" s="36">
        <v>0</v>
      </c>
      <c r="AT67" s="36">
        <v>0</v>
      </c>
      <c r="AU67" s="36">
        <v>0</v>
      </c>
      <c r="AV67" s="36">
        <v>0</v>
      </c>
      <c r="AW67" s="36">
        <v>0</v>
      </c>
      <c r="AX67" s="36">
        <v>0</v>
      </c>
      <c r="AY67" s="36">
        <v>0</v>
      </c>
      <c r="AZ67" s="40"/>
      <c r="BA67" s="40">
        <v>8567</v>
      </c>
      <c r="BB67" s="36">
        <v>0</v>
      </c>
      <c r="BC67" s="36">
        <v>0</v>
      </c>
      <c r="BD67" s="36">
        <v>0</v>
      </c>
      <c r="BE67" s="36">
        <v>-32</v>
      </c>
    </row>
    <row r="68" spans="1:57" x14ac:dyDescent="0.2">
      <c r="A68" s="35" t="s">
        <v>588</v>
      </c>
      <c r="B68" s="35" t="s">
        <v>1111</v>
      </c>
      <c r="C68" s="397" t="s">
        <v>1587</v>
      </c>
      <c r="D68" s="35" t="s">
        <v>587</v>
      </c>
      <c r="F68" s="35" t="s">
        <v>3</v>
      </c>
      <c r="G68" s="36">
        <v>65</v>
      </c>
      <c r="H68" s="36">
        <v>1062</v>
      </c>
      <c r="I68" s="37">
        <v>1127</v>
      </c>
      <c r="J68" s="39">
        <v>5</v>
      </c>
      <c r="K68" s="36">
        <v>26</v>
      </c>
      <c r="L68" s="36">
        <v>0</v>
      </c>
      <c r="M68" s="37">
        <v>26</v>
      </c>
      <c r="N68" s="38">
        <v>-736</v>
      </c>
      <c r="O68" s="38">
        <v>0</v>
      </c>
      <c r="P68" s="38">
        <v>395</v>
      </c>
      <c r="Q68" s="39">
        <v>-341</v>
      </c>
      <c r="R68" s="37">
        <v>1403</v>
      </c>
      <c r="S68" s="38">
        <v>0</v>
      </c>
      <c r="T68" s="38">
        <v>269</v>
      </c>
      <c r="U68" s="38">
        <v>435</v>
      </c>
      <c r="V68" s="39">
        <v>704</v>
      </c>
      <c r="W68" s="36">
        <v>0</v>
      </c>
      <c r="X68" s="36">
        <v>0</v>
      </c>
      <c r="Y68" s="37">
        <v>0</v>
      </c>
      <c r="Z68" s="39">
        <v>607</v>
      </c>
      <c r="AA68" s="36">
        <v>0</v>
      </c>
      <c r="AB68" s="36">
        <v>0</v>
      </c>
      <c r="AC68" s="37">
        <v>0</v>
      </c>
      <c r="AD68" s="38">
        <v>0</v>
      </c>
      <c r="AE68" s="38">
        <v>252</v>
      </c>
      <c r="AF68" s="39">
        <v>252</v>
      </c>
      <c r="AG68" s="36">
        <v>99</v>
      </c>
      <c r="AH68" s="36">
        <v>0</v>
      </c>
      <c r="AI68" s="36">
        <v>4</v>
      </c>
      <c r="AJ68" s="36">
        <v>137</v>
      </c>
      <c r="AK68" s="40">
        <v>4023</v>
      </c>
      <c r="AL68" s="38">
        <v>7455</v>
      </c>
      <c r="AM68" s="38">
        <v>40</v>
      </c>
      <c r="AN68" s="38">
        <v>0</v>
      </c>
      <c r="AO68" s="38">
        <v>0</v>
      </c>
      <c r="AP68" s="38">
        <v>0</v>
      </c>
      <c r="AQ68" s="36">
        <v>751</v>
      </c>
      <c r="AR68" s="36">
        <v>0</v>
      </c>
      <c r="AS68" s="36">
        <v>0</v>
      </c>
      <c r="AT68" s="36">
        <v>0</v>
      </c>
      <c r="AU68" s="36">
        <v>0</v>
      </c>
      <c r="AV68" s="36">
        <v>-35</v>
      </c>
      <c r="AW68" s="36">
        <v>0</v>
      </c>
      <c r="AX68" s="36">
        <v>0</v>
      </c>
      <c r="AY68" s="36">
        <v>0</v>
      </c>
      <c r="AZ68" s="40"/>
      <c r="BA68" s="40">
        <v>12234</v>
      </c>
      <c r="BB68" s="36">
        <v>33</v>
      </c>
      <c r="BC68" s="36">
        <v>0</v>
      </c>
      <c r="BD68" s="36">
        <v>0</v>
      </c>
      <c r="BE68" s="36">
        <v>-3</v>
      </c>
    </row>
    <row r="69" spans="1:57" x14ac:dyDescent="0.2">
      <c r="A69" s="35" t="s">
        <v>606</v>
      </c>
      <c r="B69" s="35" t="s">
        <v>1112</v>
      </c>
      <c r="C69" s="397" t="s">
        <v>1587</v>
      </c>
      <c r="D69" s="35" t="s">
        <v>605</v>
      </c>
      <c r="F69" s="35" t="s">
        <v>3</v>
      </c>
      <c r="G69" s="36">
        <v>12</v>
      </c>
      <c r="H69" s="36">
        <v>770</v>
      </c>
      <c r="I69" s="37">
        <v>782</v>
      </c>
      <c r="J69" s="39">
        <v>3</v>
      </c>
      <c r="K69" s="36">
        <v>72</v>
      </c>
      <c r="L69" s="36">
        <v>0</v>
      </c>
      <c r="M69" s="37">
        <v>72</v>
      </c>
      <c r="N69" s="38">
        <v>-304</v>
      </c>
      <c r="O69" s="38">
        <v>0</v>
      </c>
      <c r="P69" s="38">
        <v>135</v>
      </c>
      <c r="Q69" s="39">
        <v>-169</v>
      </c>
      <c r="R69" s="37">
        <v>759</v>
      </c>
      <c r="S69" s="38">
        <v>0</v>
      </c>
      <c r="T69" s="38">
        <v>89</v>
      </c>
      <c r="U69" s="38">
        <v>289</v>
      </c>
      <c r="V69" s="39">
        <v>378</v>
      </c>
      <c r="W69" s="36">
        <v>0</v>
      </c>
      <c r="X69" s="36">
        <v>0</v>
      </c>
      <c r="Y69" s="37">
        <v>0</v>
      </c>
      <c r="Z69" s="39">
        <v>265</v>
      </c>
      <c r="AA69" s="36">
        <v>0</v>
      </c>
      <c r="AB69" s="36">
        <v>0</v>
      </c>
      <c r="AC69" s="37">
        <v>0</v>
      </c>
      <c r="AD69" s="38">
        <v>0</v>
      </c>
      <c r="AE69" s="38">
        <v>240</v>
      </c>
      <c r="AF69" s="39">
        <v>240</v>
      </c>
      <c r="AG69" s="36">
        <v>194</v>
      </c>
      <c r="AH69" s="36">
        <v>0</v>
      </c>
      <c r="AI69" s="36">
        <v>0</v>
      </c>
      <c r="AJ69" s="36">
        <v>0</v>
      </c>
      <c r="AK69" s="40">
        <v>2524</v>
      </c>
      <c r="AL69" s="38">
        <v>4948</v>
      </c>
      <c r="AM69" s="38">
        <v>0</v>
      </c>
      <c r="AN69" s="38">
        <v>0</v>
      </c>
      <c r="AO69" s="38">
        <v>0</v>
      </c>
      <c r="AP69" s="38">
        <v>0</v>
      </c>
      <c r="AQ69" s="36">
        <v>317</v>
      </c>
      <c r="AR69" s="36">
        <v>0</v>
      </c>
      <c r="AS69" s="36">
        <v>0</v>
      </c>
      <c r="AT69" s="36">
        <v>0</v>
      </c>
      <c r="AU69" s="36">
        <v>0</v>
      </c>
      <c r="AV69" s="36">
        <v>0</v>
      </c>
      <c r="AW69" s="36">
        <v>0</v>
      </c>
      <c r="AX69" s="36">
        <v>0</v>
      </c>
      <c r="AY69" s="36">
        <v>0</v>
      </c>
      <c r="AZ69" s="40"/>
      <c r="BA69" s="40">
        <v>7789</v>
      </c>
      <c r="BB69" s="36">
        <v>0</v>
      </c>
      <c r="BC69" s="36">
        <v>0</v>
      </c>
      <c r="BD69" s="36">
        <v>35</v>
      </c>
      <c r="BE69" s="36">
        <v>-6</v>
      </c>
    </row>
    <row r="70" spans="1:57" x14ac:dyDescent="0.2">
      <c r="A70" s="35" t="s">
        <v>644</v>
      </c>
      <c r="B70" s="35" t="s">
        <v>1113</v>
      </c>
      <c r="C70" s="397" t="s">
        <v>1587</v>
      </c>
      <c r="D70" s="35" t="s">
        <v>643</v>
      </c>
      <c r="F70" s="35" t="s">
        <v>3</v>
      </c>
      <c r="G70" s="36">
        <v>3</v>
      </c>
      <c r="H70" s="36">
        <v>300</v>
      </c>
      <c r="I70" s="37">
        <v>303</v>
      </c>
      <c r="J70" s="39">
        <v>4</v>
      </c>
      <c r="K70" s="36">
        <v>11</v>
      </c>
      <c r="L70" s="36">
        <v>0</v>
      </c>
      <c r="M70" s="37">
        <v>11</v>
      </c>
      <c r="N70" s="38">
        <v>-84</v>
      </c>
      <c r="O70" s="38">
        <v>0</v>
      </c>
      <c r="P70" s="38">
        <v>140</v>
      </c>
      <c r="Q70" s="39">
        <v>56</v>
      </c>
      <c r="R70" s="37">
        <v>699</v>
      </c>
      <c r="S70" s="38">
        <v>0</v>
      </c>
      <c r="T70" s="38">
        <v>69</v>
      </c>
      <c r="U70" s="38">
        <v>223</v>
      </c>
      <c r="V70" s="39">
        <v>292</v>
      </c>
      <c r="W70" s="36">
        <v>0</v>
      </c>
      <c r="X70" s="36">
        <v>0</v>
      </c>
      <c r="Y70" s="37">
        <v>0</v>
      </c>
      <c r="Z70" s="39">
        <v>149</v>
      </c>
      <c r="AA70" s="36">
        <v>0</v>
      </c>
      <c r="AB70" s="36">
        <v>0</v>
      </c>
      <c r="AC70" s="37">
        <v>0</v>
      </c>
      <c r="AD70" s="38">
        <v>0</v>
      </c>
      <c r="AE70" s="38">
        <v>180</v>
      </c>
      <c r="AF70" s="39">
        <v>180</v>
      </c>
      <c r="AG70" s="36">
        <v>130</v>
      </c>
      <c r="AH70" s="36">
        <v>0</v>
      </c>
      <c r="AI70" s="36">
        <v>0</v>
      </c>
      <c r="AJ70" s="36">
        <v>0</v>
      </c>
      <c r="AK70" s="40">
        <v>1824</v>
      </c>
      <c r="AL70" s="38">
        <v>2793</v>
      </c>
      <c r="AM70" s="38">
        <v>16</v>
      </c>
      <c r="AN70" s="38">
        <v>0</v>
      </c>
      <c r="AO70" s="38">
        <v>0</v>
      </c>
      <c r="AP70" s="38">
        <v>0</v>
      </c>
      <c r="AQ70" s="36">
        <v>643</v>
      </c>
      <c r="AR70" s="36">
        <v>0</v>
      </c>
      <c r="AS70" s="36">
        <v>0</v>
      </c>
      <c r="AT70" s="36">
        <v>0</v>
      </c>
      <c r="AU70" s="36">
        <v>0</v>
      </c>
      <c r="AV70" s="36">
        <v>0</v>
      </c>
      <c r="AW70" s="36">
        <v>0</v>
      </c>
      <c r="AX70" s="36">
        <v>0</v>
      </c>
      <c r="AY70" s="36">
        <v>0</v>
      </c>
      <c r="AZ70" s="40"/>
      <c r="BA70" s="40">
        <v>5276</v>
      </c>
      <c r="BB70" s="36">
        <v>0</v>
      </c>
      <c r="BC70" s="36">
        <v>0</v>
      </c>
      <c r="BD70" s="36">
        <v>24</v>
      </c>
      <c r="BE70" s="36">
        <v>-14</v>
      </c>
    </row>
    <row r="71" spans="1:57" x14ac:dyDescent="0.2">
      <c r="A71" s="35" t="s">
        <v>444</v>
      </c>
      <c r="B71" s="35" t="s">
        <v>1114</v>
      </c>
      <c r="C71" s="397" t="s">
        <v>1587</v>
      </c>
      <c r="D71" s="35" t="s">
        <v>443</v>
      </c>
      <c r="F71" s="35" t="s">
        <v>34</v>
      </c>
      <c r="G71" s="36">
        <v>-198</v>
      </c>
      <c r="H71" s="36">
        <v>1075</v>
      </c>
      <c r="I71" s="37">
        <v>877</v>
      </c>
      <c r="J71" s="39">
        <v>23</v>
      </c>
      <c r="K71" s="36">
        <v>254</v>
      </c>
      <c r="L71" s="36">
        <v>56</v>
      </c>
      <c r="M71" s="37">
        <v>310</v>
      </c>
      <c r="N71" s="38">
        <v>986</v>
      </c>
      <c r="O71" s="38">
        <v>0</v>
      </c>
      <c r="P71" s="38">
        <v>483</v>
      </c>
      <c r="Q71" s="39">
        <v>1469</v>
      </c>
      <c r="R71" s="37">
        <v>2353</v>
      </c>
      <c r="S71" s="38">
        <v>141</v>
      </c>
      <c r="T71" s="38">
        <v>53</v>
      </c>
      <c r="U71" s="38">
        <v>538</v>
      </c>
      <c r="V71" s="39">
        <v>732</v>
      </c>
      <c r="W71" s="36">
        <v>910</v>
      </c>
      <c r="X71" s="36">
        <v>1038</v>
      </c>
      <c r="Y71" s="37">
        <v>1948</v>
      </c>
      <c r="Z71" s="39">
        <v>1552</v>
      </c>
      <c r="AA71" s="36">
        <v>8718</v>
      </c>
      <c r="AB71" s="36">
        <v>770</v>
      </c>
      <c r="AC71" s="37">
        <v>9488</v>
      </c>
      <c r="AD71" s="38">
        <v>16513</v>
      </c>
      <c r="AE71" s="38">
        <v>653</v>
      </c>
      <c r="AF71" s="39">
        <v>17166</v>
      </c>
      <c r="AG71" s="36">
        <v>634</v>
      </c>
      <c r="AH71" s="36">
        <v>0</v>
      </c>
      <c r="AI71" s="36">
        <v>39</v>
      </c>
      <c r="AJ71" s="36">
        <v>-253</v>
      </c>
      <c r="AK71" s="40">
        <v>36338</v>
      </c>
      <c r="AL71" s="38">
        <v>7780</v>
      </c>
      <c r="AM71" s="38">
        <v>157</v>
      </c>
      <c r="AN71" s="38">
        <v>2877</v>
      </c>
      <c r="AO71" s="38">
        <v>0</v>
      </c>
      <c r="AP71" s="38">
        <v>0</v>
      </c>
      <c r="AQ71" s="36">
        <v>0</v>
      </c>
      <c r="AR71" s="36">
        <v>0</v>
      </c>
      <c r="AS71" s="36">
        <v>0</v>
      </c>
      <c r="AT71" s="36">
        <v>0</v>
      </c>
      <c r="AU71" s="36">
        <v>0</v>
      </c>
      <c r="AV71" s="36">
        <v>0</v>
      </c>
      <c r="AW71" s="36">
        <v>0</v>
      </c>
      <c r="AX71" s="36">
        <v>0</v>
      </c>
      <c r="AY71" s="36">
        <v>0</v>
      </c>
      <c r="AZ71" s="40"/>
      <c r="BA71" s="40">
        <v>47152</v>
      </c>
      <c r="BB71" s="36">
        <v>0</v>
      </c>
      <c r="BC71" s="36">
        <v>0</v>
      </c>
      <c r="BD71" s="36">
        <v>0</v>
      </c>
      <c r="BE71" s="36">
        <v>-15</v>
      </c>
    </row>
    <row r="72" spans="1:57" x14ac:dyDescent="0.2">
      <c r="A72" s="35" t="s">
        <v>53</v>
      </c>
      <c r="B72" s="35" t="s">
        <v>1115</v>
      </c>
      <c r="C72" s="397" t="s">
        <v>1587</v>
      </c>
      <c r="D72" s="35" t="s">
        <v>735</v>
      </c>
      <c r="F72" s="35" t="s">
        <v>34</v>
      </c>
      <c r="G72" s="36">
        <v>289</v>
      </c>
      <c r="H72" s="36">
        <v>1554</v>
      </c>
      <c r="I72" s="37">
        <v>1843</v>
      </c>
      <c r="J72" s="39">
        <v>2</v>
      </c>
      <c r="K72" s="36">
        <v>172</v>
      </c>
      <c r="L72" s="36">
        <v>67</v>
      </c>
      <c r="M72" s="37">
        <v>239</v>
      </c>
      <c r="N72" s="38">
        <v>47</v>
      </c>
      <c r="O72" s="38">
        <v>0</v>
      </c>
      <c r="P72" s="38">
        <v>721</v>
      </c>
      <c r="Q72" s="39">
        <v>768</v>
      </c>
      <c r="R72" s="37">
        <v>3784</v>
      </c>
      <c r="S72" s="38">
        <v>170</v>
      </c>
      <c r="T72" s="38">
        <v>158</v>
      </c>
      <c r="U72" s="38">
        <v>361</v>
      </c>
      <c r="V72" s="39">
        <v>689</v>
      </c>
      <c r="W72" s="36">
        <v>696</v>
      </c>
      <c r="X72" s="36">
        <v>1999</v>
      </c>
      <c r="Y72" s="37">
        <v>2695</v>
      </c>
      <c r="Z72" s="39">
        <v>1428</v>
      </c>
      <c r="AA72" s="36">
        <v>5269</v>
      </c>
      <c r="AB72" s="36">
        <v>2004.0543266158204</v>
      </c>
      <c r="AC72" s="37">
        <v>7273.0543266158202</v>
      </c>
      <c r="AD72" s="38">
        <v>21822</v>
      </c>
      <c r="AE72" s="38">
        <v>1825</v>
      </c>
      <c r="AF72" s="39">
        <v>23647</v>
      </c>
      <c r="AG72" s="36">
        <v>240</v>
      </c>
      <c r="AH72" s="36">
        <v>0</v>
      </c>
      <c r="AI72" s="36">
        <v>0</v>
      </c>
      <c r="AJ72" s="36">
        <v>100</v>
      </c>
      <c r="AK72" s="40">
        <v>42708.05432661582</v>
      </c>
      <c r="AL72" s="38">
        <v>16857</v>
      </c>
      <c r="AM72" s="38">
        <v>193</v>
      </c>
      <c r="AN72" s="38">
        <v>3595</v>
      </c>
      <c r="AO72" s="38">
        <v>0</v>
      </c>
      <c r="AP72" s="38">
        <v>0</v>
      </c>
      <c r="AQ72" s="36">
        <v>0</v>
      </c>
      <c r="AR72" s="36">
        <v>0</v>
      </c>
      <c r="AS72" s="36">
        <v>0</v>
      </c>
      <c r="AT72" s="36">
        <v>0</v>
      </c>
      <c r="AU72" s="36">
        <v>7</v>
      </c>
      <c r="AV72" s="36">
        <v>-563</v>
      </c>
      <c r="AW72" s="36">
        <v>139</v>
      </c>
      <c r="AX72" s="36">
        <v>0</v>
      </c>
      <c r="AY72" s="36">
        <v>0</v>
      </c>
      <c r="AZ72" s="40"/>
      <c r="BA72" s="40">
        <v>62936.05432661582</v>
      </c>
      <c r="BB72" s="36">
        <v>0</v>
      </c>
      <c r="BC72" s="36">
        <v>0</v>
      </c>
      <c r="BD72" s="36">
        <v>284</v>
      </c>
      <c r="BE72" s="36">
        <v>-665</v>
      </c>
    </row>
    <row r="73" spans="1:57" x14ac:dyDescent="0.2">
      <c r="A73" s="35" t="s">
        <v>162</v>
      </c>
      <c r="B73" s="35" t="s">
        <v>1116</v>
      </c>
      <c r="C73" s="397" t="s">
        <v>1587</v>
      </c>
      <c r="D73" s="35" t="s">
        <v>897</v>
      </c>
      <c r="F73" s="35" t="s">
        <v>729</v>
      </c>
      <c r="G73" s="36">
        <v>75</v>
      </c>
      <c r="H73" s="36">
        <v>620</v>
      </c>
      <c r="I73" s="37">
        <v>695</v>
      </c>
      <c r="J73" s="39">
        <v>51</v>
      </c>
      <c r="K73" s="36">
        <v>1</v>
      </c>
      <c r="L73" s="36">
        <v>183</v>
      </c>
      <c r="M73" s="37">
        <v>184</v>
      </c>
      <c r="N73" s="38">
        <v>6473</v>
      </c>
      <c r="O73" s="38">
        <v>0</v>
      </c>
      <c r="P73" s="38">
        <v>265</v>
      </c>
      <c r="Q73" s="39">
        <v>6738</v>
      </c>
      <c r="R73" s="37">
        <v>5088</v>
      </c>
      <c r="S73" s="38">
        <v>1633</v>
      </c>
      <c r="T73" s="38">
        <v>6</v>
      </c>
      <c r="U73" s="38">
        <v>444</v>
      </c>
      <c r="V73" s="39">
        <v>2083</v>
      </c>
      <c r="W73" s="36">
        <v>885</v>
      </c>
      <c r="X73" s="36">
        <v>3044</v>
      </c>
      <c r="Y73" s="37">
        <v>3929</v>
      </c>
      <c r="Z73" s="39">
        <v>1713</v>
      </c>
      <c r="AA73" s="36">
        <v>40862</v>
      </c>
      <c r="AB73" s="36">
        <v>7698</v>
      </c>
      <c r="AC73" s="37">
        <v>48560</v>
      </c>
      <c r="AD73" s="38">
        <v>49344</v>
      </c>
      <c r="AE73" s="38">
        <v>0</v>
      </c>
      <c r="AF73" s="39">
        <v>49344</v>
      </c>
      <c r="AG73" s="36">
        <v>461</v>
      </c>
      <c r="AH73" s="36">
        <v>0</v>
      </c>
      <c r="AI73" s="36">
        <v>-15</v>
      </c>
      <c r="AJ73" s="36">
        <v>0</v>
      </c>
      <c r="AK73" s="40">
        <v>118831</v>
      </c>
      <c r="AL73" s="38">
        <v>0</v>
      </c>
      <c r="AM73" s="38">
        <v>0</v>
      </c>
      <c r="AN73" s="38">
        <v>0</v>
      </c>
      <c r="AO73" s="38">
        <v>0</v>
      </c>
      <c r="AP73" s="38">
        <v>0</v>
      </c>
      <c r="AQ73" s="36">
        <v>0</v>
      </c>
      <c r="AR73" s="36">
        <v>0</v>
      </c>
      <c r="AS73" s="36">
        <v>0</v>
      </c>
      <c r="AT73" s="36">
        <v>0</v>
      </c>
      <c r="AU73" s="36">
        <v>198</v>
      </c>
      <c r="AV73" s="36">
        <v>0</v>
      </c>
      <c r="AW73" s="36">
        <v>0</v>
      </c>
      <c r="AX73" s="36">
        <v>0</v>
      </c>
      <c r="AY73" s="36">
        <v>0</v>
      </c>
      <c r="AZ73" s="40"/>
      <c r="BA73" s="40">
        <v>119029</v>
      </c>
      <c r="BB73" s="36">
        <v>0</v>
      </c>
      <c r="BC73" s="36">
        <v>0</v>
      </c>
      <c r="BD73" s="36">
        <v>1911</v>
      </c>
      <c r="BE73" s="36">
        <v>-14</v>
      </c>
    </row>
    <row r="74" spans="1:57" x14ac:dyDescent="0.2">
      <c r="A74" s="35" t="s">
        <v>122</v>
      </c>
      <c r="B74" s="35" t="s">
        <v>1117</v>
      </c>
      <c r="C74" s="397" t="s">
        <v>1587</v>
      </c>
      <c r="D74" s="35" t="s">
        <v>121</v>
      </c>
      <c r="F74" s="35" t="s">
        <v>3</v>
      </c>
      <c r="G74" s="36">
        <v>9</v>
      </c>
      <c r="H74" s="36">
        <v>564</v>
      </c>
      <c r="I74" s="37">
        <v>573</v>
      </c>
      <c r="J74" s="39">
        <v>19</v>
      </c>
      <c r="K74" s="36">
        <v>40</v>
      </c>
      <c r="L74" s="36">
        <v>0</v>
      </c>
      <c r="M74" s="37">
        <v>40</v>
      </c>
      <c r="N74" s="38">
        <v>-864</v>
      </c>
      <c r="O74" s="38">
        <v>0</v>
      </c>
      <c r="P74" s="38">
        <v>90</v>
      </c>
      <c r="Q74" s="39">
        <v>-774</v>
      </c>
      <c r="R74" s="37">
        <v>477</v>
      </c>
      <c r="S74" s="38">
        <v>0</v>
      </c>
      <c r="T74" s="38">
        <v>13</v>
      </c>
      <c r="U74" s="38">
        <v>247</v>
      </c>
      <c r="V74" s="39">
        <v>260</v>
      </c>
      <c r="W74" s="36">
        <v>0</v>
      </c>
      <c r="X74" s="36">
        <v>0</v>
      </c>
      <c r="Y74" s="37">
        <v>0</v>
      </c>
      <c r="Z74" s="39">
        <v>379</v>
      </c>
      <c r="AA74" s="36">
        <v>0</v>
      </c>
      <c r="AB74" s="36">
        <v>0</v>
      </c>
      <c r="AC74" s="37">
        <v>0</v>
      </c>
      <c r="AD74" s="38">
        <v>0</v>
      </c>
      <c r="AE74" s="38">
        <v>152</v>
      </c>
      <c r="AF74" s="39">
        <v>152</v>
      </c>
      <c r="AG74" s="36">
        <v>37</v>
      </c>
      <c r="AH74" s="36">
        <v>0</v>
      </c>
      <c r="AI74" s="36">
        <v>0</v>
      </c>
      <c r="AJ74" s="36">
        <v>0</v>
      </c>
      <c r="AK74" s="40">
        <v>1163</v>
      </c>
      <c r="AL74" s="38">
        <v>3422</v>
      </c>
      <c r="AM74" s="38">
        <v>37</v>
      </c>
      <c r="AN74" s="38">
        <v>0</v>
      </c>
      <c r="AO74" s="38">
        <v>0</v>
      </c>
      <c r="AP74" s="38">
        <v>0</v>
      </c>
      <c r="AQ74" s="36">
        <v>6</v>
      </c>
      <c r="AR74" s="36">
        <v>0</v>
      </c>
      <c r="AS74" s="36">
        <v>0</v>
      </c>
      <c r="AT74" s="36">
        <v>0</v>
      </c>
      <c r="AU74" s="36">
        <v>0</v>
      </c>
      <c r="AV74" s="36">
        <v>-45</v>
      </c>
      <c r="AW74" s="36">
        <v>0</v>
      </c>
      <c r="AX74" s="36">
        <v>0</v>
      </c>
      <c r="AY74" s="36">
        <v>0</v>
      </c>
      <c r="AZ74" s="40"/>
      <c r="BA74" s="40">
        <v>4583</v>
      </c>
      <c r="BB74" s="36">
        <v>0</v>
      </c>
      <c r="BC74" s="36">
        <v>0</v>
      </c>
      <c r="BD74" s="36">
        <v>0</v>
      </c>
      <c r="BE74" s="36">
        <v>-7</v>
      </c>
    </row>
    <row r="75" spans="1:57" x14ac:dyDescent="0.2">
      <c r="A75" s="35" t="s">
        <v>176</v>
      </c>
      <c r="B75" s="35" t="s">
        <v>1118</v>
      </c>
      <c r="C75" s="397" t="s">
        <v>1587</v>
      </c>
      <c r="D75" s="35" t="s">
        <v>175</v>
      </c>
      <c r="F75" s="35" t="s">
        <v>3</v>
      </c>
      <c r="G75" s="36">
        <v>11</v>
      </c>
      <c r="H75" s="36">
        <v>492</v>
      </c>
      <c r="I75" s="37">
        <v>503</v>
      </c>
      <c r="J75" s="39">
        <v>24</v>
      </c>
      <c r="K75" s="36">
        <v>28</v>
      </c>
      <c r="L75" s="36">
        <v>0</v>
      </c>
      <c r="M75" s="37">
        <v>28</v>
      </c>
      <c r="N75" s="38">
        <v>-76</v>
      </c>
      <c r="O75" s="38">
        <v>0</v>
      </c>
      <c r="P75" s="38">
        <v>236</v>
      </c>
      <c r="Q75" s="39">
        <v>160</v>
      </c>
      <c r="R75" s="37">
        <v>627</v>
      </c>
      <c r="S75" s="38">
        <v>0</v>
      </c>
      <c r="T75" s="38">
        <v>25</v>
      </c>
      <c r="U75" s="38">
        <v>369</v>
      </c>
      <c r="V75" s="39">
        <v>394</v>
      </c>
      <c r="W75" s="36">
        <v>0</v>
      </c>
      <c r="X75" s="36">
        <v>0</v>
      </c>
      <c r="Y75" s="37">
        <v>0</v>
      </c>
      <c r="Z75" s="39">
        <v>406</v>
      </c>
      <c r="AA75" s="36">
        <v>0</v>
      </c>
      <c r="AB75" s="36">
        <v>0</v>
      </c>
      <c r="AC75" s="37">
        <v>0</v>
      </c>
      <c r="AD75" s="38">
        <v>0</v>
      </c>
      <c r="AE75" s="38">
        <v>103</v>
      </c>
      <c r="AF75" s="39">
        <v>103</v>
      </c>
      <c r="AG75" s="36">
        <v>40</v>
      </c>
      <c r="AH75" s="36">
        <v>20</v>
      </c>
      <c r="AI75" s="36">
        <v>0</v>
      </c>
      <c r="AJ75" s="36">
        <v>0</v>
      </c>
      <c r="AK75" s="40">
        <v>2305</v>
      </c>
      <c r="AL75" s="38">
        <v>4120</v>
      </c>
      <c r="AM75" s="38">
        <v>52</v>
      </c>
      <c r="AN75" s="38">
        <v>0</v>
      </c>
      <c r="AO75" s="38">
        <v>0</v>
      </c>
      <c r="AP75" s="38">
        <v>0</v>
      </c>
      <c r="AQ75" s="36">
        <v>523</v>
      </c>
      <c r="AR75" s="36">
        <v>0</v>
      </c>
      <c r="AS75" s="36">
        <v>0</v>
      </c>
      <c r="AT75" s="36">
        <v>0</v>
      </c>
      <c r="AU75" s="36">
        <v>0</v>
      </c>
      <c r="AV75" s="36">
        <v>0</v>
      </c>
      <c r="AW75" s="36">
        <v>0</v>
      </c>
      <c r="AX75" s="36">
        <v>0</v>
      </c>
      <c r="AY75" s="36">
        <v>0</v>
      </c>
      <c r="AZ75" s="40"/>
      <c r="BA75" s="40">
        <v>7000</v>
      </c>
      <c r="BB75" s="36">
        <v>0</v>
      </c>
      <c r="BC75" s="36">
        <v>0</v>
      </c>
      <c r="BD75" s="36">
        <v>0</v>
      </c>
      <c r="BE75" s="36">
        <v>-10</v>
      </c>
    </row>
    <row r="76" spans="1:57" x14ac:dyDescent="0.2">
      <c r="A76" s="35" t="s">
        <v>390</v>
      </c>
      <c r="B76" s="35" t="s">
        <v>1119</v>
      </c>
      <c r="C76" s="397" t="s">
        <v>1587</v>
      </c>
      <c r="D76" s="35" t="s">
        <v>389</v>
      </c>
      <c r="F76" s="35" t="s">
        <v>3</v>
      </c>
      <c r="G76" s="36">
        <v>6</v>
      </c>
      <c r="H76" s="36">
        <v>425</v>
      </c>
      <c r="I76" s="37">
        <v>431</v>
      </c>
      <c r="J76" s="39">
        <v>11</v>
      </c>
      <c r="K76" s="36">
        <v>21</v>
      </c>
      <c r="L76" s="36">
        <v>0</v>
      </c>
      <c r="M76" s="37">
        <v>21</v>
      </c>
      <c r="N76" s="38">
        <v>-77</v>
      </c>
      <c r="O76" s="38">
        <v>0</v>
      </c>
      <c r="P76" s="38">
        <v>110</v>
      </c>
      <c r="Q76" s="39">
        <v>33</v>
      </c>
      <c r="R76" s="37">
        <v>500</v>
      </c>
      <c r="S76" s="38">
        <v>0</v>
      </c>
      <c r="T76" s="38">
        <v>51</v>
      </c>
      <c r="U76" s="38">
        <v>354</v>
      </c>
      <c r="V76" s="39">
        <v>405</v>
      </c>
      <c r="W76" s="36">
        <v>0</v>
      </c>
      <c r="X76" s="36">
        <v>0</v>
      </c>
      <c r="Y76" s="37">
        <v>0</v>
      </c>
      <c r="Z76" s="39">
        <v>48</v>
      </c>
      <c r="AA76" s="36">
        <v>0</v>
      </c>
      <c r="AB76" s="36">
        <v>0</v>
      </c>
      <c r="AC76" s="37">
        <v>0</v>
      </c>
      <c r="AD76" s="38">
        <v>1</v>
      </c>
      <c r="AE76" s="38">
        <v>206</v>
      </c>
      <c r="AF76" s="39">
        <v>207</v>
      </c>
      <c r="AG76" s="36">
        <v>56</v>
      </c>
      <c r="AH76" s="36">
        <v>0</v>
      </c>
      <c r="AI76" s="36">
        <v>0</v>
      </c>
      <c r="AJ76" s="36">
        <v>0</v>
      </c>
      <c r="AK76" s="40">
        <v>1712</v>
      </c>
      <c r="AL76" s="38">
        <v>4378</v>
      </c>
      <c r="AM76" s="38">
        <v>0</v>
      </c>
      <c r="AN76" s="38">
        <v>0</v>
      </c>
      <c r="AO76" s="38">
        <v>0</v>
      </c>
      <c r="AP76" s="38">
        <v>0</v>
      </c>
      <c r="AQ76" s="36">
        <v>686</v>
      </c>
      <c r="AR76" s="36">
        <v>0</v>
      </c>
      <c r="AS76" s="36">
        <v>0</v>
      </c>
      <c r="AT76" s="36">
        <v>0</v>
      </c>
      <c r="AU76" s="36">
        <v>0</v>
      </c>
      <c r="AV76" s="36">
        <v>0</v>
      </c>
      <c r="AW76" s="36">
        <v>0</v>
      </c>
      <c r="AX76" s="36">
        <v>0</v>
      </c>
      <c r="AY76" s="36">
        <v>0</v>
      </c>
      <c r="AZ76" s="40"/>
      <c r="BA76" s="40">
        <v>6776</v>
      </c>
      <c r="BB76" s="36">
        <v>0</v>
      </c>
      <c r="BC76" s="36">
        <v>0</v>
      </c>
      <c r="BD76" s="36">
        <v>3</v>
      </c>
      <c r="BE76" s="36">
        <v>-50</v>
      </c>
    </row>
    <row r="77" spans="1:57" x14ac:dyDescent="0.2">
      <c r="A77" s="35" t="s">
        <v>449</v>
      </c>
      <c r="B77" s="35" t="s">
        <v>1120</v>
      </c>
      <c r="C77" s="397" t="s">
        <v>1587</v>
      </c>
      <c r="D77" s="35" t="s">
        <v>448</v>
      </c>
      <c r="F77" s="35" t="s">
        <v>3</v>
      </c>
      <c r="G77" s="36">
        <v>2</v>
      </c>
      <c r="H77" s="36">
        <v>162</v>
      </c>
      <c r="I77" s="37">
        <v>164</v>
      </c>
      <c r="J77" s="39">
        <v>20</v>
      </c>
      <c r="K77" s="36">
        <v>19</v>
      </c>
      <c r="L77" s="36">
        <v>0</v>
      </c>
      <c r="M77" s="37">
        <v>19</v>
      </c>
      <c r="N77" s="38">
        <v>-87</v>
      </c>
      <c r="O77" s="38">
        <v>0</v>
      </c>
      <c r="P77" s="38">
        <v>102</v>
      </c>
      <c r="Q77" s="39">
        <v>15</v>
      </c>
      <c r="R77" s="37">
        <v>-7</v>
      </c>
      <c r="S77" s="38">
        <v>0</v>
      </c>
      <c r="T77" s="38">
        <v>38</v>
      </c>
      <c r="U77" s="38">
        <v>250</v>
      </c>
      <c r="V77" s="39">
        <v>288</v>
      </c>
      <c r="W77" s="36">
        <v>0</v>
      </c>
      <c r="X77" s="36">
        <v>0</v>
      </c>
      <c r="Y77" s="37">
        <v>0</v>
      </c>
      <c r="Z77" s="39">
        <v>56</v>
      </c>
      <c r="AA77" s="36">
        <v>0</v>
      </c>
      <c r="AB77" s="36">
        <v>0</v>
      </c>
      <c r="AC77" s="37">
        <v>0</v>
      </c>
      <c r="AD77" s="38">
        <v>0</v>
      </c>
      <c r="AE77" s="38">
        <v>82</v>
      </c>
      <c r="AF77" s="39">
        <v>82</v>
      </c>
      <c r="AG77" s="36">
        <v>19</v>
      </c>
      <c r="AH77" s="36">
        <v>0</v>
      </c>
      <c r="AI77" s="36">
        <v>0</v>
      </c>
      <c r="AJ77" s="36">
        <v>-39</v>
      </c>
      <c r="AK77" s="40">
        <v>617</v>
      </c>
      <c r="AL77" s="38">
        <v>3218</v>
      </c>
      <c r="AM77" s="38">
        <v>0</v>
      </c>
      <c r="AN77" s="38">
        <v>0</v>
      </c>
      <c r="AO77" s="38">
        <v>0</v>
      </c>
      <c r="AP77" s="38">
        <v>0</v>
      </c>
      <c r="AQ77" s="36">
        <v>370</v>
      </c>
      <c r="AR77" s="36">
        <v>0</v>
      </c>
      <c r="AS77" s="36">
        <v>0</v>
      </c>
      <c r="AT77" s="36">
        <v>0</v>
      </c>
      <c r="AU77" s="36">
        <v>0</v>
      </c>
      <c r="AV77" s="36">
        <v>-46</v>
      </c>
      <c r="AW77" s="36">
        <v>0</v>
      </c>
      <c r="AX77" s="36">
        <v>0</v>
      </c>
      <c r="AY77" s="36">
        <v>0</v>
      </c>
      <c r="AZ77" s="40"/>
      <c r="BA77" s="40">
        <v>4159</v>
      </c>
      <c r="BB77" s="36">
        <v>0</v>
      </c>
      <c r="BC77" s="36">
        <v>0</v>
      </c>
      <c r="BD77" s="36">
        <v>0</v>
      </c>
      <c r="BE77" s="36">
        <v>-11</v>
      </c>
    </row>
    <row r="78" spans="1:57" x14ac:dyDescent="0.2">
      <c r="A78" s="35" t="s">
        <v>645</v>
      </c>
      <c r="B78" s="35" t="s">
        <v>1121</v>
      </c>
      <c r="C78" s="397" t="s">
        <v>1587</v>
      </c>
      <c r="D78" s="35" t="s">
        <v>898</v>
      </c>
      <c r="F78" s="35" t="s">
        <v>3</v>
      </c>
      <c r="G78" s="36">
        <v>9</v>
      </c>
      <c r="H78" s="36">
        <v>845</v>
      </c>
      <c r="I78" s="37">
        <v>854</v>
      </c>
      <c r="J78" s="39">
        <v>34</v>
      </c>
      <c r="K78" s="36">
        <v>33</v>
      </c>
      <c r="L78" s="36">
        <v>0</v>
      </c>
      <c r="M78" s="37">
        <v>33</v>
      </c>
      <c r="N78" s="38">
        <v>-433</v>
      </c>
      <c r="O78" s="38">
        <v>0</v>
      </c>
      <c r="P78" s="38">
        <v>167</v>
      </c>
      <c r="Q78" s="39">
        <v>-266</v>
      </c>
      <c r="R78" s="37">
        <v>945</v>
      </c>
      <c r="S78" s="38">
        <v>0</v>
      </c>
      <c r="T78" s="38">
        <v>73</v>
      </c>
      <c r="U78" s="38">
        <v>483</v>
      </c>
      <c r="V78" s="39">
        <v>556</v>
      </c>
      <c r="W78" s="36">
        <v>0</v>
      </c>
      <c r="X78" s="36">
        <v>0</v>
      </c>
      <c r="Y78" s="37">
        <v>0</v>
      </c>
      <c r="Z78" s="39">
        <v>246</v>
      </c>
      <c r="AA78" s="36">
        <v>0</v>
      </c>
      <c r="AB78" s="36">
        <v>0</v>
      </c>
      <c r="AC78" s="37">
        <v>0</v>
      </c>
      <c r="AD78" s="38">
        <v>1</v>
      </c>
      <c r="AE78" s="38">
        <v>323</v>
      </c>
      <c r="AF78" s="39">
        <v>324</v>
      </c>
      <c r="AG78" s="36">
        <v>163</v>
      </c>
      <c r="AH78" s="36">
        <v>0</v>
      </c>
      <c r="AI78" s="36">
        <v>0</v>
      </c>
      <c r="AJ78" s="36">
        <v>0</v>
      </c>
      <c r="AK78" s="40">
        <v>2889</v>
      </c>
      <c r="AL78" s="38">
        <v>7489</v>
      </c>
      <c r="AM78" s="38">
        <v>0</v>
      </c>
      <c r="AN78" s="38">
        <v>0</v>
      </c>
      <c r="AO78" s="38">
        <v>0</v>
      </c>
      <c r="AP78" s="38">
        <v>0</v>
      </c>
      <c r="AQ78" s="36">
        <v>932</v>
      </c>
      <c r="AR78" s="36">
        <v>0</v>
      </c>
      <c r="AS78" s="36">
        <v>0</v>
      </c>
      <c r="AT78" s="36">
        <v>0</v>
      </c>
      <c r="AU78" s="36">
        <v>0</v>
      </c>
      <c r="AV78" s="36">
        <v>0</v>
      </c>
      <c r="AW78" s="36">
        <v>0</v>
      </c>
      <c r="AX78" s="36">
        <v>0</v>
      </c>
      <c r="AY78" s="36">
        <v>0</v>
      </c>
      <c r="AZ78" s="40"/>
      <c r="BA78" s="40">
        <v>11310</v>
      </c>
      <c r="BB78" s="36">
        <v>0</v>
      </c>
      <c r="BC78" s="36">
        <v>0</v>
      </c>
      <c r="BD78" s="36">
        <v>29</v>
      </c>
      <c r="BE78" s="36">
        <v>-173</v>
      </c>
    </row>
    <row r="79" spans="1:57" x14ac:dyDescent="0.2">
      <c r="A79" s="35" t="s">
        <v>664</v>
      </c>
      <c r="B79" s="35" t="s">
        <v>1122</v>
      </c>
      <c r="C79" s="397" t="s">
        <v>1587</v>
      </c>
      <c r="D79" s="35" t="s">
        <v>663</v>
      </c>
      <c r="F79" s="35" t="s">
        <v>3</v>
      </c>
      <c r="G79" s="36">
        <v>-162</v>
      </c>
      <c r="H79" s="36">
        <v>467</v>
      </c>
      <c r="I79" s="37">
        <v>305</v>
      </c>
      <c r="J79" s="39">
        <v>22</v>
      </c>
      <c r="K79" s="36">
        <v>82</v>
      </c>
      <c r="L79" s="36">
        <v>0</v>
      </c>
      <c r="M79" s="37">
        <v>82</v>
      </c>
      <c r="N79" s="38">
        <v>-360</v>
      </c>
      <c r="O79" s="38">
        <v>0</v>
      </c>
      <c r="P79" s="38">
        <v>107</v>
      </c>
      <c r="Q79" s="39">
        <v>-253</v>
      </c>
      <c r="R79" s="37">
        <v>784</v>
      </c>
      <c r="S79" s="38">
        <v>0</v>
      </c>
      <c r="T79" s="38">
        <v>74</v>
      </c>
      <c r="U79" s="38">
        <v>302</v>
      </c>
      <c r="V79" s="39">
        <v>376</v>
      </c>
      <c r="W79" s="36">
        <v>0</v>
      </c>
      <c r="X79" s="36">
        <v>0</v>
      </c>
      <c r="Y79" s="37">
        <v>0</v>
      </c>
      <c r="Z79" s="39">
        <v>293</v>
      </c>
      <c r="AA79" s="36">
        <v>0</v>
      </c>
      <c r="AB79" s="36">
        <v>0</v>
      </c>
      <c r="AC79" s="37">
        <v>0</v>
      </c>
      <c r="AD79" s="38">
        <v>1</v>
      </c>
      <c r="AE79" s="38">
        <v>250</v>
      </c>
      <c r="AF79" s="39">
        <v>251</v>
      </c>
      <c r="AG79" s="36">
        <v>203</v>
      </c>
      <c r="AH79" s="36">
        <v>0</v>
      </c>
      <c r="AI79" s="36">
        <v>0</v>
      </c>
      <c r="AJ79" s="36">
        <v>0</v>
      </c>
      <c r="AK79" s="40">
        <v>2063</v>
      </c>
      <c r="AL79" s="38">
        <v>7419</v>
      </c>
      <c r="AM79" s="38">
        <v>0</v>
      </c>
      <c r="AN79" s="38">
        <v>0</v>
      </c>
      <c r="AO79" s="38">
        <v>0</v>
      </c>
      <c r="AP79" s="38">
        <v>0</v>
      </c>
      <c r="AQ79" s="36">
        <v>19</v>
      </c>
      <c r="AR79" s="36">
        <v>0</v>
      </c>
      <c r="AS79" s="36">
        <v>0</v>
      </c>
      <c r="AT79" s="36">
        <v>0</v>
      </c>
      <c r="AU79" s="36">
        <v>0</v>
      </c>
      <c r="AV79" s="36">
        <v>0</v>
      </c>
      <c r="AW79" s="36">
        <v>0</v>
      </c>
      <c r="AX79" s="36">
        <v>0</v>
      </c>
      <c r="AY79" s="36">
        <v>0</v>
      </c>
      <c r="AZ79" s="40"/>
      <c r="BA79" s="40">
        <v>9501</v>
      </c>
      <c r="BB79" s="36">
        <v>0</v>
      </c>
      <c r="BC79" s="36">
        <v>0</v>
      </c>
      <c r="BD79" s="36">
        <v>329</v>
      </c>
      <c r="BE79" s="36">
        <v>-143</v>
      </c>
    </row>
    <row r="80" spans="1:57" x14ac:dyDescent="0.2">
      <c r="A80" s="35" t="s">
        <v>147</v>
      </c>
      <c r="B80" s="35" t="s">
        <v>1123</v>
      </c>
      <c r="C80" s="397" t="s">
        <v>1591</v>
      </c>
      <c r="D80" s="35" t="s">
        <v>146</v>
      </c>
      <c r="F80" s="35" t="s">
        <v>34</v>
      </c>
      <c r="G80" s="36">
        <v>-138</v>
      </c>
      <c r="H80" s="36">
        <v>920</v>
      </c>
      <c r="I80" s="37">
        <v>782</v>
      </c>
      <c r="J80" s="39">
        <v>30</v>
      </c>
      <c r="K80" s="36">
        <v>78</v>
      </c>
      <c r="L80" s="36">
        <v>41</v>
      </c>
      <c r="M80" s="37">
        <v>119</v>
      </c>
      <c r="N80" s="38">
        <v>1229</v>
      </c>
      <c r="O80" s="38">
        <v>0</v>
      </c>
      <c r="P80" s="38">
        <v>253</v>
      </c>
      <c r="Q80" s="39">
        <v>1482</v>
      </c>
      <c r="R80" s="37">
        <v>1801</v>
      </c>
      <c r="S80" s="38">
        <v>153</v>
      </c>
      <c r="T80" s="38">
        <v>-11</v>
      </c>
      <c r="U80" s="38">
        <v>327</v>
      </c>
      <c r="V80" s="39">
        <v>469</v>
      </c>
      <c r="W80" s="36">
        <v>919</v>
      </c>
      <c r="X80" s="36">
        <v>1313</v>
      </c>
      <c r="Y80" s="37">
        <v>2232</v>
      </c>
      <c r="Z80" s="39">
        <v>1006</v>
      </c>
      <c r="AA80" s="36">
        <v>7284</v>
      </c>
      <c r="AB80" s="36">
        <v>2770.4558199031385</v>
      </c>
      <c r="AC80" s="37">
        <v>10054.455819903138</v>
      </c>
      <c r="AD80" s="38">
        <v>13452</v>
      </c>
      <c r="AE80" s="38">
        <v>534</v>
      </c>
      <c r="AF80" s="39">
        <v>13986</v>
      </c>
      <c r="AG80" s="36">
        <v>-343</v>
      </c>
      <c r="AH80" s="36">
        <v>0</v>
      </c>
      <c r="AI80" s="36">
        <v>0</v>
      </c>
      <c r="AJ80" s="36">
        <v>-135</v>
      </c>
      <c r="AK80" s="40">
        <v>31483.455819903138</v>
      </c>
      <c r="AL80" s="38">
        <v>5875</v>
      </c>
      <c r="AM80" s="38">
        <v>34</v>
      </c>
      <c r="AN80" s="38">
        <v>3481</v>
      </c>
      <c r="AO80" s="38">
        <v>0</v>
      </c>
      <c r="AP80" s="38">
        <v>59</v>
      </c>
      <c r="AQ80" s="36">
        <v>39</v>
      </c>
      <c r="AR80" s="36">
        <v>0</v>
      </c>
      <c r="AS80" s="36">
        <v>0</v>
      </c>
      <c r="AT80" s="36">
        <v>0</v>
      </c>
      <c r="AU80" s="36">
        <v>0</v>
      </c>
      <c r="AV80" s="36">
        <v>-40</v>
      </c>
      <c r="AW80" s="36">
        <v>-118</v>
      </c>
      <c r="AX80" s="36">
        <v>0</v>
      </c>
      <c r="AY80" s="36">
        <v>0</v>
      </c>
      <c r="AZ80" s="40"/>
      <c r="BA80" s="40">
        <v>40813.455819903138</v>
      </c>
      <c r="BB80" s="36">
        <v>0</v>
      </c>
      <c r="BC80" s="36">
        <v>0</v>
      </c>
      <c r="BD80" s="36">
        <v>1190</v>
      </c>
      <c r="BE80" s="36">
        <v>-93</v>
      </c>
    </row>
    <row r="81" spans="1:57" x14ac:dyDescent="0.2">
      <c r="A81" s="35" t="s">
        <v>167</v>
      </c>
      <c r="B81" s="35" t="s">
        <v>1124</v>
      </c>
      <c r="C81" s="397" t="s">
        <v>1591</v>
      </c>
      <c r="D81" s="35" t="s">
        <v>784</v>
      </c>
      <c r="F81" s="35" t="s">
        <v>34</v>
      </c>
      <c r="G81" s="36">
        <v>-195</v>
      </c>
      <c r="H81" s="36">
        <v>16064</v>
      </c>
      <c r="I81" s="37">
        <v>15869</v>
      </c>
      <c r="J81" s="39">
        <v>-8</v>
      </c>
      <c r="K81" s="36">
        <v>640</v>
      </c>
      <c r="L81" s="36">
        <v>204</v>
      </c>
      <c r="M81" s="37">
        <v>844</v>
      </c>
      <c r="N81" s="38">
        <v>2064</v>
      </c>
      <c r="O81" s="38">
        <v>0</v>
      </c>
      <c r="P81" s="38">
        <v>2400</v>
      </c>
      <c r="Q81" s="39">
        <v>4464</v>
      </c>
      <c r="R81" s="37">
        <v>9052</v>
      </c>
      <c r="S81" s="38">
        <v>1049</v>
      </c>
      <c r="T81" s="38">
        <v>-240</v>
      </c>
      <c r="U81" s="38">
        <v>2518</v>
      </c>
      <c r="V81" s="39">
        <v>3327</v>
      </c>
      <c r="W81" s="36">
        <v>1928</v>
      </c>
      <c r="X81" s="36">
        <v>22537</v>
      </c>
      <c r="Y81" s="37">
        <v>24465</v>
      </c>
      <c r="Z81" s="39">
        <v>2797</v>
      </c>
      <c r="AA81" s="36">
        <v>74896</v>
      </c>
      <c r="AB81" s="36">
        <v>15011</v>
      </c>
      <c r="AC81" s="37">
        <v>89907</v>
      </c>
      <c r="AD81" s="38">
        <v>35274</v>
      </c>
      <c r="AE81" s="38">
        <v>3705</v>
      </c>
      <c r="AF81" s="39">
        <v>38979</v>
      </c>
      <c r="AG81" s="36">
        <v>0</v>
      </c>
      <c r="AH81" s="36">
        <v>0</v>
      </c>
      <c r="AI81" s="36">
        <v>-15</v>
      </c>
      <c r="AJ81" s="36">
        <v>838</v>
      </c>
      <c r="AK81" s="40">
        <v>190519</v>
      </c>
      <c r="AL81" s="38">
        <v>40618</v>
      </c>
      <c r="AM81" s="38">
        <v>0</v>
      </c>
      <c r="AN81" s="38">
        <v>0</v>
      </c>
      <c r="AO81" s="38">
        <v>0</v>
      </c>
      <c r="AP81" s="38">
        <v>0</v>
      </c>
      <c r="AQ81" s="36">
        <v>2963</v>
      </c>
      <c r="AR81" s="36">
        <v>2581</v>
      </c>
      <c r="AS81" s="36">
        <v>0</v>
      </c>
      <c r="AT81" s="36">
        <v>0</v>
      </c>
      <c r="AU81" s="36">
        <v>0</v>
      </c>
      <c r="AV81" s="36">
        <v>0</v>
      </c>
      <c r="AW81" s="36">
        <v>-4756</v>
      </c>
      <c r="AX81" s="36">
        <v>0</v>
      </c>
      <c r="AY81" s="36">
        <v>0</v>
      </c>
      <c r="AZ81" s="40"/>
      <c r="BA81" s="40">
        <v>231925</v>
      </c>
      <c r="BB81" s="36">
        <v>0</v>
      </c>
      <c r="BC81" s="36">
        <v>0</v>
      </c>
      <c r="BD81" s="36">
        <v>2626</v>
      </c>
      <c r="BE81" s="36">
        <v>-443</v>
      </c>
    </row>
    <row r="82" spans="1:57" x14ac:dyDescent="0.2">
      <c r="A82" s="35" t="s">
        <v>67</v>
      </c>
      <c r="B82" s="35" t="s">
        <v>1125</v>
      </c>
      <c r="C82" s="397" t="s">
        <v>1589</v>
      </c>
      <c r="D82" s="35" t="s">
        <v>66</v>
      </c>
      <c r="F82" s="35" t="s">
        <v>34</v>
      </c>
      <c r="G82" s="36">
        <v>-238</v>
      </c>
      <c r="H82" s="36">
        <v>3084</v>
      </c>
      <c r="I82" s="37">
        <v>2846</v>
      </c>
      <c r="J82" s="39">
        <v>32</v>
      </c>
      <c r="K82" s="36">
        <v>0</v>
      </c>
      <c r="L82" s="36">
        <v>121</v>
      </c>
      <c r="M82" s="37">
        <v>121</v>
      </c>
      <c r="N82" s="38">
        <v>-2128</v>
      </c>
      <c r="O82" s="38">
        <v>0</v>
      </c>
      <c r="P82" s="38">
        <v>509</v>
      </c>
      <c r="Q82" s="39">
        <v>-1619</v>
      </c>
      <c r="R82" s="37">
        <v>6440</v>
      </c>
      <c r="S82" s="38">
        <v>510</v>
      </c>
      <c r="T82" s="38">
        <v>634</v>
      </c>
      <c r="U82" s="38">
        <v>676</v>
      </c>
      <c r="V82" s="39">
        <v>1820</v>
      </c>
      <c r="W82" s="36">
        <v>2093</v>
      </c>
      <c r="X82" s="36">
        <v>3491</v>
      </c>
      <c r="Y82" s="37">
        <v>5584</v>
      </c>
      <c r="Z82" s="39">
        <v>4693</v>
      </c>
      <c r="AA82" s="36">
        <v>36918</v>
      </c>
      <c r="AB82" s="36">
        <v>7228</v>
      </c>
      <c r="AC82" s="37">
        <v>44146</v>
      </c>
      <c r="AD82" s="38">
        <v>32676</v>
      </c>
      <c r="AE82" s="38">
        <v>5545</v>
      </c>
      <c r="AF82" s="39">
        <v>38221</v>
      </c>
      <c r="AG82" s="36">
        <v>1581</v>
      </c>
      <c r="AH82" s="36">
        <v>0</v>
      </c>
      <c r="AI82" s="36">
        <v>0</v>
      </c>
      <c r="AJ82" s="36">
        <v>18</v>
      </c>
      <c r="AK82" s="40">
        <v>103883</v>
      </c>
      <c r="AL82" s="38">
        <v>25970</v>
      </c>
      <c r="AM82" s="38">
        <v>3114</v>
      </c>
      <c r="AN82" s="38">
        <v>7753</v>
      </c>
      <c r="AO82" s="38">
        <v>0</v>
      </c>
      <c r="AP82" s="38">
        <v>0</v>
      </c>
      <c r="AQ82" s="36">
        <v>11</v>
      </c>
      <c r="AR82" s="36">
        <v>0</v>
      </c>
      <c r="AS82" s="36">
        <v>0</v>
      </c>
      <c r="AT82" s="36">
        <v>0</v>
      </c>
      <c r="AU82" s="36">
        <v>81</v>
      </c>
      <c r="AV82" s="36">
        <v>-1380</v>
      </c>
      <c r="AW82" s="36">
        <v>0</v>
      </c>
      <c r="AX82" s="36">
        <v>0</v>
      </c>
      <c r="AY82" s="36">
        <v>0</v>
      </c>
      <c r="AZ82" s="40"/>
      <c r="BA82" s="40">
        <v>139432</v>
      </c>
      <c r="BB82" s="36">
        <v>0</v>
      </c>
      <c r="BC82" s="36">
        <v>0</v>
      </c>
      <c r="BD82" s="36">
        <v>1176</v>
      </c>
      <c r="BE82" s="36">
        <v>-165</v>
      </c>
    </row>
    <row r="83" spans="1:57" x14ac:dyDescent="0.2">
      <c r="A83" s="35" t="s">
        <v>191</v>
      </c>
      <c r="B83" s="35" t="s">
        <v>1126</v>
      </c>
      <c r="C83" s="397" t="s">
        <v>1589</v>
      </c>
      <c r="D83" s="35" t="s">
        <v>899</v>
      </c>
      <c r="F83" s="35" t="s">
        <v>729</v>
      </c>
      <c r="G83" s="36">
        <v>105</v>
      </c>
      <c r="H83" s="36">
        <v>560</v>
      </c>
      <c r="I83" s="37">
        <v>665</v>
      </c>
      <c r="J83" s="39">
        <v>59</v>
      </c>
      <c r="K83" s="36">
        <v>78</v>
      </c>
      <c r="L83" s="36">
        <v>199</v>
      </c>
      <c r="M83" s="37">
        <v>277</v>
      </c>
      <c r="N83" s="38">
        <v>5665</v>
      </c>
      <c r="O83" s="38">
        <v>0</v>
      </c>
      <c r="P83" s="38">
        <v>546</v>
      </c>
      <c r="Q83" s="39">
        <v>6211</v>
      </c>
      <c r="R83" s="37">
        <v>8426</v>
      </c>
      <c r="S83" s="38">
        <v>551</v>
      </c>
      <c r="T83" s="38">
        <v>45</v>
      </c>
      <c r="U83" s="38">
        <v>129</v>
      </c>
      <c r="V83" s="39">
        <v>725</v>
      </c>
      <c r="W83" s="36">
        <v>2349</v>
      </c>
      <c r="X83" s="36">
        <v>4204</v>
      </c>
      <c r="Y83" s="37">
        <v>6553</v>
      </c>
      <c r="Z83" s="39">
        <v>1363</v>
      </c>
      <c r="AA83" s="36">
        <v>41672</v>
      </c>
      <c r="AB83" s="36">
        <v>15849.867507825864</v>
      </c>
      <c r="AC83" s="37">
        <v>57521.867507825868</v>
      </c>
      <c r="AD83" s="38">
        <v>68340</v>
      </c>
      <c r="AE83" s="38">
        <v>2680</v>
      </c>
      <c r="AF83" s="39">
        <v>71020</v>
      </c>
      <c r="AG83" s="36">
        <v>1043</v>
      </c>
      <c r="AH83" s="36">
        <v>0</v>
      </c>
      <c r="AI83" s="36">
        <v>0</v>
      </c>
      <c r="AJ83" s="36">
        <v>0</v>
      </c>
      <c r="AK83" s="40">
        <v>153863.86750782587</v>
      </c>
      <c r="AL83" s="38">
        <v>0</v>
      </c>
      <c r="AM83" s="38">
        <v>0</v>
      </c>
      <c r="AN83" s="38">
        <v>0</v>
      </c>
      <c r="AO83" s="38">
        <v>0</v>
      </c>
      <c r="AP83" s="38">
        <v>0</v>
      </c>
      <c r="AQ83" s="36">
        <v>0</v>
      </c>
      <c r="AR83" s="36">
        <v>0</v>
      </c>
      <c r="AS83" s="36">
        <v>0</v>
      </c>
      <c r="AT83" s="36">
        <v>0</v>
      </c>
      <c r="AU83" s="36">
        <v>216</v>
      </c>
      <c r="AV83" s="36">
        <v>0</v>
      </c>
      <c r="AW83" s="36">
        <v>-1</v>
      </c>
      <c r="AX83" s="36">
        <v>0</v>
      </c>
      <c r="AY83" s="36">
        <v>0</v>
      </c>
      <c r="AZ83" s="40"/>
      <c r="BA83" s="40">
        <v>154078.86750782587</v>
      </c>
      <c r="BB83" s="36">
        <v>0</v>
      </c>
      <c r="BC83" s="36">
        <v>0</v>
      </c>
      <c r="BD83" s="36">
        <v>529</v>
      </c>
      <c r="BE83" s="36">
        <v>-314</v>
      </c>
    </row>
    <row r="84" spans="1:57" x14ac:dyDescent="0.2">
      <c r="A84" s="35" t="s">
        <v>194</v>
      </c>
      <c r="B84" s="35" t="s">
        <v>1127</v>
      </c>
      <c r="C84" s="397" t="s">
        <v>1589</v>
      </c>
      <c r="D84" s="35" t="s">
        <v>193</v>
      </c>
      <c r="F84" s="35" t="s">
        <v>3</v>
      </c>
      <c r="G84" s="36">
        <v>-170</v>
      </c>
      <c r="H84" s="36">
        <v>764</v>
      </c>
      <c r="I84" s="37">
        <v>594</v>
      </c>
      <c r="J84" s="39">
        <v>8</v>
      </c>
      <c r="K84" s="36">
        <v>52</v>
      </c>
      <c r="L84" s="36">
        <v>0</v>
      </c>
      <c r="M84" s="37">
        <v>52</v>
      </c>
      <c r="N84" s="38">
        <v>-84</v>
      </c>
      <c r="O84" s="38">
        <v>0</v>
      </c>
      <c r="P84" s="38">
        <v>288</v>
      </c>
      <c r="Q84" s="39">
        <v>204</v>
      </c>
      <c r="R84" s="37">
        <v>1064</v>
      </c>
      <c r="S84" s="38">
        <v>4</v>
      </c>
      <c r="T84" s="38">
        <v>37</v>
      </c>
      <c r="U84" s="38">
        <v>242</v>
      </c>
      <c r="V84" s="39">
        <v>283</v>
      </c>
      <c r="W84" s="36">
        <v>0</v>
      </c>
      <c r="X84" s="36">
        <v>0</v>
      </c>
      <c r="Y84" s="37">
        <v>0</v>
      </c>
      <c r="Z84" s="39">
        <v>1275</v>
      </c>
      <c r="AA84" s="36">
        <v>0</v>
      </c>
      <c r="AB84" s="36">
        <v>0</v>
      </c>
      <c r="AC84" s="37">
        <v>0</v>
      </c>
      <c r="AD84" s="38">
        <v>0</v>
      </c>
      <c r="AE84" s="38">
        <v>425</v>
      </c>
      <c r="AF84" s="39">
        <v>425</v>
      </c>
      <c r="AG84" s="36">
        <v>216</v>
      </c>
      <c r="AH84" s="36">
        <v>0</v>
      </c>
      <c r="AI84" s="36">
        <v>23</v>
      </c>
      <c r="AJ84" s="36">
        <v>-12</v>
      </c>
      <c r="AK84" s="40">
        <v>4132</v>
      </c>
      <c r="AL84" s="38">
        <v>9858</v>
      </c>
      <c r="AM84" s="38">
        <v>0</v>
      </c>
      <c r="AN84" s="38">
        <v>2071</v>
      </c>
      <c r="AO84" s="38">
        <v>0</v>
      </c>
      <c r="AP84" s="38">
        <v>0</v>
      </c>
      <c r="AQ84" s="36">
        <v>0</v>
      </c>
      <c r="AR84" s="36">
        <v>0</v>
      </c>
      <c r="AS84" s="36">
        <v>0</v>
      </c>
      <c r="AT84" s="36">
        <v>0</v>
      </c>
      <c r="AU84" s="36">
        <v>0</v>
      </c>
      <c r="AV84" s="36">
        <v>-518</v>
      </c>
      <c r="AW84" s="36">
        <v>0</v>
      </c>
      <c r="AX84" s="36">
        <v>0</v>
      </c>
      <c r="AY84" s="36">
        <v>0</v>
      </c>
      <c r="AZ84" s="40"/>
      <c r="BA84" s="40">
        <v>15543</v>
      </c>
      <c r="BB84" s="36">
        <v>-54</v>
      </c>
      <c r="BC84" s="36">
        <v>0</v>
      </c>
      <c r="BD84" s="36">
        <v>619</v>
      </c>
      <c r="BE84" s="36">
        <v>-96</v>
      </c>
    </row>
    <row r="85" spans="1:57" x14ac:dyDescent="0.2">
      <c r="A85" s="35" t="s">
        <v>271</v>
      </c>
      <c r="B85" s="35" t="s">
        <v>1128</v>
      </c>
      <c r="C85" s="397" t="s">
        <v>1589</v>
      </c>
      <c r="D85" s="35" t="s">
        <v>270</v>
      </c>
      <c r="F85" s="35" t="s">
        <v>3</v>
      </c>
      <c r="G85" s="36">
        <v>-122</v>
      </c>
      <c r="H85" s="36">
        <v>677</v>
      </c>
      <c r="I85" s="37">
        <v>555</v>
      </c>
      <c r="J85" s="39">
        <v>9</v>
      </c>
      <c r="K85" s="36">
        <v>146</v>
      </c>
      <c r="L85" s="36">
        <v>0</v>
      </c>
      <c r="M85" s="37">
        <v>146</v>
      </c>
      <c r="N85" s="38">
        <v>-193</v>
      </c>
      <c r="O85" s="38">
        <v>0</v>
      </c>
      <c r="P85" s="38">
        <v>-676</v>
      </c>
      <c r="Q85" s="39">
        <v>-869</v>
      </c>
      <c r="R85" s="37">
        <v>950</v>
      </c>
      <c r="S85" s="38">
        <v>17</v>
      </c>
      <c r="T85" s="38">
        <v>75</v>
      </c>
      <c r="U85" s="38">
        <v>428</v>
      </c>
      <c r="V85" s="39">
        <v>520</v>
      </c>
      <c r="W85" s="36">
        <v>125</v>
      </c>
      <c r="X85" s="36">
        <v>0</v>
      </c>
      <c r="Y85" s="37">
        <v>125</v>
      </c>
      <c r="Z85" s="39">
        <v>1024</v>
      </c>
      <c r="AA85" s="36">
        <v>0</v>
      </c>
      <c r="AB85" s="36">
        <v>0</v>
      </c>
      <c r="AC85" s="37">
        <v>0</v>
      </c>
      <c r="AD85" s="38">
        <v>38</v>
      </c>
      <c r="AE85" s="38">
        <v>791</v>
      </c>
      <c r="AF85" s="39">
        <v>829</v>
      </c>
      <c r="AG85" s="36">
        <v>165</v>
      </c>
      <c r="AH85" s="36">
        <v>0</v>
      </c>
      <c r="AI85" s="36">
        <v>0</v>
      </c>
      <c r="AJ85" s="36">
        <v>0</v>
      </c>
      <c r="AK85" s="40">
        <v>3454</v>
      </c>
      <c r="AL85" s="38">
        <v>11214</v>
      </c>
      <c r="AM85" s="38">
        <v>150</v>
      </c>
      <c r="AN85" s="38">
        <v>0</v>
      </c>
      <c r="AO85" s="38">
        <v>0</v>
      </c>
      <c r="AP85" s="38">
        <v>0</v>
      </c>
      <c r="AQ85" s="36">
        <v>0</v>
      </c>
      <c r="AR85" s="36">
        <v>0</v>
      </c>
      <c r="AS85" s="36">
        <v>0</v>
      </c>
      <c r="AT85" s="36">
        <v>0</v>
      </c>
      <c r="AU85" s="36">
        <v>0</v>
      </c>
      <c r="AV85" s="36">
        <v>0</v>
      </c>
      <c r="AW85" s="36">
        <v>0</v>
      </c>
      <c r="AX85" s="36">
        <v>0</v>
      </c>
      <c r="AY85" s="36">
        <v>0</v>
      </c>
      <c r="AZ85" s="40"/>
      <c r="BA85" s="40">
        <v>14818</v>
      </c>
      <c r="BB85" s="36">
        <v>0</v>
      </c>
      <c r="BC85" s="36">
        <v>0</v>
      </c>
      <c r="BD85" s="36">
        <v>332</v>
      </c>
      <c r="BE85" s="36">
        <v>-50</v>
      </c>
    </row>
    <row r="86" spans="1:57" x14ac:dyDescent="0.2">
      <c r="A86" s="35" t="s">
        <v>335</v>
      </c>
      <c r="B86" s="35" t="s">
        <v>1129</v>
      </c>
      <c r="C86" s="397" t="s">
        <v>1589</v>
      </c>
      <c r="D86" s="35" t="s">
        <v>334</v>
      </c>
      <c r="F86" s="35" t="s">
        <v>3</v>
      </c>
      <c r="G86" s="36">
        <v>53</v>
      </c>
      <c r="H86" s="36">
        <v>698</v>
      </c>
      <c r="I86" s="37">
        <v>751</v>
      </c>
      <c r="J86" s="39">
        <v>13</v>
      </c>
      <c r="K86" s="36">
        <v>0</v>
      </c>
      <c r="L86" s="36">
        <v>0</v>
      </c>
      <c r="M86" s="37">
        <v>0</v>
      </c>
      <c r="N86" s="38">
        <v>-122</v>
      </c>
      <c r="O86" s="38">
        <v>0</v>
      </c>
      <c r="P86" s="38">
        <v>386</v>
      </c>
      <c r="Q86" s="39">
        <v>264</v>
      </c>
      <c r="R86" s="37">
        <v>921</v>
      </c>
      <c r="S86" s="38">
        <v>0</v>
      </c>
      <c r="T86" s="38">
        <v>160</v>
      </c>
      <c r="U86" s="38">
        <v>194</v>
      </c>
      <c r="V86" s="39">
        <v>354</v>
      </c>
      <c r="W86" s="36">
        <v>0</v>
      </c>
      <c r="X86" s="36">
        <v>0</v>
      </c>
      <c r="Y86" s="37">
        <v>0</v>
      </c>
      <c r="Z86" s="39">
        <v>375</v>
      </c>
      <c r="AA86" s="36">
        <v>0</v>
      </c>
      <c r="AB86" s="36">
        <v>0</v>
      </c>
      <c r="AC86" s="37">
        <v>0</v>
      </c>
      <c r="AD86" s="38">
        <v>0</v>
      </c>
      <c r="AE86" s="38">
        <v>122</v>
      </c>
      <c r="AF86" s="39">
        <v>122</v>
      </c>
      <c r="AG86" s="36">
        <v>192</v>
      </c>
      <c r="AH86" s="36">
        <v>0</v>
      </c>
      <c r="AI86" s="36">
        <v>5</v>
      </c>
      <c r="AJ86" s="36">
        <v>0</v>
      </c>
      <c r="AK86" s="40">
        <v>2997</v>
      </c>
      <c r="AL86" s="38">
        <v>7231</v>
      </c>
      <c r="AM86" s="38">
        <v>84</v>
      </c>
      <c r="AN86" s="38">
        <v>2095</v>
      </c>
      <c r="AO86" s="38">
        <v>0</v>
      </c>
      <c r="AP86" s="38">
        <v>39</v>
      </c>
      <c r="AQ86" s="36">
        <v>820</v>
      </c>
      <c r="AR86" s="36">
        <v>0</v>
      </c>
      <c r="AS86" s="36">
        <v>0</v>
      </c>
      <c r="AT86" s="36">
        <v>0</v>
      </c>
      <c r="AU86" s="36">
        <v>0</v>
      </c>
      <c r="AV86" s="36">
        <v>-280</v>
      </c>
      <c r="AW86" s="36">
        <v>0</v>
      </c>
      <c r="AX86" s="36">
        <v>0</v>
      </c>
      <c r="AY86" s="36">
        <v>0</v>
      </c>
      <c r="AZ86" s="40"/>
      <c r="BA86" s="40">
        <v>12986</v>
      </c>
      <c r="BB86" s="36">
        <v>-11</v>
      </c>
      <c r="BC86" s="36">
        <v>0</v>
      </c>
      <c r="BD86" s="36">
        <v>5</v>
      </c>
      <c r="BE86" s="36">
        <v>-26</v>
      </c>
    </row>
    <row r="87" spans="1:57" x14ac:dyDescent="0.2">
      <c r="A87" s="35" t="s">
        <v>469</v>
      </c>
      <c r="B87" s="35" t="s">
        <v>1130</v>
      </c>
      <c r="C87" s="397" t="s">
        <v>1589</v>
      </c>
      <c r="D87" s="35" t="s">
        <v>468</v>
      </c>
      <c r="F87" s="35" t="s">
        <v>3</v>
      </c>
      <c r="G87" s="36">
        <v>22</v>
      </c>
      <c r="H87" s="36">
        <v>742</v>
      </c>
      <c r="I87" s="37">
        <v>764</v>
      </c>
      <c r="J87" s="39">
        <v>11</v>
      </c>
      <c r="K87" s="36">
        <v>21</v>
      </c>
      <c r="L87" s="36">
        <v>0</v>
      </c>
      <c r="M87" s="37">
        <v>21</v>
      </c>
      <c r="N87" s="38">
        <v>-156</v>
      </c>
      <c r="O87" s="38">
        <v>0</v>
      </c>
      <c r="P87" s="38">
        <v>269</v>
      </c>
      <c r="Q87" s="39">
        <v>113</v>
      </c>
      <c r="R87" s="37">
        <v>837</v>
      </c>
      <c r="S87" s="38">
        <v>0</v>
      </c>
      <c r="T87" s="38">
        <v>53</v>
      </c>
      <c r="U87" s="38">
        <v>390</v>
      </c>
      <c r="V87" s="39">
        <v>443</v>
      </c>
      <c r="W87" s="36">
        <v>0</v>
      </c>
      <c r="X87" s="36">
        <v>0</v>
      </c>
      <c r="Y87" s="37">
        <v>0</v>
      </c>
      <c r="Z87" s="39">
        <v>568</v>
      </c>
      <c r="AA87" s="36">
        <v>0</v>
      </c>
      <c r="AB87" s="36">
        <v>0</v>
      </c>
      <c r="AC87" s="37">
        <v>0</v>
      </c>
      <c r="AD87" s="38">
        <v>0</v>
      </c>
      <c r="AE87" s="38">
        <v>350</v>
      </c>
      <c r="AF87" s="39">
        <v>350</v>
      </c>
      <c r="AG87" s="36">
        <v>161</v>
      </c>
      <c r="AH87" s="36">
        <v>0</v>
      </c>
      <c r="AI87" s="36">
        <v>0</v>
      </c>
      <c r="AJ87" s="36">
        <v>-36</v>
      </c>
      <c r="AK87" s="40">
        <v>3232</v>
      </c>
      <c r="AL87" s="38">
        <v>6766</v>
      </c>
      <c r="AM87" s="38">
        <v>26</v>
      </c>
      <c r="AN87" s="38">
        <v>0</v>
      </c>
      <c r="AO87" s="38">
        <v>0</v>
      </c>
      <c r="AP87" s="38">
        <v>0</v>
      </c>
      <c r="AQ87" s="36">
        <v>393</v>
      </c>
      <c r="AR87" s="36">
        <v>0</v>
      </c>
      <c r="AS87" s="36">
        <v>0</v>
      </c>
      <c r="AT87" s="36">
        <v>0</v>
      </c>
      <c r="AU87" s="36">
        <v>0</v>
      </c>
      <c r="AV87" s="36">
        <v>-88</v>
      </c>
      <c r="AW87" s="36">
        <v>0</v>
      </c>
      <c r="AX87" s="36">
        <v>0</v>
      </c>
      <c r="AY87" s="36">
        <v>0</v>
      </c>
      <c r="AZ87" s="40"/>
      <c r="BA87" s="40">
        <v>10329</v>
      </c>
      <c r="BB87" s="36">
        <v>0</v>
      </c>
      <c r="BC87" s="36">
        <v>0</v>
      </c>
      <c r="BD87" s="36">
        <v>0</v>
      </c>
      <c r="BE87" s="36">
        <v>-59</v>
      </c>
    </row>
    <row r="88" spans="1:57" x14ac:dyDescent="0.2">
      <c r="A88" s="35" t="s">
        <v>637</v>
      </c>
      <c r="B88" s="35" t="s">
        <v>1131</v>
      </c>
      <c r="C88" s="397" t="s">
        <v>1589</v>
      </c>
      <c r="D88" s="35" t="s">
        <v>636</v>
      </c>
      <c r="F88" s="35" t="s">
        <v>3</v>
      </c>
      <c r="G88" s="36">
        <v>26</v>
      </c>
      <c r="H88" s="36">
        <v>1285</v>
      </c>
      <c r="I88" s="37">
        <v>1311</v>
      </c>
      <c r="J88" s="39">
        <v>20</v>
      </c>
      <c r="K88" s="36">
        <v>11</v>
      </c>
      <c r="L88" s="36">
        <v>0</v>
      </c>
      <c r="M88" s="37">
        <v>11</v>
      </c>
      <c r="N88" s="38">
        <v>110</v>
      </c>
      <c r="O88" s="38">
        <v>0</v>
      </c>
      <c r="P88" s="38">
        <v>206</v>
      </c>
      <c r="Q88" s="39">
        <v>316</v>
      </c>
      <c r="R88" s="37">
        <v>986</v>
      </c>
      <c r="S88" s="38">
        <v>0</v>
      </c>
      <c r="T88" s="38">
        <v>187</v>
      </c>
      <c r="U88" s="38">
        <v>840</v>
      </c>
      <c r="V88" s="39">
        <v>1027</v>
      </c>
      <c r="W88" s="36">
        <v>0</v>
      </c>
      <c r="X88" s="36">
        <v>0</v>
      </c>
      <c r="Y88" s="37">
        <v>0</v>
      </c>
      <c r="Z88" s="39">
        <v>150</v>
      </c>
      <c r="AA88" s="36">
        <v>0</v>
      </c>
      <c r="AB88" s="36">
        <v>0</v>
      </c>
      <c r="AC88" s="37">
        <v>0</v>
      </c>
      <c r="AD88" s="38">
        <v>0</v>
      </c>
      <c r="AE88" s="38">
        <v>354</v>
      </c>
      <c r="AF88" s="39">
        <v>354</v>
      </c>
      <c r="AG88" s="36">
        <v>121</v>
      </c>
      <c r="AH88" s="36">
        <v>0</v>
      </c>
      <c r="AI88" s="36">
        <v>17</v>
      </c>
      <c r="AJ88" s="36">
        <v>0</v>
      </c>
      <c r="AK88" s="40">
        <v>4313</v>
      </c>
      <c r="AL88" s="38">
        <v>5559</v>
      </c>
      <c r="AM88" s="38">
        <v>21</v>
      </c>
      <c r="AN88" s="38">
        <v>2056</v>
      </c>
      <c r="AO88" s="38">
        <v>0</v>
      </c>
      <c r="AP88" s="38">
        <v>0</v>
      </c>
      <c r="AQ88" s="36">
        <v>1493</v>
      </c>
      <c r="AR88" s="36">
        <v>0</v>
      </c>
      <c r="AS88" s="36">
        <v>0</v>
      </c>
      <c r="AT88" s="36">
        <v>0</v>
      </c>
      <c r="AU88" s="36">
        <v>0</v>
      </c>
      <c r="AV88" s="36">
        <v>-10</v>
      </c>
      <c r="AW88" s="36">
        <v>0</v>
      </c>
      <c r="AX88" s="36">
        <v>0</v>
      </c>
      <c r="AY88" s="36">
        <v>0</v>
      </c>
      <c r="AZ88" s="40"/>
      <c r="BA88" s="40">
        <v>13432</v>
      </c>
      <c r="BB88" s="36">
        <v>0</v>
      </c>
      <c r="BC88" s="36">
        <v>0</v>
      </c>
      <c r="BD88" s="36">
        <v>1</v>
      </c>
      <c r="BE88" s="36">
        <v>-95</v>
      </c>
    </row>
    <row r="89" spans="1:57" x14ac:dyDescent="0.2">
      <c r="A89" s="35" t="s">
        <v>540</v>
      </c>
      <c r="B89" s="35" t="s">
        <v>1132</v>
      </c>
      <c r="C89" s="397" t="s">
        <v>1588</v>
      </c>
      <c r="D89" s="35" t="s">
        <v>539</v>
      </c>
      <c r="F89" s="35" t="s">
        <v>34</v>
      </c>
      <c r="G89" s="36">
        <v>-292</v>
      </c>
      <c r="H89" s="36">
        <v>1045</v>
      </c>
      <c r="I89" s="37">
        <v>753</v>
      </c>
      <c r="J89" s="39">
        <v>23</v>
      </c>
      <c r="K89" s="36">
        <v>183</v>
      </c>
      <c r="L89" s="36">
        <v>0</v>
      </c>
      <c r="M89" s="37">
        <v>183</v>
      </c>
      <c r="N89" s="38">
        <v>1001</v>
      </c>
      <c r="O89" s="38">
        <v>0</v>
      </c>
      <c r="P89" s="38">
        <v>745</v>
      </c>
      <c r="Q89" s="39">
        <v>1746</v>
      </c>
      <c r="R89" s="37">
        <v>3284</v>
      </c>
      <c r="S89" s="38">
        <v>158</v>
      </c>
      <c r="T89" s="38">
        <v>269</v>
      </c>
      <c r="U89" s="38">
        <v>386</v>
      </c>
      <c r="V89" s="39">
        <v>813</v>
      </c>
      <c r="W89" s="36">
        <v>1160</v>
      </c>
      <c r="X89" s="36">
        <v>1315</v>
      </c>
      <c r="Y89" s="37">
        <v>2475</v>
      </c>
      <c r="Z89" s="39">
        <v>1778</v>
      </c>
      <c r="AA89" s="36">
        <v>10796</v>
      </c>
      <c r="AB89" s="36">
        <v>1963</v>
      </c>
      <c r="AC89" s="37">
        <v>12759</v>
      </c>
      <c r="AD89" s="38">
        <v>17823</v>
      </c>
      <c r="AE89" s="38">
        <v>1590</v>
      </c>
      <c r="AF89" s="39">
        <v>19413</v>
      </c>
      <c r="AG89" s="36">
        <v>0</v>
      </c>
      <c r="AH89" s="36">
        <v>0</v>
      </c>
      <c r="AI89" s="36">
        <v>0</v>
      </c>
      <c r="AJ89" s="36">
        <v>0</v>
      </c>
      <c r="AK89" s="40">
        <v>43227</v>
      </c>
      <c r="AL89" s="38">
        <v>15690</v>
      </c>
      <c r="AM89" s="38">
        <v>0</v>
      </c>
      <c r="AN89" s="38">
        <v>4745</v>
      </c>
      <c r="AO89" s="38">
        <v>0</v>
      </c>
      <c r="AP89" s="38">
        <v>0</v>
      </c>
      <c r="AQ89" s="36">
        <v>100</v>
      </c>
      <c r="AR89" s="36">
        <v>0</v>
      </c>
      <c r="AS89" s="36">
        <v>0</v>
      </c>
      <c r="AT89" s="36">
        <v>0</v>
      </c>
      <c r="AU89" s="36">
        <v>140</v>
      </c>
      <c r="AV89" s="36">
        <v>-644</v>
      </c>
      <c r="AW89" s="36">
        <v>865</v>
      </c>
      <c r="AX89" s="36">
        <v>0</v>
      </c>
      <c r="AY89" s="36">
        <v>0</v>
      </c>
      <c r="AZ89" s="40"/>
      <c r="BA89" s="40">
        <v>64123</v>
      </c>
      <c r="BB89" s="36">
        <v>89</v>
      </c>
      <c r="BC89" s="36">
        <v>1</v>
      </c>
      <c r="BD89" s="36">
        <v>2431</v>
      </c>
      <c r="BE89" s="36">
        <v>-720</v>
      </c>
    </row>
    <row r="90" spans="1:57" x14ac:dyDescent="0.2">
      <c r="A90" s="35" t="s">
        <v>600</v>
      </c>
      <c r="B90" s="35" t="s">
        <v>1133</v>
      </c>
      <c r="C90" s="397" t="s">
        <v>1588</v>
      </c>
      <c r="D90" s="35" t="s">
        <v>599</v>
      </c>
      <c r="F90" s="35" t="s">
        <v>34</v>
      </c>
      <c r="G90" s="36">
        <v>89</v>
      </c>
      <c r="H90" s="36">
        <v>1161</v>
      </c>
      <c r="I90" s="37">
        <v>1250</v>
      </c>
      <c r="J90" s="39">
        <v>40</v>
      </c>
      <c r="K90" s="36">
        <v>83</v>
      </c>
      <c r="L90" s="36">
        <v>0</v>
      </c>
      <c r="M90" s="37">
        <v>83</v>
      </c>
      <c r="N90" s="38">
        <v>1756</v>
      </c>
      <c r="O90" s="38">
        <v>0</v>
      </c>
      <c r="P90" s="38">
        <v>193</v>
      </c>
      <c r="Q90" s="39">
        <v>1949</v>
      </c>
      <c r="R90" s="37">
        <v>3361</v>
      </c>
      <c r="S90" s="38">
        <v>239</v>
      </c>
      <c r="T90" s="38">
        <v>431</v>
      </c>
      <c r="U90" s="38">
        <v>396</v>
      </c>
      <c r="V90" s="39">
        <v>1066</v>
      </c>
      <c r="W90" s="36">
        <v>1485</v>
      </c>
      <c r="X90" s="36">
        <v>1349</v>
      </c>
      <c r="Y90" s="37">
        <v>2834</v>
      </c>
      <c r="Z90" s="39">
        <v>803</v>
      </c>
      <c r="AA90" s="36">
        <v>13599</v>
      </c>
      <c r="AB90" s="36">
        <v>4223</v>
      </c>
      <c r="AC90" s="37">
        <v>17822</v>
      </c>
      <c r="AD90" s="38">
        <v>17359</v>
      </c>
      <c r="AE90" s="38">
        <v>469</v>
      </c>
      <c r="AF90" s="39">
        <v>17828</v>
      </c>
      <c r="AG90" s="36">
        <v>587</v>
      </c>
      <c r="AH90" s="36">
        <v>0</v>
      </c>
      <c r="AI90" s="36">
        <v>0</v>
      </c>
      <c r="AJ90" s="36">
        <v>83</v>
      </c>
      <c r="AK90" s="40">
        <v>47706</v>
      </c>
      <c r="AL90" s="38">
        <v>8018</v>
      </c>
      <c r="AM90" s="38">
        <v>0</v>
      </c>
      <c r="AN90" s="38">
        <v>5978</v>
      </c>
      <c r="AO90" s="38">
        <v>0</v>
      </c>
      <c r="AP90" s="38">
        <v>0</v>
      </c>
      <c r="AQ90" s="36">
        <v>0</v>
      </c>
      <c r="AR90" s="36">
        <v>0</v>
      </c>
      <c r="AS90" s="36">
        <v>0</v>
      </c>
      <c r="AT90" s="36">
        <v>0</v>
      </c>
      <c r="AU90" s="36">
        <v>142</v>
      </c>
      <c r="AV90" s="36">
        <v>0</v>
      </c>
      <c r="AW90" s="36">
        <v>-234</v>
      </c>
      <c r="AX90" s="36">
        <v>0</v>
      </c>
      <c r="AY90" s="36">
        <v>0</v>
      </c>
      <c r="AZ90" s="40"/>
      <c r="BA90" s="40">
        <v>61610</v>
      </c>
      <c r="BB90" s="36">
        <v>0</v>
      </c>
      <c r="BC90" s="36">
        <v>0</v>
      </c>
      <c r="BD90" s="36">
        <v>1187</v>
      </c>
      <c r="BE90" s="36">
        <v>-1313</v>
      </c>
    </row>
    <row r="91" spans="1:57" x14ac:dyDescent="0.2">
      <c r="A91" s="35" t="s">
        <v>209</v>
      </c>
      <c r="B91" s="35" t="s">
        <v>1134</v>
      </c>
      <c r="C91" s="397" t="s">
        <v>1588</v>
      </c>
      <c r="D91" s="35" t="s">
        <v>900</v>
      </c>
      <c r="F91" s="35" t="s">
        <v>729</v>
      </c>
      <c r="G91" s="36">
        <v>37</v>
      </c>
      <c r="H91" s="36">
        <v>5526</v>
      </c>
      <c r="I91" s="37">
        <v>5563</v>
      </c>
      <c r="J91" s="39">
        <v>0</v>
      </c>
      <c r="K91" s="36">
        <v>-243</v>
      </c>
      <c r="L91" s="36">
        <v>611</v>
      </c>
      <c r="M91" s="37">
        <v>368</v>
      </c>
      <c r="N91" s="38">
        <v>15569</v>
      </c>
      <c r="O91" s="38">
        <v>0</v>
      </c>
      <c r="P91" s="38">
        <v>1445</v>
      </c>
      <c r="Q91" s="39">
        <v>17014</v>
      </c>
      <c r="R91" s="37">
        <v>18079</v>
      </c>
      <c r="S91" s="38">
        <v>2317</v>
      </c>
      <c r="T91" s="38">
        <v>90</v>
      </c>
      <c r="U91" s="38">
        <v>466</v>
      </c>
      <c r="V91" s="39">
        <v>2873</v>
      </c>
      <c r="W91" s="36">
        <v>7657</v>
      </c>
      <c r="X91" s="36">
        <v>10593</v>
      </c>
      <c r="Y91" s="37">
        <v>18250</v>
      </c>
      <c r="Z91" s="39">
        <v>2591</v>
      </c>
      <c r="AA91" s="36">
        <v>108482</v>
      </c>
      <c r="AB91" s="36">
        <v>54611</v>
      </c>
      <c r="AC91" s="37">
        <v>163093</v>
      </c>
      <c r="AD91" s="38">
        <v>136950</v>
      </c>
      <c r="AE91" s="38">
        <v>0</v>
      </c>
      <c r="AF91" s="39">
        <v>136950</v>
      </c>
      <c r="AG91" s="36">
        <v>193</v>
      </c>
      <c r="AH91" s="36">
        <v>-8</v>
      </c>
      <c r="AI91" s="36">
        <v>0</v>
      </c>
      <c r="AJ91" s="36">
        <v>0</v>
      </c>
      <c r="AK91" s="40">
        <v>364966</v>
      </c>
      <c r="AL91" s="38">
        <v>0</v>
      </c>
      <c r="AM91" s="38">
        <v>0</v>
      </c>
      <c r="AN91" s="38">
        <v>0</v>
      </c>
      <c r="AO91" s="38">
        <v>0</v>
      </c>
      <c r="AP91" s="38">
        <v>0</v>
      </c>
      <c r="AQ91" s="36">
        <v>0</v>
      </c>
      <c r="AR91" s="36">
        <v>0</v>
      </c>
      <c r="AS91" s="36">
        <v>0</v>
      </c>
      <c r="AT91" s="36">
        <v>0</v>
      </c>
      <c r="AU91" s="36">
        <v>337</v>
      </c>
      <c r="AV91" s="36">
        <v>0</v>
      </c>
      <c r="AW91" s="36">
        <v>3339</v>
      </c>
      <c r="AX91" s="36">
        <v>0</v>
      </c>
      <c r="AY91" s="36">
        <v>0</v>
      </c>
      <c r="AZ91" s="40"/>
      <c r="BA91" s="40">
        <v>368642</v>
      </c>
      <c r="BB91" s="36">
        <v>0</v>
      </c>
      <c r="BC91" s="36">
        <v>0</v>
      </c>
      <c r="BD91" s="36">
        <v>4829</v>
      </c>
      <c r="BE91" s="36">
        <v>-568</v>
      </c>
    </row>
    <row r="92" spans="1:57" x14ac:dyDescent="0.2">
      <c r="A92" s="35" t="s">
        <v>27</v>
      </c>
      <c r="B92" s="35" t="s">
        <v>1135</v>
      </c>
      <c r="C92" s="397" t="s">
        <v>1588</v>
      </c>
      <c r="D92" s="35" t="s">
        <v>26</v>
      </c>
      <c r="F92" s="35" t="s">
        <v>3</v>
      </c>
      <c r="G92" s="36">
        <v>55</v>
      </c>
      <c r="H92" s="36">
        <v>232</v>
      </c>
      <c r="I92" s="37">
        <v>287</v>
      </c>
      <c r="J92" s="39">
        <v>41</v>
      </c>
      <c r="K92" s="36">
        <v>79</v>
      </c>
      <c r="L92" s="36">
        <v>0</v>
      </c>
      <c r="M92" s="37">
        <v>79</v>
      </c>
      <c r="N92" s="38">
        <v>88</v>
      </c>
      <c r="O92" s="38">
        <v>0</v>
      </c>
      <c r="P92" s="38">
        <v>801</v>
      </c>
      <c r="Q92" s="39">
        <v>889</v>
      </c>
      <c r="R92" s="37">
        <v>1695</v>
      </c>
      <c r="S92" s="38">
        <v>67</v>
      </c>
      <c r="T92" s="38">
        <v>0</v>
      </c>
      <c r="U92" s="38">
        <v>303</v>
      </c>
      <c r="V92" s="39">
        <v>370</v>
      </c>
      <c r="W92" s="36">
        <v>0</v>
      </c>
      <c r="X92" s="36">
        <v>0</v>
      </c>
      <c r="Y92" s="37">
        <v>0</v>
      </c>
      <c r="Z92" s="39">
        <v>1477</v>
      </c>
      <c r="AA92" s="36">
        <v>0</v>
      </c>
      <c r="AB92" s="36">
        <v>0</v>
      </c>
      <c r="AC92" s="37">
        <v>0</v>
      </c>
      <c r="AD92" s="38">
        <v>532</v>
      </c>
      <c r="AE92" s="38">
        <v>1656</v>
      </c>
      <c r="AF92" s="39">
        <v>2188</v>
      </c>
      <c r="AG92" s="36">
        <v>98</v>
      </c>
      <c r="AH92" s="36">
        <v>0</v>
      </c>
      <c r="AI92" s="36">
        <v>0</v>
      </c>
      <c r="AJ92" s="36">
        <v>0</v>
      </c>
      <c r="AK92" s="40">
        <v>7124</v>
      </c>
      <c r="AL92" s="38">
        <v>8592</v>
      </c>
      <c r="AM92" s="38">
        <v>0</v>
      </c>
      <c r="AN92" s="38">
        <v>6371</v>
      </c>
      <c r="AO92" s="38">
        <v>0</v>
      </c>
      <c r="AP92" s="38">
        <v>0</v>
      </c>
      <c r="AQ92" s="36">
        <v>0</v>
      </c>
      <c r="AR92" s="36">
        <v>0</v>
      </c>
      <c r="AS92" s="36">
        <v>0</v>
      </c>
      <c r="AT92" s="36">
        <v>0</v>
      </c>
      <c r="AU92" s="36">
        <v>0</v>
      </c>
      <c r="AV92" s="36">
        <v>-834</v>
      </c>
      <c r="AW92" s="36">
        <v>1137</v>
      </c>
      <c r="AX92" s="36">
        <v>0</v>
      </c>
      <c r="AY92" s="36">
        <v>0</v>
      </c>
      <c r="AZ92" s="40"/>
      <c r="BA92" s="40">
        <v>22390</v>
      </c>
      <c r="BB92" s="36">
        <v>184</v>
      </c>
      <c r="BC92" s="36">
        <v>1</v>
      </c>
      <c r="BD92" s="36">
        <v>2546</v>
      </c>
      <c r="BE92" s="36">
        <v>-94</v>
      </c>
    </row>
    <row r="93" spans="1:57" x14ac:dyDescent="0.2">
      <c r="A93" s="35" t="s">
        <v>59</v>
      </c>
      <c r="B93" s="35" t="s">
        <v>1136</v>
      </c>
      <c r="C93" s="397" t="s">
        <v>1588</v>
      </c>
      <c r="D93" s="35" t="s">
        <v>58</v>
      </c>
      <c r="F93" s="35" t="s">
        <v>3</v>
      </c>
      <c r="G93" s="36">
        <v>70</v>
      </c>
      <c r="H93" s="36">
        <v>1190</v>
      </c>
      <c r="I93" s="37">
        <v>1260</v>
      </c>
      <c r="J93" s="39">
        <v>20</v>
      </c>
      <c r="K93" s="36">
        <v>60</v>
      </c>
      <c r="L93" s="36">
        <v>0</v>
      </c>
      <c r="M93" s="37">
        <v>60</v>
      </c>
      <c r="N93" s="38">
        <v>-150</v>
      </c>
      <c r="O93" s="38">
        <v>0</v>
      </c>
      <c r="P93" s="38">
        <v>180</v>
      </c>
      <c r="Q93" s="39">
        <v>30</v>
      </c>
      <c r="R93" s="37">
        <v>1320</v>
      </c>
      <c r="S93" s="38">
        <v>0</v>
      </c>
      <c r="T93" s="38">
        <v>170</v>
      </c>
      <c r="U93" s="38">
        <v>300</v>
      </c>
      <c r="V93" s="39">
        <v>470</v>
      </c>
      <c r="W93" s="36">
        <v>0</v>
      </c>
      <c r="X93" s="36">
        <v>0</v>
      </c>
      <c r="Y93" s="37">
        <v>0</v>
      </c>
      <c r="Z93" s="39">
        <v>420</v>
      </c>
      <c r="AA93" s="36">
        <v>0</v>
      </c>
      <c r="AB93" s="36">
        <v>0</v>
      </c>
      <c r="AC93" s="37">
        <v>0</v>
      </c>
      <c r="AD93" s="38">
        <v>0</v>
      </c>
      <c r="AE93" s="38">
        <v>340</v>
      </c>
      <c r="AF93" s="39">
        <v>340</v>
      </c>
      <c r="AG93" s="36">
        <v>1210</v>
      </c>
      <c r="AH93" s="36">
        <v>0</v>
      </c>
      <c r="AI93" s="36">
        <v>0</v>
      </c>
      <c r="AJ93" s="36">
        <v>-90</v>
      </c>
      <c r="AK93" s="40">
        <v>5040</v>
      </c>
      <c r="AL93" s="38">
        <v>9660</v>
      </c>
      <c r="AM93" s="38">
        <v>0</v>
      </c>
      <c r="AN93" s="38">
        <v>0</v>
      </c>
      <c r="AO93" s="38">
        <v>0</v>
      </c>
      <c r="AP93" s="38">
        <v>0</v>
      </c>
      <c r="AQ93" s="36">
        <v>490</v>
      </c>
      <c r="AR93" s="36">
        <v>0</v>
      </c>
      <c r="AS93" s="36">
        <v>0</v>
      </c>
      <c r="AT93" s="36">
        <v>0</v>
      </c>
      <c r="AU93" s="36">
        <v>0</v>
      </c>
      <c r="AV93" s="36">
        <v>-520</v>
      </c>
      <c r="AW93" s="36">
        <v>0</v>
      </c>
      <c r="AX93" s="36">
        <v>0</v>
      </c>
      <c r="AY93" s="36">
        <v>0</v>
      </c>
      <c r="AZ93" s="40"/>
      <c r="BA93" s="40">
        <v>14670</v>
      </c>
      <c r="BB93" s="36">
        <v>0</v>
      </c>
      <c r="BC93" s="36">
        <v>0</v>
      </c>
      <c r="BD93" s="36">
        <v>70</v>
      </c>
      <c r="BE93" s="36">
        <v>-190</v>
      </c>
    </row>
    <row r="94" spans="1:57" x14ac:dyDescent="0.2">
      <c r="A94" s="35" t="s">
        <v>65</v>
      </c>
      <c r="B94" s="35" t="s">
        <v>1137</v>
      </c>
      <c r="C94" s="397" t="s">
        <v>1588</v>
      </c>
      <c r="D94" s="35" t="s">
        <v>64</v>
      </c>
      <c r="F94" s="35" t="s">
        <v>3</v>
      </c>
      <c r="G94" s="36">
        <v>39</v>
      </c>
      <c r="H94" s="36">
        <v>1007</v>
      </c>
      <c r="I94" s="37">
        <v>1046</v>
      </c>
      <c r="J94" s="39">
        <v>0</v>
      </c>
      <c r="K94" s="36">
        <v>94</v>
      </c>
      <c r="L94" s="36">
        <v>0</v>
      </c>
      <c r="M94" s="37">
        <v>94</v>
      </c>
      <c r="N94" s="38">
        <v>-224</v>
      </c>
      <c r="O94" s="38">
        <v>0</v>
      </c>
      <c r="P94" s="38">
        <v>92</v>
      </c>
      <c r="Q94" s="39">
        <v>-132</v>
      </c>
      <c r="R94" s="37">
        <v>436</v>
      </c>
      <c r="S94" s="38">
        <v>0</v>
      </c>
      <c r="T94" s="38">
        <v>91</v>
      </c>
      <c r="U94" s="38">
        <v>565</v>
      </c>
      <c r="V94" s="39">
        <v>656</v>
      </c>
      <c r="W94" s="36">
        <v>0</v>
      </c>
      <c r="X94" s="36">
        <v>0</v>
      </c>
      <c r="Y94" s="37">
        <v>0</v>
      </c>
      <c r="Z94" s="39">
        <v>486</v>
      </c>
      <c r="AA94" s="36">
        <v>0</v>
      </c>
      <c r="AB94" s="36">
        <v>0</v>
      </c>
      <c r="AC94" s="37">
        <v>0</v>
      </c>
      <c r="AD94" s="38">
        <v>0</v>
      </c>
      <c r="AE94" s="38">
        <v>120</v>
      </c>
      <c r="AF94" s="39">
        <v>120</v>
      </c>
      <c r="AG94" s="36">
        <v>0</v>
      </c>
      <c r="AH94" s="36">
        <v>0</v>
      </c>
      <c r="AI94" s="36">
        <v>0</v>
      </c>
      <c r="AJ94" s="36">
        <v>0</v>
      </c>
      <c r="AK94" s="40">
        <v>2706</v>
      </c>
      <c r="AL94" s="38">
        <v>1949</v>
      </c>
      <c r="AM94" s="38">
        <v>82</v>
      </c>
      <c r="AN94" s="38">
        <v>1488</v>
      </c>
      <c r="AO94" s="38">
        <v>0</v>
      </c>
      <c r="AP94" s="38">
        <v>0</v>
      </c>
      <c r="AQ94" s="36">
        <v>0</v>
      </c>
      <c r="AR94" s="36">
        <v>0</v>
      </c>
      <c r="AS94" s="36">
        <v>0</v>
      </c>
      <c r="AT94" s="36">
        <v>0</v>
      </c>
      <c r="AU94" s="36">
        <v>0</v>
      </c>
      <c r="AV94" s="36">
        <v>0</v>
      </c>
      <c r="AW94" s="36">
        <v>0</v>
      </c>
      <c r="AX94" s="36">
        <v>0</v>
      </c>
      <c r="AY94" s="36">
        <v>0</v>
      </c>
      <c r="AZ94" s="40"/>
      <c r="BA94" s="40">
        <v>6225</v>
      </c>
      <c r="BB94" s="36">
        <v>0</v>
      </c>
      <c r="BC94" s="36">
        <v>0</v>
      </c>
      <c r="BD94" s="36">
        <v>42</v>
      </c>
      <c r="BE94" s="36">
        <v>-108</v>
      </c>
    </row>
    <row r="95" spans="1:57" x14ac:dyDescent="0.2">
      <c r="A95" s="35" t="s">
        <v>101</v>
      </c>
      <c r="B95" s="35" t="s">
        <v>1138</v>
      </c>
      <c r="C95" s="397" t="s">
        <v>1588</v>
      </c>
      <c r="D95" s="35" t="s">
        <v>100</v>
      </c>
      <c r="F95" s="35" t="s">
        <v>3</v>
      </c>
      <c r="G95" s="36">
        <v>66</v>
      </c>
      <c r="H95" s="36">
        <v>53</v>
      </c>
      <c r="I95" s="37">
        <v>119</v>
      </c>
      <c r="J95" s="39">
        <v>12</v>
      </c>
      <c r="K95" s="36">
        <v>25</v>
      </c>
      <c r="L95" s="36">
        <v>0</v>
      </c>
      <c r="M95" s="37">
        <v>25</v>
      </c>
      <c r="N95" s="38">
        <v>63</v>
      </c>
      <c r="O95" s="38">
        <v>0</v>
      </c>
      <c r="P95" s="38">
        <v>131</v>
      </c>
      <c r="Q95" s="39">
        <v>194</v>
      </c>
      <c r="R95" s="37">
        <v>640</v>
      </c>
      <c r="S95" s="38">
        <v>0</v>
      </c>
      <c r="T95" s="38">
        <v>0</v>
      </c>
      <c r="U95" s="38">
        <v>178</v>
      </c>
      <c r="V95" s="39">
        <v>178</v>
      </c>
      <c r="W95" s="36">
        <v>0</v>
      </c>
      <c r="X95" s="36">
        <v>0</v>
      </c>
      <c r="Y95" s="37">
        <v>0</v>
      </c>
      <c r="Z95" s="39">
        <v>769</v>
      </c>
      <c r="AA95" s="36">
        <v>0</v>
      </c>
      <c r="AB95" s="36">
        <v>0</v>
      </c>
      <c r="AC95" s="37">
        <v>0</v>
      </c>
      <c r="AD95" s="38">
        <v>0</v>
      </c>
      <c r="AE95" s="38">
        <v>616</v>
      </c>
      <c r="AF95" s="39">
        <v>616</v>
      </c>
      <c r="AG95" s="36">
        <v>641</v>
      </c>
      <c r="AH95" s="36">
        <v>-1</v>
      </c>
      <c r="AI95" s="36">
        <v>1</v>
      </c>
      <c r="AJ95" s="36">
        <v>1</v>
      </c>
      <c r="AK95" s="40">
        <v>3195</v>
      </c>
      <c r="AL95" s="38">
        <v>3400</v>
      </c>
      <c r="AM95" s="38">
        <v>263</v>
      </c>
      <c r="AN95" s="38">
        <v>890</v>
      </c>
      <c r="AO95" s="38">
        <v>0</v>
      </c>
      <c r="AP95" s="38">
        <v>0</v>
      </c>
      <c r="AQ95" s="36">
        <v>61</v>
      </c>
      <c r="AR95" s="36">
        <v>0</v>
      </c>
      <c r="AS95" s="36">
        <v>0</v>
      </c>
      <c r="AT95" s="36">
        <v>0</v>
      </c>
      <c r="AU95" s="36">
        <v>0</v>
      </c>
      <c r="AV95" s="36">
        <v>0</v>
      </c>
      <c r="AW95" s="36">
        <v>0</v>
      </c>
      <c r="AX95" s="36">
        <v>0</v>
      </c>
      <c r="AY95" s="36">
        <v>0</v>
      </c>
      <c r="AZ95" s="40"/>
      <c r="BA95" s="40">
        <v>7809</v>
      </c>
      <c r="BB95" s="36">
        <v>0</v>
      </c>
      <c r="BC95" s="36">
        <v>0</v>
      </c>
      <c r="BD95" s="36">
        <v>52</v>
      </c>
      <c r="BE95" s="36">
        <v>-17</v>
      </c>
    </row>
    <row r="96" spans="1:57" x14ac:dyDescent="0.2">
      <c r="A96" s="35" t="s">
        <v>105</v>
      </c>
      <c r="B96" s="35" t="s">
        <v>1139</v>
      </c>
      <c r="C96" s="397" t="s">
        <v>1588</v>
      </c>
      <c r="D96" s="35" t="s">
        <v>104</v>
      </c>
      <c r="F96" s="35" t="s">
        <v>3</v>
      </c>
      <c r="G96" s="36">
        <v>-201</v>
      </c>
      <c r="H96" s="36">
        <v>1600</v>
      </c>
      <c r="I96" s="37">
        <v>1399</v>
      </c>
      <c r="J96" s="39">
        <v>-1</v>
      </c>
      <c r="K96" s="36">
        <v>157</v>
      </c>
      <c r="L96" s="36">
        <v>0</v>
      </c>
      <c r="M96" s="37">
        <v>157</v>
      </c>
      <c r="N96" s="38">
        <v>-1338</v>
      </c>
      <c r="O96" s="38">
        <v>0</v>
      </c>
      <c r="P96" s="38">
        <v>92</v>
      </c>
      <c r="Q96" s="39">
        <v>-1246</v>
      </c>
      <c r="R96" s="37">
        <v>1427</v>
      </c>
      <c r="S96" s="38">
        <v>6</v>
      </c>
      <c r="T96" s="38">
        <v>183</v>
      </c>
      <c r="U96" s="38">
        <v>459</v>
      </c>
      <c r="V96" s="39">
        <v>648</v>
      </c>
      <c r="W96" s="36">
        <v>0</v>
      </c>
      <c r="X96" s="36">
        <v>0</v>
      </c>
      <c r="Y96" s="37">
        <v>0</v>
      </c>
      <c r="Z96" s="39">
        <v>1555</v>
      </c>
      <c r="AA96" s="36">
        <v>0</v>
      </c>
      <c r="AB96" s="36">
        <v>0</v>
      </c>
      <c r="AC96" s="37">
        <v>0</v>
      </c>
      <c r="AD96" s="38">
        <v>0</v>
      </c>
      <c r="AE96" s="38">
        <v>698</v>
      </c>
      <c r="AF96" s="39">
        <v>698</v>
      </c>
      <c r="AG96" s="36">
        <v>467</v>
      </c>
      <c r="AH96" s="36">
        <v>0</v>
      </c>
      <c r="AI96" s="36">
        <v>0</v>
      </c>
      <c r="AJ96" s="36">
        <v>78</v>
      </c>
      <c r="AK96" s="40">
        <v>5182</v>
      </c>
      <c r="AL96" s="38">
        <v>10399</v>
      </c>
      <c r="AM96" s="38">
        <v>651</v>
      </c>
      <c r="AN96" s="38">
        <v>0</v>
      </c>
      <c r="AO96" s="38">
        <v>0</v>
      </c>
      <c r="AP96" s="38">
        <v>0</v>
      </c>
      <c r="AQ96" s="36">
        <v>598</v>
      </c>
      <c r="AR96" s="36">
        <v>0</v>
      </c>
      <c r="AS96" s="36">
        <v>0</v>
      </c>
      <c r="AT96" s="36">
        <v>0</v>
      </c>
      <c r="AU96" s="36">
        <v>0</v>
      </c>
      <c r="AV96" s="36">
        <v>-1049</v>
      </c>
      <c r="AW96" s="36">
        <v>88</v>
      </c>
      <c r="AX96" s="36">
        <v>0</v>
      </c>
      <c r="AY96" s="36">
        <v>0</v>
      </c>
      <c r="AZ96" s="40"/>
      <c r="BA96" s="40">
        <v>15869</v>
      </c>
      <c r="BB96" s="36">
        <v>58</v>
      </c>
      <c r="BC96" s="36">
        <v>48</v>
      </c>
      <c r="BD96" s="36">
        <v>0</v>
      </c>
      <c r="BE96" s="36">
        <v>-134</v>
      </c>
    </row>
    <row r="97" spans="1:57" x14ac:dyDescent="0.2">
      <c r="A97" s="35" t="s">
        <v>127</v>
      </c>
      <c r="B97" s="35" t="s">
        <v>1140</v>
      </c>
      <c r="C97" s="397" t="s">
        <v>1588</v>
      </c>
      <c r="D97" s="35" t="s">
        <v>126</v>
      </c>
      <c r="F97" s="35" t="s">
        <v>3</v>
      </c>
      <c r="G97" s="36">
        <v>-153</v>
      </c>
      <c r="H97" s="36">
        <v>667</v>
      </c>
      <c r="I97" s="37">
        <v>514</v>
      </c>
      <c r="J97" s="39">
        <v>8</v>
      </c>
      <c r="K97" s="36">
        <v>300</v>
      </c>
      <c r="L97" s="36">
        <v>0</v>
      </c>
      <c r="M97" s="37">
        <v>300</v>
      </c>
      <c r="N97" s="38">
        <v>-147</v>
      </c>
      <c r="O97" s="38">
        <v>0</v>
      </c>
      <c r="P97" s="38">
        <v>-327</v>
      </c>
      <c r="Q97" s="39">
        <v>-474</v>
      </c>
      <c r="R97" s="37">
        <v>2108</v>
      </c>
      <c r="S97" s="38">
        <v>2</v>
      </c>
      <c r="T97" s="38">
        <v>270</v>
      </c>
      <c r="U97" s="38">
        <v>994</v>
      </c>
      <c r="V97" s="39">
        <v>1266</v>
      </c>
      <c r="W97" s="36">
        <v>0</v>
      </c>
      <c r="X97" s="36">
        <v>0</v>
      </c>
      <c r="Y97" s="37">
        <v>0</v>
      </c>
      <c r="Z97" s="39">
        <v>1875</v>
      </c>
      <c r="AA97" s="36">
        <v>0</v>
      </c>
      <c r="AB97" s="36">
        <v>0</v>
      </c>
      <c r="AC97" s="37">
        <v>0</v>
      </c>
      <c r="AD97" s="38">
        <v>120</v>
      </c>
      <c r="AE97" s="38">
        <v>386</v>
      </c>
      <c r="AF97" s="39">
        <v>506</v>
      </c>
      <c r="AG97" s="36">
        <v>193</v>
      </c>
      <c r="AH97" s="36">
        <v>0</v>
      </c>
      <c r="AI97" s="36">
        <v>0</v>
      </c>
      <c r="AJ97" s="36">
        <v>0</v>
      </c>
      <c r="AK97" s="40">
        <v>6296</v>
      </c>
      <c r="AL97" s="38">
        <v>9768</v>
      </c>
      <c r="AM97" s="38">
        <v>0</v>
      </c>
      <c r="AN97" s="38">
        <v>4160</v>
      </c>
      <c r="AO97" s="38">
        <v>0</v>
      </c>
      <c r="AP97" s="38">
        <v>0</v>
      </c>
      <c r="AQ97" s="36">
        <v>773</v>
      </c>
      <c r="AR97" s="36">
        <v>0</v>
      </c>
      <c r="AS97" s="36">
        <v>0</v>
      </c>
      <c r="AT97" s="36">
        <v>0</v>
      </c>
      <c r="AU97" s="36">
        <v>0</v>
      </c>
      <c r="AV97" s="36">
        <v>-198</v>
      </c>
      <c r="AW97" s="36">
        <v>0</v>
      </c>
      <c r="AX97" s="36">
        <v>0</v>
      </c>
      <c r="AY97" s="36">
        <v>0</v>
      </c>
      <c r="AZ97" s="40"/>
      <c r="BA97" s="40">
        <v>20799</v>
      </c>
      <c r="BB97" s="36">
        <v>0</v>
      </c>
      <c r="BC97" s="36">
        <v>0</v>
      </c>
      <c r="BD97" s="36">
        <v>1059</v>
      </c>
      <c r="BE97" s="36">
        <v>-87</v>
      </c>
    </row>
    <row r="98" spans="1:57" x14ac:dyDescent="0.2">
      <c r="A98" s="35" t="s">
        <v>204</v>
      </c>
      <c r="B98" s="35" t="s">
        <v>1141</v>
      </c>
      <c r="C98" s="397" t="s">
        <v>1588</v>
      </c>
      <c r="D98" s="35" t="s">
        <v>203</v>
      </c>
      <c r="F98" s="35" t="s">
        <v>3</v>
      </c>
      <c r="G98" s="36">
        <v>21</v>
      </c>
      <c r="H98" s="36">
        <v>1226</v>
      </c>
      <c r="I98" s="37">
        <v>1247</v>
      </c>
      <c r="J98" s="39">
        <v>17</v>
      </c>
      <c r="K98" s="36">
        <v>63</v>
      </c>
      <c r="L98" s="36">
        <v>0</v>
      </c>
      <c r="M98" s="37">
        <v>63</v>
      </c>
      <c r="N98" s="38">
        <v>37</v>
      </c>
      <c r="O98" s="38">
        <v>0</v>
      </c>
      <c r="P98" s="38">
        <v>320</v>
      </c>
      <c r="Q98" s="39">
        <v>357</v>
      </c>
      <c r="R98" s="37">
        <v>950</v>
      </c>
      <c r="S98" s="38">
        <v>0</v>
      </c>
      <c r="T98" s="38">
        <v>247</v>
      </c>
      <c r="U98" s="38">
        <v>957</v>
      </c>
      <c r="V98" s="39">
        <v>1204</v>
      </c>
      <c r="W98" s="36">
        <v>0</v>
      </c>
      <c r="X98" s="36">
        <v>0</v>
      </c>
      <c r="Y98" s="37">
        <v>0</v>
      </c>
      <c r="Z98" s="39">
        <v>489</v>
      </c>
      <c r="AA98" s="36">
        <v>0</v>
      </c>
      <c r="AB98" s="36">
        <v>0</v>
      </c>
      <c r="AC98" s="37">
        <v>0</v>
      </c>
      <c r="AD98" s="38">
        <v>0</v>
      </c>
      <c r="AE98" s="38">
        <v>399</v>
      </c>
      <c r="AF98" s="39">
        <v>399</v>
      </c>
      <c r="AG98" s="36">
        <v>0</v>
      </c>
      <c r="AH98" s="36">
        <v>0</v>
      </c>
      <c r="AI98" s="36">
        <v>0</v>
      </c>
      <c r="AJ98" s="36">
        <v>0</v>
      </c>
      <c r="AK98" s="40">
        <v>4726</v>
      </c>
      <c r="AL98" s="38">
        <v>4541</v>
      </c>
      <c r="AM98" s="38">
        <v>62</v>
      </c>
      <c r="AN98" s="38">
        <v>3687</v>
      </c>
      <c r="AO98" s="38">
        <v>0</v>
      </c>
      <c r="AP98" s="38">
        <v>0</v>
      </c>
      <c r="AQ98" s="36">
        <v>1489</v>
      </c>
      <c r="AR98" s="36">
        <v>0</v>
      </c>
      <c r="AS98" s="36">
        <v>0</v>
      </c>
      <c r="AT98" s="36">
        <v>0</v>
      </c>
      <c r="AU98" s="36">
        <v>0</v>
      </c>
      <c r="AV98" s="36">
        <v>0</v>
      </c>
      <c r="AW98" s="36">
        <v>-1317</v>
      </c>
      <c r="AX98" s="36">
        <v>0</v>
      </c>
      <c r="AY98" s="36">
        <v>0</v>
      </c>
      <c r="AZ98" s="40"/>
      <c r="BA98" s="40">
        <v>13188</v>
      </c>
      <c r="BB98" s="36">
        <v>0</v>
      </c>
      <c r="BC98" s="36">
        <v>0</v>
      </c>
      <c r="BD98" s="36">
        <v>0</v>
      </c>
      <c r="BE98" s="36">
        <v>-43</v>
      </c>
    </row>
    <row r="99" spans="1:57" x14ac:dyDescent="0.2">
      <c r="A99" s="35" t="s">
        <v>262</v>
      </c>
      <c r="B99" s="35" t="s">
        <v>1142</v>
      </c>
      <c r="C99" s="397" t="s">
        <v>1588</v>
      </c>
      <c r="D99" s="35" t="s">
        <v>261</v>
      </c>
      <c r="F99" s="35" t="s">
        <v>3</v>
      </c>
      <c r="G99" s="36">
        <v>-185</v>
      </c>
      <c r="H99" s="36">
        <v>220</v>
      </c>
      <c r="I99" s="37">
        <v>35</v>
      </c>
      <c r="J99" s="39">
        <v>3</v>
      </c>
      <c r="K99" s="36">
        <v>138</v>
      </c>
      <c r="L99" s="36">
        <v>0</v>
      </c>
      <c r="M99" s="37">
        <v>138</v>
      </c>
      <c r="N99" s="38">
        <v>133</v>
      </c>
      <c r="O99" s="38">
        <v>0</v>
      </c>
      <c r="P99" s="38">
        <v>-778</v>
      </c>
      <c r="Q99" s="39">
        <v>-645</v>
      </c>
      <c r="R99" s="37">
        <v>688</v>
      </c>
      <c r="S99" s="38">
        <v>0</v>
      </c>
      <c r="T99" s="38">
        <v>5</v>
      </c>
      <c r="U99" s="38">
        <v>182</v>
      </c>
      <c r="V99" s="39">
        <v>187</v>
      </c>
      <c r="W99" s="36">
        <v>0</v>
      </c>
      <c r="X99" s="36">
        <v>0</v>
      </c>
      <c r="Y99" s="37">
        <v>0</v>
      </c>
      <c r="Z99" s="39">
        <v>574</v>
      </c>
      <c r="AA99" s="36">
        <v>0</v>
      </c>
      <c r="AB99" s="36">
        <v>0</v>
      </c>
      <c r="AC99" s="37">
        <v>0</v>
      </c>
      <c r="AD99" s="38">
        <v>3</v>
      </c>
      <c r="AE99" s="38">
        <v>304</v>
      </c>
      <c r="AF99" s="39">
        <v>307</v>
      </c>
      <c r="AG99" s="36">
        <v>-150</v>
      </c>
      <c r="AH99" s="36">
        <v>0</v>
      </c>
      <c r="AI99" s="36">
        <v>0</v>
      </c>
      <c r="AJ99" s="36">
        <v>109</v>
      </c>
      <c r="AK99" s="40">
        <v>1246</v>
      </c>
      <c r="AL99" s="38">
        <v>3716</v>
      </c>
      <c r="AM99" s="38">
        <v>0</v>
      </c>
      <c r="AN99" s="38">
        <v>4802</v>
      </c>
      <c r="AO99" s="38">
        <v>0</v>
      </c>
      <c r="AP99" s="38">
        <v>132</v>
      </c>
      <c r="AQ99" s="36">
        <v>0</v>
      </c>
      <c r="AR99" s="36">
        <v>0</v>
      </c>
      <c r="AS99" s="36">
        <v>0</v>
      </c>
      <c r="AT99" s="36">
        <v>0</v>
      </c>
      <c r="AU99" s="36">
        <v>0</v>
      </c>
      <c r="AV99" s="36">
        <v>-3</v>
      </c>
      <c r="AW99" s="36">
        <v>0</v>
      </c>
      <c r="AX99" s="36">
        <v>0</v>
      </c>
      <c r="AY99" s="36">
        <v>0</v>
      </c>
      <c r="AZ99" s="40"/>
      <c r="BA99" s="40">
        <v>9893</v>
      </c>
      <c r="BB99" s="36">
        <v>0</v>
      </c>
      <c r="BC99" s="36">
        <v>0</v>
      </c>
      <c r="BD99" s="36">
        <v>0</v>
      </c>
      <c r="BE99" s="36">
        <v>0</v>
      </c>
    </row>
    <row r="100" spans="1:57" x14ac:dyDescent="0.2">
      <c r="A100" s="35" t="s">
        <v>346</v>
      </c>
      <c r="B100" s="35" t="s">
        <v>1143</v>
      </c>
      <c r="C100" s="397" t="s">
        <v>1588</v>
      </c>
      <c r="D100" s="35" t="s">
        <v>901</v>
      </c>
      <c r="F100" s="35" t="s">
        <v>3</v>
      </c>
      <c r="G100" s="36">
        <v>24</v>
      </c>
      <c r="H100" s="36">
        <v>771</v>
      </c>
      <c r="I100" s="37">
        <v>795</v>
      </c>
      <c r="J100" s="39">
        <v>14</v>
      </c>
      <c r="K100" s="36">
        <v>53</v>
      </c>
      <c r="L100" s="36">
        <v>0</v>
      </c>
      <c r="M100" s="37">
        <v>53</v>
      </c>
      <c r="N100" s="38">
        <v>-293</v>
      </c>
      <c r="O100" s="38">
        <v>0</v>
      </c>
      <c r="P100" s="38">
        <v>181</v>
      </c>
      <c r="Q100" s="39">
        <v>-112</v>
      </c>
      <c r="R100" s="37">
        <v>686</v>
      </c>
      <c r="S100" s="38">
        <v>0</v>
      </c>
      <c r="T100" s="38">
        <v>90</v>
      </c>
      <c r="U100" s="38">
        <v>278</v>
      </c>
      <c r="V100" s="39">
        <v>368</v>
      </c>
      <c r="W100" s="36">
        <v>0</v>
      </c>
      <c r="X100" s="36">
        <v>0</v>
      </c>
      <c r="Y100" s="37">
        <v>0</v>
      </c>
      <c r="Z100" s="39">
        <v>296</v>
      </c>
      <c r="AA100" s="36">
        <v>0</v>
      </c>
      <c r="AB100" s="36">
        <v>0</v>
      </c>
      <c r="AC100" s="37">
        <v>0</v>
      </c>
      <c r="AD100" s="38">
        <v>0</v>
      </c>
      <c r="AE100" s="38">
        <v>180</v>
      </c>
      <c r="AF100" s="39">
        <v>180</v>
      </c>
      <c r="AG100" s="36">
        <v>0</v>
      </c>
      <c r="AH100" s="36">
        <v>0</v>
      </c>
      <c r="AI100" s="36">
        <v>0</v>
      </c>
      <c r="AJ100" s="36">
        <v>-18</v>
      </c>
      <c r="AK100" s="40">
        <v>2262</v>
      </c>
      <c r="AL100" s="38">
        <v>3525</v>
      </c>
      <c r="AM100" s="38">
        <v>-1</v>
      </c>
      <c r="AN100" s="38">
        <v>0</v>
      </c>
      <c r="AO100" s="38">
        <v>0</v>
      </c>
      <c r="AP100" s="38">
        <v>0</v>
      </c>
      <c r="AQ100" s="36">
        <v>346</v>
      </c>
      <c r="AR100" s="36">
        <v>0</v>
      </c>
      <c r="AS100" s="36">
        <v>0</v>
      </c>
      <c r="AT100" s="36">
        <v>0</v>
      </c>
      <c r="AU100" s="36">
        <v>0</v>
      </c>
      <c r="AV100" s="36">
        <v>-8</v>
      </c>
      <c r="AW100" s="36">
        <v>0</v>
      </c>
      <c r="AX100" s="36">
        <v>0</v>
      </c>
      <c r="AY100" s="36">
        <v>0</v>
      </c>
      <c r="AZ100" s="40"/>
      <c r="BA100" s="40">
        <v>6124</v>
      </c>
      <c r="BB100" s="36">
        <v>0</v>
      </c>
      <c r="BC100" s="36">
        <v>0</v>
      </c>
      <c r="BD100" s="36">
        <v>0</v>
      </c>
      <c r="BE100" s="36">
        <v>-50</v>
      </c>
    </row>
    <row r="101" spans="1:57" x14ac:dyDescent="0.2">
      <c r="A101" s="35" t="s">
        <v>465</v>
      </c>
      <c r="B101" s="35" t="s">
        <v>1144</v>
      </c>
      <c r="C101" s="397" t="s">
        <v>1588</v>
      </c>
      <c r="D101" s="35" t="s">
        <v>464</v>
      </c>
      <c r="F101" s="35" t="s">
        <v>3</v>
      </c>
      <c r="G101" s="36">
        <v>-19</v>
      </c>
      <c r="H101" s="36">
        <v>1018</v>
      </c>
      <c r="I101" s="37">
        <v>999</v>
      </c>
      <c r="J101" s="39">
        <v>10</v>
      </c>
      <c r="K101" s="36">
        <v>0</v>
      </c>
      <c r="L101" s="36">
        <v>0</v>
      </c>
      <c r="M101" s="37">
        <v>0</v>
      </c>
      <c r="N101" s="38">
        <v>-290</v>
      </c>
      <c r="O101" s="38">
        <v>0</v>
      </c>
      <c r="P101" s="38">
        <v>-18</v>
      </c>
      <c r="Q101" s="39">
        <v>-308</v>
      </c>
      <c r="R101" s="37">
        <v>642</v>
      </c>
      <c r="S101" s="38">
        <v>0</v>
      </c>
      <c r="T101" s="38">
        <v>11</v>
      </c>
      <c r="U101" s="38">
        <v>39</v>
      </c>
      <c r="V101" s="39">
        <v>50</v>
      </c>
      <c r="W101" s="36">
        <v>0</v>
      </c>
      <c r="X101" s="36">
        <v>0</v>
      </c>
      <c r="Y101" s="37">
        <v>0</v>
      </c>
      <c r="Z101" s="39">
        <v>249</v>
      </c>
      <c r="AA101" s="36">
        <v>0</v>
      </c>
      <c r="AB101" s="36">
        <v>0</v>
      </c>
      <c r="AC101" s="37">
        <v>0</v>
      </c>
      <c r="AD101" s="38">
        <v>0</v>
      </c>
      <c r="AE101" s="38">
        <v>194</v>
      </c>
      <c r="AF101" s="39">
        <v>194</v>
      </c>
      <c r="AG101" s="36">
        <v>0</v>
      </c>
      <c r="AH101" s="36">
        <v>0</v>
      </c>
      <c r="AI101" s="36">
        <v>0</v>
      </c>
      <c r="AJ101" s="36">
        <v>0</v>
      </c>
      <c r="AK101" s="40">
        <v>1836</v>
      </c>
      <c r="AL101" s="38">
        <v>5025</v>
      </c>
      <c r="AM101" s="38">
        <v>0</v>
      </c>
      <c r="AN101" s="38">
        <v>0</v>
      </c>
      <c r="AO101" s="38">
        <v>0</v>
      </c>
      <c r="AP101" s="38">
        <v>0</v>
      </c>
      <c r="AQ101" s="36">
        <v>355</v>
      </c>
      <c r="AR101" s="36">
        <v>0</v>
      </c>
      <c r="AS101" s="36">
        <v>0</v>
      </c>
      <c r="AT101" s="36">
        <v>0</v>
      </c>
      <c r="AU101" s="36">
        <v>0</v>
      </c>
      <c r="AV101" s="36">
        <v>0</v>
      </c>
      <c r="AW101" s="36">
        <v>0</v>
      </c>
      <c r="AX101" s="36">
        <v>0</v>
      </c>
      <c r="AY101" s="36">
        <v>0</v>
      </c>
      <c r="AZ101" s="40"/>
      <c r="BA101" s="40">
        <v>7216</v>
      </c>
      <c r="BB101" s="36">
        <v>0</v>
      </c>
      <c r="BC101" s="36">
        <v>0</v>
      </c>
      <c r="BD101" s="36">
        <v>0</v>
      </c>
      <c r="BE101" s="36">
        <v>-5</v>
      </c>
    </row>
    <row r="102" spans="1:57" x14ac:dyDescent="0.2">
      <c r="A102" s="35" t="s">
        <v>590</v>
      </c>
      <c r="B102" s="35" t="s">
        <v>1145</v>
      </c>
      <c r="C102" s="397" t="s">
        <v>1588</v>
      </c>
      <c r="D102" s="35" t="s">
        <v>902</v>
      </c>
      <c r="F102" s="35" t="s">
        <v>3</v>
      </c>
      <c r="G102" s="36">
        <v>-205</v>
      </c>
      <c r="H102" s="36">
        <v>782</v>
      </c>
      <c r="I102" s="37">
        <v>577</v>
      </c>
      <c r="J102" s="39">
        <v>11</v>
      </c>
      <c r="K102" s="36">
        <v>55</v>
      </c>
      <c r="L102" s="36">
        <v>0</v>
      </c>
      <c r="M102" s="37">
        <v>55</v>
      </c>
      <c r="N102" s="38">
        <v>-222</v>
      </c>
      <c r="O102" s="38">
        <v>0</v>
      </c>
      <c r="P102" s="38">
        <v>512</v>
      </c>
      <c r="Q102" s="39">
        <v>290</v>
      </c>
      <c r="R102" s="37">
        <v>1168</v>
      </c>
      <c r="S102" s="38">
        <v>4</v>
      </c>
      <c r="T102" s="38">
        <v>92</v>
      </c>
      <c r="U102" s="38">
        <v>293</v>
      </c>
      <c r="V102" s="39">
        <v>389</v>
      </c>
      <c r="W102" s="36">
        <v>0</v>
      </c>
      <c r="X102" s="36">
        <v>0</v>
      </c>
      <c r="Y102" s="37">
        <v>0</v>
      </c>
      <c r="Z102" s="39">
        <v>753</v>
      </c>
      <c r="AA102" s="36">
        <v>0</v>
      </c>
      <c r="AB102" s="36">
        <v>0</v>
      </c>
      <c r="AC102" s="37">
        <v>0</v>
      </c>
      <c r="AD102" s="38">
        <v>19</v>
      </c>
      <c r="AE102" s="38">
        <v>503</v>
      </c>
      <c r="AF102" s="39">
        <v>522</v>
      </c>
      <c r="AG102" s="36">
        <v>50</v>
      </c>
      <c r="AH102" s="36">
        <v>2</v>
      </c>
      <c r="AI102" s="36">
        <v>0</v>
      </c>
      <c r="AJ102" s="36">
        <v>0</v>
      </c>
      <c r="AK102" s="40">
        <v>3817</v>
      </c>
      <c r="AL102" s="38">
        <v>12436</v>
      </c>
      <c r="AM102" s="38">
        <v>56</v>
      </c>
      <c r="AN102" s="38">
        <v>1884</v>
      </c>
      <c r="AO102" s="38">
        <v>0</v>
      </c>
      <c r="AP102" s="38">
        <v>0</v>
      </c>
      <c r="AQ102" s="36">
        <v>400</v>
      </c>
      <c r="AR102" s="36">
        <v>0</v>
      </c>
      <c r="AS102" s="36">
        <v>0</v>
      </c>
      <c r="AT102" s="36">
        <v>0</v>
      </c>
      <c r="AU102" s="36">
        <v>0</v>
      </c>
      <c r="AV102" s="36">
        <v>0</v>
      </c>
      <c r="AW102" s="36">
        <v>0</v>
      </c>
      <c r="AX102" s="36">
        <v>0</v>
      </c>
      <c r="AY102" s="36">
        <v>0</v>
      </c>
      <c r="AZ102" s="40"/>
      <c r="BA102" s="40">
        <v>18593</v>
      </c>
      <c r="BB102" s="36">
        <v>0</v>
      </c>
      <c r="BC102" s="36">
        <v>0</v>
      </c>
      <c r="BD102" s="36">
        <v>35</v>
      </c>
      <c r="BE102" s="36">
        <v>-75</v>
      </c>
    </row>
    <row r="103" spans="1:57" x14ac:dyDescent="0.2">
      <c r="A103" s="35" t="s">
        <v>615</v>
      </c>
      <c r="B103" s="35" t="s">
        <v>1146</v>
      </c>
      <c r="C103" s="397" t="s">
        <v>1588</v>
      </c>
      <c r="D103" s="35" t="s">
        <v>614</v>
      </c>
      <c r="F103" s="35" t="s">
        <v>3</v>
      </c>
      <c r="G103" s="36">
        <v>0</v>
      </c>
      <c r="H103" s="36">
        <v>1350</v>
      </c>
      <c r="I103" s="37">
        <v>1350</v>
      </c>
      <c r="J103" s="39">
        <v>19</v>
      </c>
      <c r="K103" s="36">
        <v>55</v>
      </c>
      <c r="L103" s="36">
        <v>0</v>
      </c>
      <c r="M103" s="37">
        <v>55</v>
      </c>
      <c r="N103" s="38">
        <v>-142</v>
      </c>
      <c r="O103" s="38">
        <v>0</v>
      </c>
      <c r="P103" s="38">
        <v>42</v>
      </c>
      <c r="Q103" s="39">
        <v>-100</v>
      </c>
      <c r="R103" s="37">
        <v>584</v>
      </c>
      <c r="S103" s="38">
        <v>0</v>
      </c>
      <c r="T103" s="38">
        <v>11</v>
      </c>
      <c r="U103" s="38">
        <v>607</v>
      </c>
      <c r="V103" s="39">
        <v>618</v>
      </c>
      <c r="W103" s="36">
        <v>0</v>
      </c>
      <c r="X103" s="36">
        <v>0</v>
      </c>
      <c r="Y103" s="37">
        <v>0</v>
      </c>
      <c r="Z103" s="39">
        <v>392</v>
      </c>
      <c r="AA103" s="36">
        <v>0</v>
      </c>
      <c r="AB103" s="36">
        <v>0</v>
      </c>
      <c r="AC103" s="37">
        <v>0</v>
      </c>
      <c r="AD103" s="38">
        <v>36</v>
      </c>
      <c r="AE103" s="38">
        <v>200</v>
      </c>
      <c r="AF103" s="39">
        <v>236</v>
      </c>
      <c r="AG103" s="36">
        <v>267</v>
      </c>
      <c r="AH103" s="36">
        <v>0</v>
      </c>
      <c r="AI103" s="36">
        <v>0</v>
      </c>
      <c r="AJ103" s="36">
        <v>0</v>
      </c>
      <c r="AK103" s="40">
        <v>3421</v>
      </c>
      <c r="AL103" s="38">
        <v>2220</v>
      </c>
      <c r="AM103" s="38">
        <v>0</v>
      </c>
      <c r="AN103" s="38">
        <v>1644</v>
      </c>
      <c r="AO103" s="38">
        <v>0</v>
      </c>
      <c r="AP103" s="38">
        <v>0</v>
      </c>
      <c r="AQ103" s="36">
        <v>721</v>
      </c>
      <c r="AR103" s="36">
        <v>0</v>
      </c>
      <c r="AS103" s="36">
        <v>0</v>
      </c>
      <c r="AT103" s="36">
        <v>0</v>
      </c>
      <c r="AU103" s="36">
        <v>0</v>
      </c>
      <c r="AV103" s="36">
        <v>0</v>
      </c>
      <c r="AW103" s="36">
        <v>0</v>
      </c>
      <c r="AX103" s="36">
        <v>0</v>
      </c>
      <c r="AY103" s="36">
        <v>0</v>
      </c>
      <c r="AZ103" s="40"/>
      <c r="BA103" s="40">
        <v>8006</v>
      </c>
      <c r="BB103" s="36">
        <v>0</v>
      </c>
      <c r="BC103" s="36">
        <v>0</v>
      </c>
      <c r="BD103" s="36">
        <v>73</v>
      </c>
      <c r="BE103" s="36">
        <v>-482</v>
      </c>
    </row>
    <row r="104" spans="1:57" x14ac:dyDescent="0.2">
      <c r="A104" s="35" t="s">
        <v>231</v>
      </c>
      <c r="B104" s="35" t="s">
        <v>1147</v>
      </c>
      <c r="C104" s="397" t="s">
        <v>1587</v>
      </c>
      <c r="D104" s="35" t="s">
        <v>903</v>
      </c>
      <c r="F104" s="35" t="s">
        <v>729</v>
      </c>
      <c r="G104" s="36">
        <v>262</v>
      </c>
      <c r="H104" s="36">
        <v>1344</v>
      </c>
      <c r="I104" s="37">
        <v>1606</v>
      </c>
      <c r="J104" s="39">
        <v>40</v>
      </c>
      <c r="K104" s="36">
        <v>-18</v>
      </c>
      <c r="L104" s="36">
        <v>5903</v>
      </c>
      <c r="M104" s="37">
        <v>5885</v>
      </c>
      <c r="N104" s="38">
        <v>8241</v>
      </c>
      <c r="O104" s="38">
        <v>0</v>
      </c>
      <c r="P104" s="38">
        <v>373</v>
      </c>
      <c r="Q104" s="39">
        <v>8614</v>
      </c>
      <c r="R104" s="37">
        <v>6717</v>
      </c>
      <c r="S104" s="38">
        <v>798</v>
      </c>
      <c r="T104" s="38">
        <v>33</v>
      </c>
      <c r="U104" s="38">
        <v>121</v>
      </c>
      <c r="V104" s="39">
        <v>952</v>
      </c>
      <c r="W104" s="36">
        <v>4827</v>
      </c>
      <c r="X104" s="36">
        <v>2178</v>
      </c>
      <c r="Y104" s="37">
        <v>7005</v>
      </c>
      <c r="Z104" s="39">
        <v>1144</v>
      </c>
      <c r="AA104" s="36">
        <v>54642</v>
      </c>
      <c r="AB104" s="36">
        <v>20782.982826901058</v>
      </c>
      <c r="AC104" s="37">
        <v>75424.982826901061</v>
      </c>
      <c r="AD104" s="38">
        <v>59627</v>
      </c>
      <c r="AE104" s="38">
        <v>0</v>
      </c>
      <c r="AF104" s="39">
        <v>59627</v>
      </c>
      <c r="AG104" s="36">
        <v>2281</v>
      </c>
      <c r="AH104" s="36">
        <v>62</v>
      </c>
      <c r="AI104" s="36">
        <v>0</v>
      </c>
      <c r="AJ104" s="36">
        <v>0</v>
      </c>
      <c r="AK104" s="40">
        <v>169357.98282690105</v>
      </c>
      <c r="AL104" s="38">
        <v>0</v>
      </c>
      <c r="AM104" s="38">
        <v>0</v>
      </c>
      <c r="AN104" s="38">
        <v>0</v>
      </c>
      <c r="AO104" s="38">
        <v>0</v>
      </c>
      <c r="AP104" s="38">
        <v>0</v>
      </c>
      <c r="AQ104" s="36">
        <v>0</v>
      </c>
      <c r="AR104" s="36">
        <v>0</v>
      </c>
      <c r="AS104" s="36">
        <v>0</v>
      </c>
      <c r="AT104" s="36">
        <v>0</v>
      </c>
      <c r="AU104" s="36">
        <v>0</v>
      </c>
      <c r="AV104" s="36">
        <v>0</v>
      </c>
      <c r="AW104" s="36">
        <v>0</v>
      </c>
      <c r="AX104" s="36">
        <v>0</v>
      </c>
      <c r="AY104" s="36">
        <v>0</v>
      </c>
      <c r="AZ104" s="40"/>
      <c r="BA104" s="40">
        <v>169357.98282690105</v>
      </c>
      <c r="BB104" s="36">
        <v>0</v>
      </c>
      <c r="BC104" s="36">
        <v>0</v>
      </c>
      <c r="BD104" s="36">
        <v>4794</v>
      </c>
      <c r="BE104" s="36">
        <v>-1085</v>
      </c>
    </row>
    <row r="105" spans="1:57" x14ac:dyDescent="0.2">
      <c r="A105" s="35" t="s">
        <v>107</v>
      </c>
      <c r="B105" s="35" t="s">
        <v>1148</v>
      </c>
      <c r="C105" s="397" t="s">
        <v>1587</v>
      </c>
      <c r="D105" s="35" t="s">
        <v>106</v>
      </c>
      <c r="F105" s="35" t="s">
        <v>3</v>
      </c>
      <c r="G105" s="36">
        <v>-224</v>
      </c>
      <c r="H105" s="36">
        <v>715</v>
      </c>
      <c r="I105" s="37">
        <v>491</v>
      </c>
      <c r="J105" s="39">
        <v>19</v>
      </c>
      <c r="K105" s="36">
        <v>61</v>
      </c>
      <c r="L105" s="36">
        <v>0</v>
      </c>
      <c r="M105" s="37">
        <v>61</v>
      </c>
      <c r="N105" s="38">
        <v>-228</v>
      </c>
      <c r="O105" s="38">
        <v>0</v>
      </c>
      <c r="P105" s="38">
        <v>178</v>
      </c>
      <c r="Q105" s="39">
        <v>-50</v>
      </c>
      <c r="R105" s="37">
        <v>1129</v>
      </c>
      <c r="S105" s="38">
        <v>0</v>
      </c>
      <c r="T105" s="38">
        <v>48</v>
      </c>
      <c r="U105" s="38">
        <v>392</v>
      </c>
      <c r="V105" s="39">
        <v>440</v>
      </c>
      <c r="W105" s="36">
        <v>0</v>
      </c>
      <c r="X105" s="36">
        <v>0</v>
      </c>
      <c r="Y105" s="37">
        <v>0</v>
      </c>
      <c r="Z105" s="39">
        <v>610</v>
      </c>
      <c r="AA105" s="36">
        <v>0</v>
      </c>
      <c r="AB105" s="36">
        <v>0</v>
      </c>
      <c r="AC105" s="37">
        <v>0</v>
      </c>
      <c r="AD105" s="38">
        <v>0</v>
      </c>
      <c r="AE105" s="38">
        <v>141</v>
      </c>
      <c r="AF105" s="39">
        <v>141</v>
      </c>
      <c r="AG105" s="36">
        <v>819</v>
      </c>
      <c r="AH105" s="36">
        <v>0</v>
      </c>
      <c r="AI105" s="36">
        <v>0</v>
      </c>
      <c r="AJ105" s="36">
        <v>20</v>
      </c>
      <c r="AK105" s="40">
        <v>3680</v>
      </c>
      <c r="AL105" s="38">
        <v>4400</v>
      </c>
      <c r="AM105" s="38">
        <v>0</v>
      </c>
      <c r="AN105" s="38">
        <v>2360</v>
      </c>
      <c r="AO105" s="38">
        <v>0</v>
      </c>
      <c r="AP105" s="38">
        <v>0</v>
      </c>
      <c r="AQ105" s="36">
        <v>50</v>
      </c>
      <c r="AR105" s="36">
        <v>0</v>
      </c>
      <c r="AS105" s="36">
        <v>0</v>
      </c>
      <c r="AT105" s="36">
        <v>0</v>
      </c>
      <c r="AU105" s="36">
        <v>0</v>
      </c>
      <c r="AV105" s="36">
        <v>0</v>
      </c>
      <c r="AW105" s="36">
        <v>0</v>
      </c>
      <c r="AX105" s="36">
        <v>0</v>
      </c>
      <c r="AY105" s="36">
        <v>0</v>
      </c>
      <c r="AZ105" s="40"/>
      <c r="BA105" s="40">
        <v>10490</v>
      </c>
      <c r="BB105" s="36">
        <v>0</v>
      </c>
      <c r="BC105" s="36">
        <v>0</v>
      </c>
      <c r="BD105" s="36">
        <v>600</v>
      </c>
      <c r="BE105" s="36">
        <v>-586</v>
      </c>
    </row>
    <row r="106" spans="1:57" x14ac:dyDescent="0.2">
      <c r="A106" s="35" t="s">
        <v>134</v>
      </c>
      <c r="B106" s="35" t="s">
        <v>1149</v>
      </c>
      <c r="C106" s="397" t="s">
        <v>1587</v>
      </c>
      <c r="D106" s="35" t="s">
        <v>133</v>
      </c>
      <c r="F106" s="35" t="s">
        <v>3</v>
      </c>
      <c r="G106" s="36">
        <v>1</v>
      </c>
      <c r="H106" s="36">
        <v>885</v>
      </c>
      <c r="I106" s="37">
        <v>886</v>
      </c>
      <c r="J106" s="39">
        <v>5</v>
      </c>
      <c r="K106" s="36">
        <v>11</v>
      </c>
      <c r="L106" s="36">
        <v>0</v>
      </c>
      <c r="M106" s="37">
        <v>11</v>
      </c>
      <c r="N106" s="38">
        <v>-245</v>
      </c>
      <c r="O106" s="38">
        <v>0</v>
      </c>
      <c r="P106" s="38">
        <v>443</v>
      </c>
      <c r="Q106" s="39">
        <v>198</v>
      </c>
      <c r="R106" s="37">
        <v>745</v>
      </c>
      <c r="S106" s="38">
        <v>0</v>
      </c>
      <c r="T106" s="38">
        <v>25</v>
      </c>
      <c r="U106" s="38">
        <v>329</v>
      </c>
      <c r="V106" s="39">
        <v>354</v>
      </c>
      <c r="W106" s="36">
        <v>0</v>
      </c>
      <c r="X106" s="36">
        <v>0</v>
      </c>
      <c r="Y106" s="37">
        <v>0</v>
      </c>
      <c r="Z106" s="39">
        <v>334</v>
      </c>
      <c r="AA106" s="36">
        <v>0</v>
      </c>
      <c r="AB106" s="36">
        <v>0</v>
      </c>
      <c r="AC106" s="37">
        <v>0</v>
      </c>
      <c r="AD106" s="38">
        <v>0</v>
      </c>
      <c r="AE106" s="38">
        <v>57</v>
      </c>
      <c r="AF106" s="39">
        <v>57</v>
      </c>
      <c r="AG106" s="36">
        <v>422</v>
      </c>
      <c r="AH106" s="36">
        <v>0</v>
      </c>
      <c r="AI106" s="36">
        <v>0</v>
      </c>
      <c r="AJ106" s="36">
        <v>0</v>
      </c>
      <c r="AK106" s="40">
        <v>3012</v>
      </c>
      <c r="AL106" s="38">
        <v>5618</v>
      </c>
      <c r="AM106" s="38">
        <v>0</v>
      </c>
      <c r="AN106" s="38">
        <v>0</v>
      </c>
      <c r="AO106" s="38">
        <v>0</v>
      </c>
      <c r="AP106" s="38">
        <v>0</v>
      </c>
      <c r="AQ106" s="36">
        <v>509</v>
      </c>
      <c r="AR106" s="36">
        <v>0</v>
      </c>
      <c r="AS106" s="36">
        <v>0</v>
      </c>
      <c r="AT106" s="36">
        <v>0</v>
      </c>
      <c r="AU106" s="36">
        <v>0</v>
      </c>
      <c r="AV106" s="36">
        <v>-842</v>
      </c>
      <c r="AW106" s="36">
        <v>0</v>
      </c>
      <c r="AX106" s="36">
        <v>0</v>
      </c>
      <c r="AY106" s="36">
        <v>0</v>
      </c>
      <c r="AZ106" s="40"/>
      <c r="BA106" s="40">
        <v>8297</v>
      </c>
      <c r="BB106" s="36">
        <v>0</v>
      </c>
      <c r="BC106" s="36">
        <v>0</v>
      </c>
      <c r="BD106" s="36">
        <v>0</v>
      </c>
      <c r="BE106" s="36">
        <v>-33</v>
      </c>
    </row>
    <row r="107" spans="1:57" x14ac:dyDescent="0.2">
      <c r="A107" s="35" t="s">
        <v>222</v>
      </c>
      <c r="B107" s="35" t="s">
        <v>1150</v>
      </c>
      <c r="C107" s="397" t="s">
        <v>1587</v>
      </c>
      <c r="D107" s="35" t="s">
        <v>221</v>
      </c>
      <c r="F107" s="35" t="s">
        <v>3</v>
      </c>
      <c r="G107" s="36">
        <v>85</v>
      </c>
      <c r="H107" s="36">
        <v>-15</v>
      </c>
      <c r="I107" s="37">
        <v>70</v>
      </c>
      <c r="J107" s="39">
        <v>34</v>
      </c>
      <c r="K107" s="36">
        <v>131</v>
      </c>
      <c r="L107" s="36">
        <v>0</v>
      </c>
      <c r="M107" s="37">
        <v>131</v>
      </c>
      <c r="N107" s="38">
        <v>40</v>
      </c>
      <c r="O107" s="38">
        <v>0</v>
      </c>
      <c r="P107" s="38">
        <v>165</v>
      </c>
      <c r="Q107" s="39">
        <v>205</v>
      </c>
      <c r="R107" s="37">
        <v>1255</v>
      </c>
      <c r="S107" s="38">
        <v>0</v>
      </c>
      <c r="T107" s="38">
        <v>136</v>
      </c>
      <c r="U107" s="38">
        <v>531</v>
      </c>
      <c r="V107" s="39">
        <v>667</v>
      </c>
      <c r="W107" s="36">
        <v>0</v>
      </c>
      <c r="X107" s="36">
        <v>0</v>
      </c>
      <c r="Y107" s="37">
        <v>0</v>
      </c>
      <c r="Z107" s="39">
        <v>248</v>
      </c>
      <c r="AA107" s="36">
        <v>0</v>
      </c>
      <c r="AB107" s="36">
        <v>0</v>
      </c>
      <c r="AC107" s="37">
        <v>0</v>
      </c>
      <c r="AD107" s="38">
        <v>0</v>
      </c>
      <c r="AE107" s="38">
        <v>34</v>
      </c>
      <c r="AF107" s="39">
        <v>34</v>
      </c>
      <c r="AG107" s="36">
        <v>455</v>
      </c>
      <c r="AH107" s="36">
        <v>0</v>
      </c>
      <c r="AI107" s="36">
        <v>0</v>
      </c>
      <c r="AJ107" s="36">
        <v>0</v>
      </c>
      <c r="AK107" s="40">
        <v>3099</v>
      </c>
      <c r="AL107" s="38">
        <v>5324</v>
      </c>
      <c r="AM107" s="38">
        <v>0</v>
      </c>
      <c r="AN107" s="38">
        <v>0</v>
      </c>
      <c r="AO107" s="38">
        <v>0</v>
      </c>
      <c r="AP107" s="38">
        <v>0</v>
      </c>
      <c r="AQ107" s="36">
        <v>521</v>
      </c>
      <c r="AR107" s="36">
        <v>0</v>
      </c>
      <c r="AS107" s="36">
        <v>0</v>
      </c>
      <c r="AT107" s="36">
        <v>0</v>
      </c>
      <c r="AU107" s="36">
        <v>0</v>
      </c>
      <c r="AV107" s="36">
        <v>0</v>
      </c>
      <c r="AW107" s="36">
        <v>-11</v>
      </c>
      <c r="AX107" s="36">
        <v>0</v>
      </c>
      <c r="AY107" s="36">
        <v>0</v>
      </c>
      <c r="AZ107" s="40"/>
      <c r="BA107" s="40">
        <v>8933</v>
      </c>
      <c r="BB107" s="36">
        <v>0</v>
      </c>
      <c r="BC107" s="36">
        <v>0</v>
      </c>
      <c r="BD107" s="36">
        <v>0</v>
      </c>
      <c r="BE107" s="36">
        <v>-25</v>
      </c>
    </row>
    <row r="108" spans="1:57" x14ac:dyDescent="0.2">
      <c r="A108" s="35" t="s">
        <v>230</v>
      </c>
      <c r="B108" s="35" t="s">
        <v>1151</v>
      </c>
      <c r="C108" s="397" t="s">
        <v>1587</v>
      </c>
      <c r="D108" s="35" t="s">
        <v>229</v>
      </c>
      <c r="F108" s="35" t="s">
        <v>3</v>
      </c>
      <c r="G108" s="36">
        <v>-314</v>
      </c>
      <c r="H108" s="36">
        <v>1323</v>
      </c>
      <c r="I108" s="37">
        <v>1009</v>
      </c>
      <c r="J108" s="39">
        <v>0</v>
      </c>
      <c r="K108" s="36">
        <v>17</v>
      </c>
      <c r="L108" s="36">
        <v>0</v>
      </c>
      <c r="M108" s="37">
        <v>17</v>
      </c>
      <c r="N108" s="38">
        <v>-177</v>
      </c>
      <c r="O108" s="38">
        <v>0</v>
      </c>
      <c r="P108" s="38">
        <v>136</v>
      </c>
      <c r="Q108" s="39">
        <v>-41</v>
      </c>
      <c r="R108" s="37">
        <v>508</v>
      </c>
      <c r="S108" s="38">
        <v>46</v>
      </c>
      <c r="T108" s="38">
        <v>-76</v>
      </c>
      <c r="U108" s="38">
        <v>146</v>
      </c>
      <c r="V108" s="39">
        <v>116</v>
      </c>
      <c r="W108" s="36">
        <v>0</v>
      </c>
      <c r="X108" s="36">
        <v>0</v>
      </c>
      <c r="Y108" s="37">
        <v>0</v>
      </c>
      <c r="Z108" s="39">
        <v>364</v>
      </c>
      <c r="AA108" s="36">
        <v>0</v>
      </c>
      <c r="AB108" s="36">
        <v>0</v>
      </c>
      <c r="AC108" s="37">
        <v>0</v>
      </c>
      <c r="AD108" s="38">
        <v>0</v>
      </c>
      <c r="AE108" s="38">
        <v>359</v>
      </c>
      <c r="AF108" s="39">
        <v>359</v>
      </c>
      <c r="AG108" s="36">
        <v>0</v>
      </c>
      <c r="AH108" s="36">
        <v>0</v>
      </c>
      <c r="AI108" s="36">
        <v>0</v>
      </c>
      <c r="AJ108" s="36">
        <v>0</v>
      </c>
      <c r="AK108" s="40">
        <v>2332</v>
      </c>
      <c r="AL108" s="38">
        <v>19622</v>
      </c>
      <c r="AM108" s="38">
        <v>0</v>
      </c>
      <c r="AN108" s="38">
        <v>0</v>
      </c>
      <c r="AO108" s="38">
        <v>0</v>
      </c>
      <c r="AP108" s="38">
        <v>0</v>
      </c>
      <c r="AQ108" s="36">
        <v>0</v>
      </c>
      <c r="AR108" s="36">
        <v>0</v>
      </c>
      <c r="AS108" s="36">
        <v>0</v>
      </c>
      <c r="AT108" s="36">
        <v>0</v>
      </c>
      <c r="AU108" s="36">
        <v>0</v>
      </c>
      <c r="AV108" s="36">
        <v>0</v>
      </c>
      <c r="AW108" s="36">
        <v>0</v>
      </c>
      <c r="AX108" s="36">
        <v>0</v>
      </c>
      <c r="AY108" s="36">
        <v>0</v>
      </c>
      <c r="AZ108" s="40"/>
      <c r="BA108" s="40">
        <v>21954</v>
      </c>
      <c r="BB108" s="36">
        <v>0</v>
      </c>
      <c r="BC108" s="36">
        <v>0</v>
      </c>
      <c r="BD108" s="36">
        <v>105</v>
      </c>
      <c r="BE108" s="36">
        <v>-339</v>
      </c>
    </row>
    <row r="109" spans="1:57" x14ac:dyDescent="0.2">
      <c r="A109" s="35" t="s">
        <v>564</v>
      </c>
      <c r="B109" s="35" t="s">
        <v>1152</v>
      </c>
      <c r="C109" s="397" t="s">
        <v>1587</v>
      </c>
      <c r="D109" s="35" t="s">
        <v>563</v>
      </c>
      <c r="F109" s="35" t="s">
        <v>3</v>
      </c>
      <c r="G109" s="36">
        <v>10</v>
      </c>
      <c r="H109" s="36">
        <v>1716</v>
      </c>
      <c r="I109" s="37">
        <v>1726</v>
      </c>
      <c r="J109" s="39">
        <v>11</v>
      </c>
      <c r="K109" s="36">
        <v>82</v>
      </c>
      <c r="L109" s="36">
        <v>0</v>
      </c>
      <c r="M109" s="37">
        <v>82</v>
      </c>
      <c r="N109" s="38">
        <v>-182</v>
      </c>
      <c r="O109" s="38">
        <v>0</v>
      </c>
      <c r="P109" s="38">
        <v>88</v>
      </c>
      <c r="Q109" s="39">
        <v>-94</v>
      </c>
      <c r="R109" s="37">
        <v>1452</v>
      </c>
      <c r="S109" s="38">
        <v>0</v>
      </c>
      <c r="T109" s="38">
        <v>57</v>
      </c>
      <c r="U109" s="38">
        <v>24</v>
      </c>
      <c r="V109" s="39">
        <v>81</v>
      </c>
      <c r="W109" s="36">
        <v>0</v>
      </c>
      <c r="X109" s="36">
        <v>0</v>
      </c>
      <c r="Y109" s="37">
        <v>0</v>
      </c>
      <c r="Z109" s="39">
        <v>189</v>
      </c>
      <c r="AA109" s="36">
        <v>0</v>
      </c>
      <c r="AB109" s="36">
        <v>0</v>
      </c>
      <c r="AC109" s="37">
        <v>0</v>
      </c>
      <c r="AD109" s="38">
        <v>0</v>
      </c>
      <c r="AE109" s="38">
        <v>189</v>
      </c>
      <c r="AF109" s="39">
        <v>189</v>
      </c>
      <c r="AG109" s="36">
        <v>18</v>
      </c>
      <c r="AH109" s="36">
        <v>0</v>
      </c>
      <c r="AI109" s="36">
        <v>0</v>
      </c>
      <c r="AJ109" s="36">
        <v>0</v>
      </c>
      <c r="AK109" s="40">
        <v>3654</v>
      </c>
      <c r="AL109" s="38">
        <v>3059</v>
      </c>
      <c r="AM109" s="38">
        <v>0</v>
      </c>
      <c r="AN109" s="38">
        <v>2906</v>
      </c>
      <c r="AO109" s="38">
        <v>0</v>
      </c>
      <c r="AP109" s="38">
        <v>0</v>
      </c>
      <c r="AQ109" s="36">
        <v>1665</v>
      </c>
      <c r="AR109" s="36">
        <v>0</v>
      </c>
      <c r="AS109" s="36">
        <v>0</v>
      </c>
      <c r="AT109" s="36">
        <v>0</v>
      </c>
      <c r="AU109" s="36">
        <v>0</v>
      </c>
      <c r="AV109" s="36">
        <v>0</v>
      </c>
      <c r="AW109" s="36">
        <v>0</v>
      </c>
      <c r="AX109" s="36">
        <v>0</v>
      </c>
      <c r="AY109" s="36">
        <v>0</v>
      </c>
      <c r="AZ109" s="40"/>
      <c r="BA109" s="40">
        <v>11284</v>
      </c>
      <c r="BB109" s="36">
        <v>0</v>
      </c>
      <c r="BC109" s="36">
        <v>0</v>
      </c>
      <c r="BD109" s="36">
        <v>0</v>
      </c>
      <c r="BE109" s="36">
        <v>-38</v>
      </c>
    </row>
    <row r="110" spans="1:57" x14ac:dyDescent="0.2">
      <c r="A110" s="35" t="s">
        <v>594</v>
      </c>
      <c r="B110" s="35" t="s">
        <v>1153</v>
      </c>
      <c r="C110" s="397" t="s">
        <v>1587</v>
      </c>
      <c r="D110" s="35" t="s">
        <v>593</v>
      </c>
      <c r="F110" s="35" t="s">
        <v>3</v>
      </c>
      <c r="G110" s="36">
        <v>3</v>
      </c>
      <c r="H110" s="36">
        <v>968</v>
      </c>
      <c r="I110" s="37">
        <v>971</v>
      </c>
      <c r="J110" s="39">
        <v>6</v>
      </c>
      <c r="K110" s="36">
        <v>50</v>
      </c>
      <c r="L110" s="36">
        <v>0</v>
      </c>
      <c r="M110" s="37">
        <v>50</v>
      </c>
      <c r="N110" s="38">
        <v>-93</v>
      </c>
      <c r="O110" s="38">
        <v>0</v>
      </c>
      <c r="P110" s="38">
        <v>153</v>
      </c>
      <c r="Q110" s="39">
        <v>60</v>
      </c>
      <c r="R110" s="37">
        <v>661</v>
      </c>
      <c r="S110" s="38">
        <v>0</v>
      </c>
      <c r="T110" s="38">
        <v>152</v>
      </c>
      <c r="U110" s="38">
        <v>447</v>
      </c>
      <c r="V110" s="39">
        <v>599</v>
      </c>
      <c r="W110" s="36">
        <v>0</v>
      </c>
      <c r="X110" s="36">
        <v>0</v>
      </c>
      <c r="Y110" s="37">
        <v>0</v>
      </c>
      <c r="Z110" s="39">
        <v>109</v>
      </c>
      <c r="AA110" s="36">
        <v>0</v>
      </c>
      <c r="AB110" s="36">
        <v>0</v>
      </c>
      <c r="AC110" s="37">
        <v>0</v>
      </c>
      <c r="AD110" s="38">
        <v>0</v>
      </c>
      <c r="AE110" s="38">
        <v>64</v>
      </c>
      <c r="AF110" s="39">
        <v>64</v>
      </c>
      <c r="AG110" s="36">
        <v>419</v>
      </c>
      <c r="AH110" s="36">
        <v>0</v>
      </c>
      <c r="AI110" s="36">
        <v>0</v>
      </c>
      <c r="AJ110" s="36">
        <v>0</v>
      </c>
      <c r="AK110" s="40">
        <v>2939</v>
      </c>
      <c r="AL110" s="38">
        <v>4332</v>
      </c>
      <c r="AM110" s="38">
        <v>13</v>
      </c>
      <c r="AN110" s="38">
        <v>0</v>
      </c>
      <c r="AO110" s="38">
        <v>0</v>
      </c>
      <c r="AP110" s="38">
        <v>0</v>
      </c>
      <c r="AQ110" s="36">
        <v>807</v>
      </c>
      <c r="AR110" s="36">
        <v>0</v>
      </c>
      <c r="AS110" s="36">
        <v>0</v>
      </c>
      <c r="AT110" s="36">
        <v>0</v>
      </c>
      <c r="AU110" s="36">
        <v>0</v>
      </c>
      <c r="AV110" s="36">
        <v>-267</v>
      </c>
      <c r="AW110" s="36">
        <v>0</v>
      </c>
      <c r="AX110" s="36">
        <v>0</v>
      </c>
      <c r="AY110" s="36">
        <v>0</v>
      </c>
      <c r="AZ110" s="40"/>
      <c r="BA110" s="40">
        <v>7824</v>
      </c>
      <c r="BB110" s="36">
        <v>0</v>
      </c>
      <c r="BC110" s="36">
        <v>0</v>
      </c>
      <c r="BD110" s="36">
        <v>19</v>
      </c>
      <c r="BE110" s="36">
        <v>-25</v>
      </c>
    </row>
    <row r="111" spans="1:57" x14ac:dyDescent="0.2">
      <c r="A111" s="35" t="s">
        <v>446</v>
      </c>
      <c r="B111" s="35" t="s">
        <v>1154</v>
      </c>
      <c r="C111" s="397" t="s">
        <v>1589</v>
      </c>
      <c r="D111" s="35" t="s">
        <v>445</v>
      </c>
      <c r="F111" s="35" t="s">
        <v>34</v>
      </c>
      <c r="G111" s="36">
        <v>60</v>
      </c>
      <c r="H111" s="36">
        <v>957</v>
      </c>
      <c r="I111" s="37">
        <v>1017</v>
      </c>
      <c r="J111" s="39">
        <v>14</v>
      </c>
      <c r="K111" s="36">
        <v>113</v>
      </c>
      <c r="L111" s="36">
        <v>461</v>
      </c>
      <c r="M111" s="37">
        <v>574</v>
      </c>
      <c r="N111" s="38">
        <v>2407</v>
      </c>
      <c r="O111" s="38">
        <v>0</v>
      </c>
      <c r="P111" s="38">
        <v>682</v>
      </c>
      <c r="Q111" s="39">
        <v>3089</v>
      </c>
      <c r="R111" s="37">
        <v>3865</v>
      </c>
      <c r="S111" s="38">
        <v>330</v>
      </c>
      <c r="T111" s="38">
        <v>249</v>
      </c>
      <c r="U111" s="38">
        <v>232</v>
      </c>
      <c r="V111" s="39">
        <v>811</v>
      </c>
      <c r="W111" s="36">
        <v>1688</v>
      </c>
      <c r="X111" s="36">
        <v>2772</v>
      </c>
      <c r="Y111" s="37">
        <v>4460</v>
      </c>
      <c r="Z111" s="39">
        <v>1839</v>
      </c>
      <c r="AA111" s="36">
        <v>15259</v>
      </c>
      <c r="AB111" s="36">
        <v>9532</v>
      </c>
      <c r="AC111" s="37">
        <v>24791</v>
      </c>
      <c r="AD111" s="38">
        <v>13743</v>
      </c>
      <c r="AE111" s="38">
        <v>1219</v>
      </c>
      <c r="AF111" s="39">
        <v>14962</v>
      </c>
      <c r="AG111" s="36">
        <v>0</v>
      </c>
      <c r="AH111" s="36">
        <v>0</v>
      </c>
      <c r="AI111" s="36">
        <v>0</v>
      </c>
      <c r="AJ111" s="36">
        <v>0</v>
      </c>
      <c r="AK111" s="40">
        <v>55422</v>
      </c>
      <c r="AL111" s="38">
        <v>12957</v>
      </c>
      <c r="AM111" s="38">
        <v>290</v>
      </c>
      <c r="AN111" s="38">
        <v>11973</v>
      </c>
      <c r="AO111" s="38">
        <v>0</v>
      </c>
      <c r="AP111" s="38">
        <v>0</v>
      </c>
      <c r="AQ111" s="36">
        <v>0</v>
      </c>
      <c r="AR111" s="36">
        <v>0</v>
      </c>
      <c r="AS111" s="36">
        <v>0</v>
      </c>
      <c r="AT111" s="36">
        <v>0</v>
      </c>
      <c r="AU111" s="36">
        <v>0</v>
      </c>
      <c r="AV111" s="36">
        <v>-2462</v>
      </c>
      <c r="AW111" s="36">
        <v>0</v>
      </c>
      <c r="AX111" s="36">
        <v>0</v>
      </c>
      <c r="AY111" s="36">
        <v>0</v>
      </c>
      <c r="AZ111" s="40"/>
      <c r="BA111" s="40">
        <v>78180</v>
      </c>
      <c r="BB111" s="36">
        <v>0</v>
      </c>
      <c r="BC111" s="36">
        <v>0</v>
      </c>
      <c r="BD111" s="36">
        <v>4888</v>
      </c>
      <c r="BE111" s="36">
        <v>-1195</v>
      </c>
    </row>
    <row r="112" spans="1:57" x14ac:dyDescent="0.2">
      <c r="A112" s="35" t="s">
        <v>538</v>
      </c>
      <c r="B112" s="35" t="s">
        <v>1155</v>
      </c>
      <c r="C112" s="397" t="s">
        <v>1589</v>
      </c>
      <c r="D112" s="35" t="s">
        <v>537</v>
      </c>
      <c r="F112" s="35" t="s">
        <v>34</v>
      </c>
      <c r="G112" s="36">
        <v>-184</v>
      </c>
      <c r="H112" s="36">
        <v>2668</v>
      </c>
      <c r="I112" s="37">
        <v>2484</v>
      </c>
      <c r="J112" s="39">
        <v>60</v>
      </c>
      <c r="K112" s="36">
        <v>146</v>
      </c>
      <c r="L112" s="36">
        <v>140</v>
      </c>
      <c r="M112" s="37">
        <v>286</v>
      </c>
      <c r="N112" s="38">
        <v>1028</v>
      </c>
      <c r="O112" s="38">
        <v>0</v>
      </c>
      <c r="P112" s="38">
        <v>203</v>
      </c>
      <c r="Q112" s="39">
        <v>1231</v>
      </c>
      <c r="R112" s="37">
        <v>3838</v>
      </c>
      <c r="S112" s="38">
        <v>1224</v>
      </c>
      <c r="T112" s="38">
        <v>98</v>
      </c>
      <c r="U112" s="38">
        <v>678</v>
      </c>
      <c r="V112" s="39">
        <v>2000</v>
      </c>
      <c r="W112" s="36">
        <v>1768</v>
      </c>
      <c r="X112" s="36">
        <v>2486</v>
      </c>
      <c r="Y112" s="37">
        <v>4254</v>
      </c>
      <c r="Z112" s="39">
        <v>2653</v>
      </c>
      <c r="AA112" s="36">
        <v>25034</v>
      </c>
      <c r="AB112" s="36">
        <v>13303</v>
      </c>
      <c r="AC112" s="37">
        <v>38337</v>
      </c>
      <c r="AD112" s="38">
        <v>30350</v>
      </c>
      <c r="AE112" s="38">
        <v>1940</v>
      </c>
      <c r="AF112" s="39">
        <v>32290</v>
      </c>
      <c r="AG112" s="36">
        <v>1878</v>
      </c>
      <c r="AH112" s="36">
        <v>0</v>
      </c>
      <c r="AI112" s="36">
        <v>0</v>
      </c>
      <c r="AJ112" s="36">
        <v>0</v>
      </c>
      <c r="AK112" s="40">
        <v>89311</v>
      </c>
      <c r="AL112" s="38">
        <v>15941</v>
      </c>
      <c r="AM112" s="38">
        <v>9</v>
      </c>
      <c r="AN112" s="38">
        <v>9047</v>
      </c>
      <c r="AO112" s="38">
        <v>0</v>
      </c>
      <c r="AP112" s="38">
        <v>109</v>
      </c>
      <c r="AQ112" s="36">
        <v>0</v>
      </c>
      <c r="AR112" s="36">
        <v>0</v>
      </c>
      <c r="AS112" s="36">
        <v>0</v>
      </c>
      <c r="AT112" s="36">
        <v>0</v>
      </c>
      <c r="AU112" s="36">
        <v>0</v>
      </c>
      <c r="AV112" s="36">
        <v>-1627</v>
      </c>
      <c r="AW112" s="36">
        <v>0</v>
      </c>
      <c r="AX112" s="36">
        <v>0</v>
      </c>
      <c r="AY112" s="36">
        <v>0</v>
      </c>
      <c r="AZ112" s="40"/>
      <c r="BA112" s="40">
        <v>112790</v>
      </c>
      <c r="BB112" s="36">
        <v>0</v>
      </c>
      <c r="BC112" s="36">
        <v>0</v>
      </c>
      <c r="BD112" s="36">
        <v>2139</v>
      </c>
      <c r="BE112" s="36">
        <v>-351</v>
      </c>
    </row>
    <row r="113" spans="1:57" x14ac:dyDescent="0.2">
      <c r="A113" s="35" t="s">
        <v>255</v>
      </c>
      <c r="B113" s="35" t="s">
        <v>1156</v>
      </c>
      <c r="C113" s="397" t="s">
        <v>1589</v>
      </c>
      <c r="D113" s="35" t="s">
        <v>904</v>
      </c>
      <c r="F113" s="35" t="s">
        <v>729</v>
      </c>
      <c r="G113" s="36">
        <v>223</v>
      </c>
      <c r="H113" s="36">
        <v>3655</v>
      </c>
      <c r="I113" s="37">
        <v>3878</v>
      </c>
      <c r="J113" s="39">
        <v>124</v>
      </c>
      <c r="K113" s="36">
        <v>0</v>
      </c>
      <c r="L113" s="36">
        <v>488</v>
      </c>
      <c r="M113" s="37">
        <v>488</v>
      </c>
      <c r="N113" s="38">
        <v>13183</v>
      </c>
      <c r="O113" s="38">
        <v>0</v>
      </c>
      <c r="P113" s="38">
        <v>947</v>
      </c>
      <c r="Q113" s="39">
        <v>14130</v>
      </c>
      <c r="R113" s="37">
        <v>12195</v>
      </c>
      <c r="S113" s="38">
        <v>2529</v>
      </c>
      <c r="T113" s="38">
        <v>48</v>
      </c>
      <c r="U113" s="38">
        <v>251</v>
      </c>
      <c r="V113" s="39">
        <v>2828</v>
      </c>
      <c r="W113" s="36">
        <v>7048</v>
      </c>
      <c r="X113" s="36">
        <v>5788</v>
      </c>
      <c r="Y113" s="37">
        <v>12836</v>
      </c>
      <c r="Z113" s="39">
        <v>6407</v>
      </c>
      <c r="AA113" s="36">
        <v>148323</v>
      </c>
      <c r="AB113" s="36">
        <v>58790</v>
      </c>
      <c r="AC113" s="37">
        <v>207113</v>
      </c>
      <c r="AD113" s="38">
        <v>125963</v>
      </c>
      <c r="AE113" s="38">
        <v>0</v>
      </c>
      <c r="AF113" s="39">
        <v>125963</v>
      </c>
      <c r="AG113" s="36">
        <v>4631</v>
      </c>
      <c r="AH113" s="36">
        <v>0</v>
      </c>
      <c r="AI113" s="36">
        <v>0</v>
      </c>
      <c r="AJ113" s="36">
        <v>36</v>
      </c>
      <c r="AK113" s="40">
        <v>390629</v>
      </c>
      <c r="AL113" s="38">
        <v>0</v>
      </c>
      <c r="AM113" s="38">
        <v>0</v>
      </c>
      <c r="AN113" s="38">
        <v>0</v>
      </c>
      <c r="AO113" s="38">
        <v>0</v>
      </c>
      <c r="AP113" s="38">
        <v>0</v>
      </c>
      <c r="AQ113" s="36">
        <v>0</v>
      </c>
      <c r="AR113" s="36">
        <v>0</v>
      </c>
      <c r="AS113" s="36">
        <v>0</v>
      </c>
      <c r="AT113" s="36">
        <v>0</v>
      </c>
      <c r="AU113" s="36">
        <v>433</v>
      </c>
      <c r="AV113" s="36">
        <v>14</v>
      </c>
      <c r="AW113" s="36">
        <v>42</v>
      </c>
      <c r="AX113" s="36">
        <v>0</v>
      </c>
      <c r="AY113" s="36">
        <v>0</v>
      </c>
      <c r="AZ113" s="40"/>
      <c r="BA113" s="40">
        <v>391118</v>
      </c>
      <c r="BB113" s="36">
        <v>0</v>
      </c>
      <c r="BC113" s="36">
        <v>350</v>
      </c>
      <c r="BD113" s="36">
        <v>6771</v>
      </c>
      <c r="BE113" s="36">
        <v>-2099</v>
      </c>
    </row>
    <row r="114" spans="1:57" x14ac:dyDescent="0.2">
      <c r="A114" s="35" t="s">
        <v>29</v>
      </c>
      <c r="B114" s="35" t="s">
        <v>1157</v>
      </c>
      <c r="C114" s="397" t="s">
        <v>1589</v>
      </c>
      <c r="D114" s="35" t="s">
        <v>28</v>
      </c>
      <c r="F114" s="35" t="s">
        <v>3</v>
      </c>
      <c r="G114" s="36">
        <v>58</v>
      </c>
      <c r="H114" s="36">
        <v>1357</v>
      </c>
      <c r="I114" s="37">
        <v>1415</v>
      </c>
      <c r="J114" s="39">
        <v>21</v>
      </c>
      <c r="K114" s="36">
        <v>232</v>
      </c>
      <c r="L114" s="36">
        <v>0</v>
      </c>
      <c r="M114" s="37">
        <v>232</v>
      </c>
      <c r="N114" s="38">
        <v>62</v>
      </c>
      <c r="O114" s="38">
        <v>0</v>
      </c>
      <c r="P114" s="38">
        <v>295</v>
      </c>
      <c r="Q114" s="39">
        <v>357</v>
      </c>
      <c r="R114" s="37">
        <v>1674</v>
      </c>
      <c r="S114" s="38">
        <v>0</v>
      </c>
      <c r="T114" s="38">
        <v>207</v>
      </c>
      <c r="U114" s="38">
        <v>1032</v>
      </c>
      <c r="V114" s="39">
        <v>1239</v>
      </c>
      <c r="W114" s="36">
        <v>0</v>
      </c>
      <c r="X114" s="36">
        <v>0</v>
      </c>
      <c r="Y114" s="37">
        <v>0</v>
      </c>
      <c r="Z114" s="39">
        <v>1548</v>
      </c>
      <c r="AA114" s="36">
        <v>0</v>
      </c>
      <c r="AB114" s="36">
        <v>0</v>
      </c>
      <c r="AC114" s="37">
        <v>0</v>
      </c>
      <c r="AD114" s="38">
        <v>0</v>
      </c>
      <c r="AE114" s="38">
        <v>615</v>
      </c>
      <c r="AF114" s="39">
        <v>615</v>
      </c>
      <c r="AG114" s="36">
        <v>417</v>
      </c>
      <c r="AH114" s="36">
        <v>0</v>
      </c>
      <c r="AI114" s="36">
        <v>0</v>
      </c>
      <c r="AJ114" s="36">
        <v>0</v>
      </c>
      <c r="AK114" s="40">
        <v>7518</v>
      </c>
      <c r="AL114" s="38">
        <v>11404</v>
      </c>
      <c r="AM114" s="38">
        <v>18</v>
      </c>
      <c r="AN114" s="38">
        <v>0</v>
      </c>
      <c r="AO114" s="38">
        <v>0</v>
      </c>
      <c r="AP114" s="38">
        <v>0</v>
      </c>
      <c r="AQ114" s="36">
        <v>313</v>
      </c>
      <c r="AR114" s="36">
        <v>0</v>
      </c>
      <c r="AS114" s="36">
        <v>0</v>
      </c>
      <c r="AT114" s="36">
        <v>0</v>
      </c>
      <c r="AU114" s="36">
        <v>0</v>
      </c>
      <c r="AV114" s="36">
        <v>-3088</v>
      </c>
      <c r="AW114" s="36">
        <v>0</v>
      </c>
      <c r="AX114" s="36">
        <v>0</v>
      </c>
      <c r="AY114" s="36">
        <v>0</v>
      </c>
      <c r="AZ114" s="40"/>
      <c r="BA114" s="40">
        <v>16165</v>
      </c>
      <c r="BB114" s="36">
        <v>0</v>
      </c>
      <c r="BC114" s="36">
        <v>190</v>
      </c>
      <c r="BD114" s="36">
        <v>5</v>
      </c>
      <c r="BE114" s="36">
        <v>-703</v>
      </c>
    </row>
    <row r="115" spans="1:57" x14ac:dyDescent="0.2">
      <c r="A115" s="35" t="s">
        <v>178</v>
      </c>
      <c r="B115" s="35" t="s">
        <v>1158</v>
      </c>
      <c r="C115" s="397" t="s">
        <v>1589</v>
      </c>
      <c r="D115" s="35" t="s">
        <v>177</v>
      </c>
      <c r="F115" s="35" t="s">
        <v>3</v>
      </c>
      <c r="G115" s="36">
        <v>-19</v>
      </c>
      <c r="H115" s="36">
        <v>666</v>
      </c>
      <c r="I115" s="37">
        <v>647</v>
      </c>
      <c r="J115" s="39">
        <v>20</v>
      </c>
      <c r="K115" s="36">
        <v>61</v>
      </c>
      <c r="L115" s="36">
        <v>0</v>
      </c>
      <c r="M115" s="37">
        <v>61</v>
      </c>
      <c r="N115" s="38">
        <v>-319</v>
      </c>
      <c r="O115" s="38">
        <v>0</v>
      </c>
      <c r="P115" s="38">
        <v>65</v>
      </c>
      <c r="Q115" s="39">
        <v>-254</v>
      </c>
      <c r="R115" s="37">
        <v>1037</v>
      </c>
      <c r="S115" s="38">
        <v>13</v>
      </c>
      <c r="T115" s="38">
        <v>77</v>
      </c>
      <c r="U115" s="38">
        <v>442</v>
      </c>
      <c r="V115" s="39">
        <v>532</v>
      </c>
      <c r="W115" s="36">
        <v>0</v>
      </c>
      <c r="X115" s="36">
        <v>0</v>
      </c>
      <c r="Y115" s="37">
        <v>0</v>
      </c>
      <c r="Z115" s="39">
        <v>429</v>
      </c>
      <c r="AA115" s="36">
        <v>0</v>
      </c>
      <c r="AB115" s="36">
        <v>0</v>
      </c>
      <c r="AC115" s="37">
        <v>0</v>
      </c>
      <c r="AD115" s="38">
        <v>0</v>
      </c>
      <c r="AE115" s="38">
        <v>368</v>
      </c>
      <c r="AF115" s="39">
        <v>368</v>
      </c>
      <c r="AG115" s="36">
        <v>150</v>
      </c>
      <c r="AH115" s="36">
        <v>0</v>
      </c>
      <c r="AI115" s="36">
        <v>0</v>
      </c>
      <c r="AJ115" s="36">
        <v>464</v>
      </c>
      <c r="AK115" s="40">
        <v>3454</v>
      </c>
      <c r="AL115" s="38">
        <v>5235</v>
      </c>
      <c r="AM115" s="38">
        <v>15</v>
      </c>
      <c r="AN115" s="38">
        <v>0</v>
      </c>
      <c r="AO115" s="38">
        <v>0</v>
      </c>
      <c r="AP115" s="38">
        <v>0</v>
      </c>
      <c r="AQ115" s="36">
        <v>906</v>
      </c>
      <c r="AR115" s="36">
        <v>0</v>
      </c>
      <c r="AS115" s="36">
        <v>0</v>
      </c>
      <c r="AT115" s="36">
        <v>0</v>
      </c>
      <c r="AU115" s="36">
        <v>0</v>
      </c>
      <c r="AV115" s="36">
        <v>0</v>
      </c>
      <c r="AW115" s="36">
        <v>0</v>
      </c>
      <c r="AX115" s="36">
        <v>0</v>
      </c>
      <c r="AY115" s="36">
        <v>0</v>
      </c>
      <c r="AZ115" s="40"/>
      <c r="BA115" s="40">
        <v>9610</v>
      </c>
      <c r="BB115" s="36">
        <v>0</v>
      </c>
      <c r="BC115" s="36">
        <v>0</v>
      </c>
      <c r="BD115" s="36">
        <v>0</v>
      </c>
      <c r="BE115" s="36">
        <v>-60</v>
      </c>
    </row>
    <row r="116" spans="1:57" x14ac:dyDescent="0.2">
      <c r="A116" s="35" t="s">
        <v>196</v>
      </c>
      <c r="B116" s="35" t="s">
        <v>1159</v>
      </c>
      <c r="C116" s="397" t="s">
        <v>1589</v>
      </c>
      <c r="D116" s="35" t="s">
        <v>195</v>
      </c>
      <c r="F116" s="35" t="s">
        <v>3</v>
      </c>
      <c r="G116" s="36">
        <v>-27</v>
      </c>
      <c r="H116" s="36">
        <v>1242</v>
      </c>
      <c r="I116" s="37">
        <v>1215</v>
      </c>
      <c r="J116" s="39">
        <v>0</v>
      </c>
      <c r="K116" s="36">
        <v>47</v>
      </c>
      <c r="L116" s="36">
        <v>0</v>
      </c>
      <c r="M116" s="37">
        <v>47</v>
      </c>
      <c r="N116" s="38">
        <v>-485</v>
      </c>
      <c r="O116" s="38">
        <v>0</v>
      </c>
      <c r="P116" s="38">
        <v>74</v>
      </c>
      <c r="Q116" s="39">
        <v>-411</v>
      </c>
      <c r="R116" s="37">
        <v>658</v>
      </c>
      <c r="S116" s="38">
        <v>1</v>
      </c>
      <c r="T116" s="38">
        <v>94</v>
      </c>
      <c r="U116" s="38">
        <v>612</v>
      </c>
      <c r="V116" s="39">
        <v>707</v>
      </c>
      <c r="W116" s="36">
        <v>0</v>
      </c>
      <c r="X116" s="36">
        <v>0</v>
      </c>
      <c r="Y116" s="37">
        <v>0</v>
      </c>
      <c r="Z116" s="39">
        <v>111</v>
      </c>
      <c r="AA116" s="36">
        <v>0</v>
      </c>
      <c r="AB116" s="36">
        <v>0</v>
      </c>
      <c r="AC116" s="37">
        <v>0</v>
      </c>
      <c r="AD116" s="38">
        <v>0</v>
      </c>
      <c r="AE116" s="38">
        <v>-218</v>
      </c>
      <c r="AF116" s="39">
        <v>-218</v>
      </c>
      <c r="AG116" s="36">
        <v>0</v>
      </c>
      <c r="AH116" s="36">
        <v>0</v>
      </c>
      <c r="AI116" s="36">
        <v>0</v>
      </c>
      <c r="AJ116" s="36">
        <v>708</v>
      </c>
      <c r="AK116" s="40">
        <v>2817</v>
      </c>
      <c r="AL116" s="38">
        <v>4265</v>
      </c>
      <c r="AM116" s="38">
        <v>8</v>
      </c>
      <c r="AN116" s="38">
        <v>0</v>
      </c>
      <c r="AO116" s="38">
        <v>0</v>
      </c>
      <c r="AP116" s="38">
        <v>0</v>
      </c>
      <c r="AQ116" s="36">
        <v>0</v>
      </c>
      <c r="AR116" s="36">
        <v>0</v>
      </c>
      <c r="AS116" s="36">
        <v>0</v>
      </c>
      <c r="AT116" s="36">
        <v>0</v>
      </c>
      <c r="AU116" s="36">
        <v>0</v>
      </c>
      <c r="AV116" s="36">
        <v>-1123</v>
      </c>
      <c r="AW116" s="36">
        <v>-112</v>
      </c>
      <c r="AX116" s="36">
        <v>0</v>
      </c>
      <c r="AY116" s="36">
        <v>0</v>
      </c>
      <c r="AZ116" s="40"/>
      <c r="BA116" s="40">
        <v>5855</v>
      </c>
      <c r="BB116" s="36">
        <v>0</v>
      </c>
      <c r="BC116" s="36">
        <v>0</v>
      </c>
      <c r="BD116" s="36">
        <v>0</v>
      </c>
      <c r="BE116" s="36">
        <v>-3</v>
      </c>
    </row>
    <row r="117" spans="1:57" x14ac:dyDescent="0.2">
      <c r="A117" s="35" t="s">
        <v>216</v>
      </c>
      <c r="B117" s="35" t="s">
        <v>1160</v>
      </c>
      <c r="C117" s="397" t="s">
        <v>1589</v>
      </c>
      <c r="D117" s="35" t="s">
        <v>215</v>
      </c>
      <c r="F117" s="35" t="s">
        <v>3</v>
      </c>
      <c r="G117" s="36">
        <v>14</v>
      </c>
      <c r="H117" s="36">
        <v>2071</v>
      </c>
      <c r="I117" s="37">
        <v>2085</v>
      </c>
      <c r="J117" s="39">
        <v>6</v>
      </c>
      <c r="K117" s="36">
        <v>95</v>
      </c>
      <c r="L117" s="36">
        <v>0</v>
      </c>
      <c r="M117" s="37">
        <v>95</v>
      </c>
      <c r="N117" s="38">
        <v>-383</v>
      </c>
      <c r="O117" s="38">
        <v>0</v>
      </c>
      <c r="P117" s="38">
        <v>77</v>
      </c>
      <c r="Q117" s="39">
        <v>-306</v>
      </c>
      <c r="R117" s="37">
        <v>633</v>
      </c>
      <c r="S117" s="38">
        <v>0</v>
      </c>
      <c r="T117" s="38">
        <v>10</v>
      </c>
      <c r="U117" s="38">
        <v>467</v>
      </c>
      <c r="V117" s="39">
        <v>477</v>
      </c>
      <c r="W117" s="36">
        <v>0</v>
      </c>
      <c r="X117" s="36">
        <v>0</v>
      </c>
      <c r="Y117" s="37">
        <v>0</v>
      </c>
      <c r="Z117" s="39">
        <v>299</v>
      </c>
      <c r="AA117" s="36">
        <v>0</v>
      </c>
      <c r="AB117" s="36">
        <v>0</v>
      </c>
      <c r="AC117" s="37">
        <v>0</v>
      </c>
      <c r="AD117" s="38">
        <v>0</v>
      </c>
      <c r="AE117" s="38">
        <v>235</v>
      </c>
      <c r="AF117" s="39">
        <v>235</v>
      </c>
      <c r="AG117" s="36">
        <v>0</v>
      </c>
      <c r="AH117" s="36">
        <v>0</v>
      </c>
      <c r="AI117" s="36">
        <v>0</v>
      </c>
      <c r="AJ117" s="36">
        <v>0</v>
      </c>
      <c r="AK117" s="40">
        <v>3524</v>
      </c>
      <c r="AL117" s="38">
        <v>3624</v>
      </c>
      <c r="AM117" s="38">
        <v>102</v>
      </c>
      <c r="AN117" s="38">
        <v>1569</v>
      </c>
      <c r="AO117" s="38">
        <v>0</v>
      </c>
      <c r="AP117" s="38">
        <v>0</v>
      </c>
      <c r="AQ117" s="36">
        <v>0</v>
      </c>
      <c r="AR117" s="36">
        <v>0</v>
      </c>
      <c r="AS117" s="36">
        <v>0</v>
      </c>
      <c r="AT117" s="36">
        <v>0</v>
      </c>
      <c r="AU117" s="36">
        <v>0</v>
      </c>
      <c r="AV117" s="36">
        <v>-831</v>
      </c>
      <c r="AW117" s="36">
        <v>309</v>
      </c>
      <c r="AX117" s="36">
        <v>0</v>
      </c>
      <c r="AY117" s="36">
        <v>0</v>
      </c>
      <c r="AZ117" s="40"/>
      <c r="BA117" s="40">
        <v>8297</v>
      </c>
      <c r="BB117" s="36">
        <v>0</v>
      </c>
      <c r="BC117" s="36">
        <v>0</v>
      </c>
      <c r="BD117" s="36">
        <v>0</v>
      </c>
      <c r="BE117" s="36">
        <v>-500</v>
      </c>
    </row>
    <row r="118" spans="1:57" x14ac:dyDescent="0.2">
      <c r="A118" s="35" t="s">
        <v>233</v>
      </c>
      <c r="B118" s="35" t="s">
        <v>1161</v>
      </c>
      <c r="C118" s="397" t="s">
        <v>1589</v>
      </c>
      <c r="D118" s="35" t="s">
        <v>232</v>
      </c>
      <c r="F118" s="35" t="s">
        <v>3</v>
      </c>
      <c r="G118" s="36">
        <v>74</v>
      </c>
      <c r="H118" s="36">
        <v>673</v>
      </c>
      <c r="I118" s="37">
        <v>747</v>
      </c>
      <c r="J118" s="39">
        <v>-16</v>
      </c>
      <c r="K118" s="36">
        <v>68</v>
      </c>
      <c r="L118" s="36">
        <v>0</v>
      </c>
      <c r="M118" s="37">
        <v>68</v>
      </c>
      <c r="N118" s="38">
        <v>-210</v>
      </c>
      <c r="O118" s="38">
        <v>0</v>
      </c>
      <c r="P118" s="38">
        <v>153</v>
      </c>
      <c r="Q118" s="39">
        <v>-57</v>
      </c>
      <c r="R118" s="37">
        <v>587</v>
      </c>
      <c r="S118" s="38">
        <v>1</v>
      </c>
      <c r="T118" s="38">
        <v>-2</v>
      </c>
      <c r="U118" s="38">
        <v>154</v>
      </c>
      <c r="V118" s="39">
        <v>153</v>
      </c>
      <c r="W118" s="36">
        <v>0</v>
      </c>
      <c r="X118" s="36">
        <v>0</v>
      </c>
      <c r="Y118" s="37">
        <v>0</v>
      </c>
      <c r="Z118" s="39">
        <v>351</v>
      </c>
      <c r="AA118" s="36">
        <v>0</v>
      </c>
      <c r="AB118" s="36">
        <v>0</v>
      </c>
      <c r="AC118" s="37">
        <v>0</v>
      </c>
      <c r="AD118" s="38">
        <v>0</v>
      </c>
      <c r="AE118" s="38">
        <v>277</v>
      </c>
      <c r="AF118" s="39">
        <v>277</v>
      </c>
      <c r="AG118" s="36">
        <v>132</v>
      </c>
      <c r="AH118" s="36">
        <v>0</v>
      </c>
      <c r="AI118" s="36">
        <v>0</v>
      </c>
      <c r="AJ118" s="36">
        <v>4</v>
      </c>
      <c r="AK118" s="40">
        <v>2246</v>
      </c>
      <c r="AL118" s="38">
        <v>4208</v>
      </c>
      <c r="AM118" s="38">
        <v>298</v>
      </c>
      <c r="AN118" s="38">
        <v>2014</v>
      </c>
      <c r="AO118" s="38">
        <v>0</v>
      </c>
      <c r="AP118" s="38">
        <v>0</v>
      </c>
      <c r="AQ118" s="36">
        <v>0</v>
      </c>
      <c r="AR118" s="36">
        <v>0</v>
      </c>
      <c r="AS118" s="36">
        <v>0</v>
      </c>
      <c r="AT118" s="36">
        <v>0</v>
      </c>
      <c r="AU118" s="36">
        <v>0</v>
      </c>
      <c r="AV118" s="36">
        <v>0</v>
      </c>
      <c r="AW118" s="36">
        <v>0</v>
      </c>
      <c r="AX118" s="36">
        <v>0</v>
      </c>
      <c r="AY118" s="36">
        <v>0</v>
      </c>
      <c r="AZ118" s="40"/>
      <c r="BA118" s="40">
        <v>8766</v>
      </c>
      <c r="BB118" s="36">
        <v>0</v>
      </c>
      <c r="BC118" s="36">
        <v>0</v>
      </c>
      <c r="BD118" s="36">
        <v>550</v>
      </c>
      <c r="BE118" s="36">
        <v>-70</v>
      </c>
    </row>
    <row r="119" spans="1:57" x14ac:dyDescent="0.2">
      <c r="A119" s="35" t="s">
        <v>267</v>
      </c>
      <c r="B119" s="35" t="s">
        <v>1162</v>
      </c>
      <c r="C119" s="397" t="s">
        <v>1589</v>
      </c>
      <c r="D119" s="35" t="s">
        <v>905</v>
      </c>
      <c r="F119" s="35" t="s">
        <v>3</v>
      </c>
      <c r="G119" s="36">
        <v>5</v>
      </c>
      <c r="H119" s="36">
        <v>811</v>
      </c>
      <c r="I119" s="37">
        <v>816</v>
      </c>
      <c r="J119" s="39">
        <v>11</v>
      </c>
      <c r="K119" s="36">
        <v>75</v>
      </c>
      <c r="L119" s="36">
        <v>0</v>
      </c>
      <c r="M119" s="37">
        <v>75</v>
      </c>
      <c r="N119" s="38">
        <v>-96</v>
      </c>
      <c r="O119" s="38">
        <v>0</v>
      </c>
      <c r="P119" s="38">
        <v>57</v>
      </c>
      <c r="Q119" s="39">
        <v>-39</v>
      </c>
      <c r="R119" s="37">
        <v>700</v>
      </c>
      <c r="S119" s="38">
        <v>0</v>
      </c>
      <c r="T119" s="38">
        <v>113</v>
      </c>
      <c r="U119" s="38">
        <v>209</v>
      </c>
      <c r="V119" s="39">
        <v>322</v>
      </c>
      <c r="W119" s="36">
        <v>0</v>
      </c>
      <c r="X119" s="36">
        <v>0</v>
      </c>
      <c r="Y119" s="37">
        <v>0</v>
      </c>
      <c r="Z119" s="39">
        <v>271</v>
      </c>
      <c r="AA119" s="36">
        <v>0</v>
      </c>
      <c r="AB119" s="36">
        <v>0</v>
      </c>
      <c r="AC119" s="37">
        <v>0</v>
      </c>
      <c r="AD119" s="38">
        <v>0</v>
      </c>
      <c r="AE119" s="38">
        <v>671</v>
      </c>
      <c r="AF119" s="39">
        <v>671</v>
      </c>
      <c r="AG119" s="36">
        <v>0</v>
      </c>
      <c r="AH119" s="36">
        <v>0</v>
      </c>
      <c r="AI119" s="36">
        <v>0</v>
      </c>
      <c r="AJ119" s="36">
        <v>0</v>
      </c>
      <c r="AK119" s="40">
        <v>2827</v>
      </c>
      <c r="AL119" s="38">
        <v>3454</v>
      </c>
      <c r="AM119" s="38">
        <v>0</v>
      </c>
      <c r="AN119" s="38">
        <v>0</v>
      </c>
      <c r="AO119" s="38">
        <v>0</v>
      </c>
      <c r="AP119" s="38">
        <v>0</v>
      </c>
      <c r="AQ119" s="36">
        <v>1413</v>
      </c>
      <c r="AR119" s="36">
        <v>0</v>
      </c>
      <c r="AS119" s="36">
        <v>0</v>
      </c>
      <c r="AT119" s="36">
        <v>0</v>
      </c>
      <c r="AU119" s="36">
        <v>0</v>
      </c>
      <c r="AV119" s="36">
        <v>0</v>
      </c>
      <c r="AW119" s="36">
        <v>0</v>
      </c>
      <c r="AX119" s="36">
        <v>0</v>
      </c>
      <c r="AY119" s="36">
        <v>-2</v>
      </c>
      <c r="AZ119" s="40"/>
      <c r="BA119" s="40">
        <v>7692</v>
      </c>
      <c r="BB119" s="36">
        <v>0</v>
      </c>
      <c r="BC119" s="36">
        <v>0</v>
      </c>
      <c r="BD119" s="36">
        <v>54</v>
      </c>
      <c r="BE119" s="36">
        <v>-20</v>
      </c>
    </row>
    <row r="120" spans="1:57" x14ac:dyDescent="0.2">
      <c r="A120" s="35" t="s">
        <v>273</v>
      </c>
      <c r="B120" s="35" t="s">
        <v>1163</v>
      </c>
      <c r="C120" s="397" t="s">
        <v>1589</v>
      </c>
      <c r="D120" s="35" t="s">
        <v>272</v>
      </c>
      <c r="F120" s="35" t="s">
        <v>3</v>
      </c>
      <c r="G120" s="36">
        <v>0</v>
      </c>
      <c r="H120" s="36">
        <v>1761</v>
      </c>
      <c r="I120" s="37">
        <v>1761</v>
      </c>
      <c r="J120" s="39">
        <v>18</v>
      </c>
      <c r="K120" s="36">
        <v>72</v>
      </c>
      <c r="L120" s="36">
        <v>0</v>
      </c>
      <c r="M120" s="37">
        <v>72</v>
      </c>
      <c r="N120" s="38">
        <v>-290</v>
      </c>
      <c r="O120" s="38">
        <v>0</v>
      </c>
      <c r="P120" s="38">
        <v>-218</v>
      </c>
      <c r="Q120" s="39">
        <v>-508</v>
      </c>
      <c r="R120" s="37">
        <v>892</v>
      </c>
      <c r="S120" s="38">
        <v>0</v>
      </c>
      <c r="T120" s="38">
        <v>115</v>
      </c>
      <c r="U120" s="38">
        <v>-3</v>
      </c>
      <c r="V120" s="39">
        <v>112</v>
      </c>
      <c r="W120" s="36">
        <v>0</v>
      </c>
      <c r="X120" s="36">
        <v>0</v>
      </c>
      <c r="Y120" s="37">
        <v>0</v>
      </c>
      <c r="Z120" s="39">
        <v>377</v>
      </c>
      <c r="AA120" s="36">
        <v>0</v>
      </c>
      <c r="AB120" s="36">
        <v>0</v>
      </c>
      <c r="AC120" s="37">
        <v>0</v>
      </c>
      <c r="AD120" s="38">
        <v>0</v>
      </c>
      <c r="AE120" s="38">
        <v>364</v>
      </c>
      <c r="AF120" s="39">
        <v>364</v>
      </c>
      <c r="AG120" s="36">
        <v>0</v>
      </c>
      <c r="AH120" s="36">
        <v>0</v>
      </c>
      <c r="AI120" s="36">
        <v>0</v>
      </c>
      <c r="AJ120" s="36">
        <v>1</v>
      </c>
      <c r="AK120" s="40">
        <v>3089</v>
      </c>
      <c r="AL120" s="38">
        <v>6677</v>
      </c>
      <c r="AM120" s="38">
        <v>0</v>
      </c>
      <c r="AN120" s="38">
        <v>0</v>
      </c>
      <c r="AO120" s="38">
        <v>0</v>
      </c>
      <c r="AP120" s="38">
        <v>0</v>
      </c>
      <c r="AQ120" s="36">
        <v>0</v>
      </c>
      <c r="AR120" s="36">
        <v>0</v>
      </c>
      <c r="AS120" s="36">
        <v>0</v>
      </c>
      <c r="AT120" s="36">
        <v>0</v>
      </c>
      <c r="AU120" s="36">
        <v>0</v>
      </c>
      <c r="AV120" s="36">
        <v>0</v>
      </c>
      <c r="AW120" s="36">
        <v>0</v>
      </c>
      <c r="AX120" s="36">
        <v>0</v>
      </c>
      <c r="AY120" s="36">
        <v>0</v>
      </c>
      <c r="AZ120" s="40"/>
      <c r="BA120" s="40">
        <v>9766</v>
      </c>
      <c r="BB120" s="36">
        <v>0</v>
      </c>
      <c r="BC120" s="36">
        <v>0</v>
      </c>
      <c r="BD120" s="36">
        <v>76</v>
      </c>
      <c r="BE120" s="36">
        <v>-14</v>
      </c>
    </row>
    <row r="121" spans="1:57" x14ac:dyDescent="0.2">
      <c r="A121" s="35" t="s">
        <v>377</v>
      </c>
      <c r="B121" s="35" t="s">
        <v>1164</v>
      </c>
      <c r="C121" s="397" t="s">
        <v>1589</v>
      </c>
      <c r="D121" s="35" t="s">
        <v>376</v>
      </c>
      <c r="F121" s="35" t="s">
        <v>3</v>
      </c>
      <c r="G121" s="36">
        <v>45</v>
      </c>
      <c r="H121" s="36">
        <v>722</v>
      </c>
      <c r="I121" s="37">
        <v>767</v>
      </c>
      <c r="J121" s="39">
        <v>7</v>
      </c>
      <c r="K121" s="36">
        <v>116</v>
      </c>
      <c r="L121" s="36">
        <v>0</v>
      </c>
      <c r="M121" s="37">
        <v>116</v>
      </c>
      <c r="N121" s="38">
        <v>-181</v>
      </c>
      <c r="O121" s="38">
        <v>0</v>
      </c>
      <c r="P121" s="38">
        <v>452</v>
      </c>
      <c r="Q121" s="39">
        <v>271</v>
      </c>
      <c r="R121" s="37">
        <v>2022</v>
      </c>
      <c r="S121" s="38">
        <v>2</v>
      </c>
      <c r="T121" s="38">
        <v>135</v>
      </c>
      <c r="U121" s="38">
        <v>607</v>
      </c>
      <c r="V121" s="39">
        <v>744</v>
      </c>
      <c r="W121" s="36">
        <v>0</v>
      </c>
      <c r="X121" s="36">
        <v>0</v>
      </c>
      <c r="Y121" s="37">
        <v>0</v>
      </c>
      <c r="Z121" s="39">
        <v>1005</v>
      </c>
      <c r="AA121" s="36">
        <v>0</v>
      </c>
      <c r="AB121" s="36">
        <v>0</v>
      </c>
      <c r="AC121" s="37">
        <v>0</v>
      </c>
      <c r="AD121" s="38">
        <v>90</v>
      </c>
      <c r="AE121" s="38">
        <v>461</v>
      </c>
      <c r="AF121" s="39">
        <v>551</v>
      </c>
      <c r="AG121" s="36">
        <v>313</v>
      </c>
      <c r="AH121" s="36">
        <v>0</v>
      </c>
      <c r="AI121" s="36">
        <v>0</v>
      </c>
      <c r="AJ121" s="36">
        <v>58</v>
      </c>
      <c r="AK121" s="40">
        <v>5854</v>
      </c>
      <c r="AL121" s="38">
        <v>6427</v>
      </c>
      <c r="AM121" s="38">
        <v>99</v>
      </c>
      <c r="AN121" s="38">
        <v>3465</v>
      </c>
      <c r="AO121" s="38">
        <v>0</v>
      </c>
      <c r="AP121" s="38">
        <v>0</v>
      </c>
      <c r="AQ121" s="36">
        <v>1368</v>
      </c>
      <c r="AR121" s="36">
        <v>0</v>
      </c>
      <c r="AS121" s="36">
        <v>0</v>
      </c>
      <c r="AT121" s="36">
        <v>0</v>
      </c>
      <c r="AU121" s="36">
        <v>0</v>
      </c>
      <c r="AV121" s="36">
        <v>-67</v>
      </c>
      <c r="AW121" s="36">
        <v>0</v>
      </c>
      <c r="AX121" s="36">
        <v>0</v>
      </c>
      <c r="AY121" s="36">
        <v>0</v>
      </c>
      <c r="AZ121" s="40"/>
      <c r="BA121" s="40">
        <v>17146</v>
      </c>
      <c r="BB121" s="36">
        <v>0</v>
      </c>
      <c r="BC121" s="36">
        <v>0</v>
      </c>
      <c r="BD121" s="36">
        <v>1115</v>
      </c>
      <c r="BE121" s="36">
        <v>-100</v>
      </c>
    </row>
    <row r="122" spans="1:57" x14ac:dyDescent="0.2">
      <c r="A122" s="35" t="s">
        <v>479</v>
      </c>
      <c r="B122" s="35" t="s">
        <v>1165</v>
      </c>
      <c r="C122" s="397" t="s">
        <v>1589</v>
      </c>
      <c r="D122" s="35" t="s">
        <v>478</v>
      </c>
      <c r="F122" s="35" t="s">
        <v>3</v>
      </c>
      <c r="G122" s="36">
        <v>-233</v>
      </c>
      <c r="H122" s="36">
        <v>974</v>
      </c>
      <c r="I122" s="37">
        <v>741</v>
      </c>
      <c r="J122" s="39">
        <v>12</v>
      </c>
      <c r="K122" s="36">
        <v>144</v>
      </c>
      <c r="L122" s="36">
        <v>0</v>
      </c>
      <c r="M122" s="37">
        <v>144</v>
      </c>
      <c r="N122" s="38">
        <v>-112</v>
      </c>
      <c r="O122" s="38">
        <v>0</v>
      </c>
      <c r="P122" s="38">
        <v>314</v>
      </c>
      <c r="Q122" s="39">
        <v>202</v>
      </c>
      <c r="R122" s="37">
        <v>987</v>
      </c>
      <c r="S122" s="38">
        <v>2</v>
      </c>
      <c r="T122" s="38">
        <v>162</v>
      </c>
      <c r="U122" s="38">
        <v>367</v>
      </c>
      <c r="V122" s="39">
        <v>531</v>
      </c>
      <c r="W122" s="36">
        <v>0</v>
      </c>
      <c r="X122" s="36">
        <v>0</v>
      </c>
      <c r="Y122" s="37">
        <v>0</v>
      </c>
      <c r="Z122" s="39">
        <v>651</v>
      </c>
      <c r="AA122" s="36">
        <v>0</v>
      </c>
      <c r="AB122" s="36">
        <v>0</v>
      </c>
      <c r="AC122" s="37">
        <v>0</v>
      </c>
      <c r="AD122" s="38">
        <v>4</v>
      </c>
      <c r="AE122" s="38">
        <v>231</v>
      </c>
      <c r="AF122" s="39">
        <v>235</v>
      </c>
      <c r="AG122" s="36">
        <v>234</v>
      </c>
      <c r="AH122" s="36">
        <v>0</v>
      </c>
      <c r="AI122" s="36">
        <v>0</v>
      </c>
      <c r="AJ122" s="36">
        <v>-3</v>
      </c>
      <c r="AK122" s="40">
        <v>3734</v>
      </c>
      <c r="AL122" s="38">
        <v>9088</v>
      </c>
      <c r="AM122" s="38">
        <v>8</v>
      </c>
      <c r="AN122" s="38">
        <v>0</v>
      </c>
      <c r="AO122" s="38">
        <v>0</v>
      </c>
      <c r="AP122" s="38">
        <v>0</v>
      </c>
      <c r="AQ122" s="36">
        <v>0</v>
      </c>
      <c r="AR122" s="36">
        <v>0</v>
      </c>
      <c r="AS122" s="36">
        <v>0</v>
      </c>
      <c r="AT122" s="36">
        <v>0</v>
      </c>
      <c r="AU122" s="36">
        <v>0</v>
      </c>
      <c r="AV122" s="36">
        <v>-584</v>
      </c>
      <c r="AW122" s="36">
        <v>-53</v>
      </c>
      <c r="AX122" s="36">
        <v>0</v>
      </c>
      <c r="AY122" s="36">
        <v>0</v>
      </c>
      <c r="AZ122" s="40"/>
      <c r="BA122" s="40">
        <v>12193</v>
      </c>
      <c r="BB122" s="36">
        <v>-11</v>
      </c>
      <c r="BC122" s="36">
        <v>-88</v>
      </c>
      <c r="BD122" s="36">
        <v>54</v>
      </c>
      <c r="BE122" s="36">
        <v>-207</v>
      </c>
    </row>
    <row r="123" spans="1:57" x14ac:dyDescent="0.2">
      <c r="A123" s="35" t="s">
        <v>592</v>
      </c>
      <c r="B123" s="35" t="s">
        <v>1166</v>
      </c>
      <c r="C123" s="397" t="s">
        <v>1589</v>
      </c>
      <c r="D123" s="35" t="s">
        <v>591</v>
      </c>
      <c r="F123" s="35" t="s">
        <v>3</v>
      </c>
      <c r="G123" s="36">
        <v>4</v>
      </c>
      <c r="H123" s="36">
        <v>1457</v>
      </c>
      <c r="I123" s="37">
        <v>1461</v>
      </c>
      <c r="J123" s="39">
        <v>9</v>
      </c>
      <c r="K123" s="36">
        <v>74</v>
      </c>
      <c r="L123" s="36">
        <v>0</v>
      </c>
      <c r="M123" s="37">
        <v>74</v>
      </c>
      <c r="N123" s="38">
        <v>-270</v>
      </c>
      <c r="O123" s="38">
        <v>0</v>
      </c>
      <c r="P123" s="38">
        <v>158</v>
      </c>
      <c r="Q123" s="39">
        <v>-112</v>
      </c>
      <c r="R123" s="37">
        <v>918</v>
      </c>
      <c r="S123" s="38">
        <v>0</v>
      </c>
      <c r="T123" s="38">
        <v>86</v>
      </c>
      <c r="U123" s="38">
        <v>751</v>
      </c>
      <c r="V123" s="39">
        <v>837</v>
      </c>
      <c r="W123" s="36">
        <v>0</v>
      </c>
      <c r="X123" s="36">
        <v>0</v>
      </c>
      <c r="Y123" s="37">
        <v>0</v>
      </c>
      <c r="Z123" s="39">
        <v>590</v>
      </c>
      <c r="AA123" s="36">
        <v>0</v>
      </c>
      <c r="AB123" s="36">
        <v>0</v>
      </c>
      <c r="AC123" s="37">
        <v>0</v>
      </c>
      <c r="AD123" s="38">
        <v>0</v>
      </c>
      <c r="AE123" s="38">
        <v>188</v>
      </c>
      <c r="AF123" s="39">
        <v>188</v>
      </c>
      <c r="AG123" s="36">
        <v>272</v>
      </c>
      <c r="AH123" s="36">
        <v>3</v>
      </c>
      <c r="AI123" s="36">
        <v>11</v>
      </c>
      <c r="AJ123" s="36">
        <v>0</v>
      </c>
      <c r="AK123" s="40">
        <v>4251</v>
      </c>
      <c r="AL123" s="38">
        <v>7928</v>
      </c>
      <c r="AM123" s="38">
        <v>0</v>
      </c>
      <c r="AN123" s="38">
        <v>0</v>
      </c>
      <c r="AO123" s="38">
        <v>0</v>
      </c>
      <c r="AP123" s="38">
        <v>0</v>
      </c>
      <c r="AQ123" s="36">
        <v>351</v>
      </c>
      <c r="AR123" s="36">
        <v>0</v>
      </c>
      <c r="AS123" s="36">
        <v>0</v>
      </c>
      <c r="AT123" s="36">
        <v>0</v>
      </c>
      <c r="AU123" s="36">
        <v>13</v>
      </c>
      <c r="AV123" s="36">
        <v>-1779</v>
      </c>
      <c r="AW123" s="36">
        <v>20</v>
      </c>
      <c r="AX123" s="36">
        <v>0</v>
      </c>
      <c r="AY123" s="36">
        <v>0</v>
      </c>
      <c r="AZ123" s="40"/>
      <c r="BA123" s="40">
        <v>10784</v>
      </c>
      <c r="BB123" s="36">
        <v>0</v>
      </c>
      <c r="BC123" s="36">
        <v>0</v>
      </c>
      <c r="BD123" s="36">
        <v>0</v>
      </c>
      <c r="BE123" s="36">
        <v>-97</v>
      </c>
    </row>
    <row r="124" spans="1:57" x14ac:dyDescent="0.2">
      <c r="A124" s="35" t="s">
        <v>668</v>
      </c>
      <c r="B124" s="35" t="s">
        <v>1167</v>
      </c>
      <c r="C124" s="397" t="s">
        <v>1589</v>
      </c>
      <c r="D124" s="35" t="s">
        <v>667</v>
      </c>
      <c r="F124" s="35" t="s">
        <v>3</v>
      </c>
      <c r="G124" s="36">
        <v>30</v>
      </c>
      <c r="H124" s="36">
        <v>810</v>
      </c>
      <c r="I124" s="37">
        <v>840</v>
      </c>
      <c r="J124" s="39">
        <v>8</v>
      </c>
      <c r="K124" s="36">
        <v>97</v>
      </c>
      <c r="L124" s="36">
        <v>0</v>
      </c>
      <c r="M124" s="37">
        <v>97</v>
      </c>
      <c r="N124" s="38">
        <v>-761</v>
      </c>
      <c r="O124" s="38">
        <v>0</v>
      </c>
      <c r="P124" s="38">
        <v>304</v>
      </c>
      <c r="Q124" s="39">
        <v>-457</v>
      </c>
      <c r="R124" s="37">
        <v>1070</v>
      </c>
      <c r="S124" s="38">
        <v>1</v>
      </c>
      <c r="T124" s="38">
        <v>101</v>
      </c>
      <c r="U124" s="38">
        <v>716</v>
      </c>
      <c r="V124" s="39">
        <v>818</v>
      </c>
      <c r="W124" s="36">
        <v>0</v>
      </c>
      <c r="X124" s="36">
        <v>0</v>
      </c>
      <c r="Y124" s="37">
        <v>0</v>
      </c>
      <c r="Z124" s="39">
        <v>684</v>
      </c>
      <c r="AA124" s="36">
        <v>0</v>
      </c>
      <c r="AB124" s="36">
        <v>0</v>
      </c>
      <c r="AC124" s="37">
        <v>0</v>
      </c>
      <c r="AD124" s="38">
        <v>0</v>
      </c>
      <c r="AE124" s="38">
        <v>525</v>
      </c>
      <c r="AF124" s="39">
        <v>525</v>
      </c>
      <c r="AG124" s="36">
        <v>199</v>
      </c>
      <c r="AH124" s="36">
        <v>0</v>
      </c>
      <c r="AI124" s="36">
        <v>0</v>
      </c>
      <c r="AJ124" s="36">
        <v>0</v>
      </c>
      <c r="AK124" s="40">
        <v>3784</v>
      </c>
      <c r="AL124" s="38">
        <v>3299</v>
      </c>
      <c r="AM124" s="38">
        <v>0</v>
      </c>
      <c r="AN124" s="38">
        <v>3019</v>
      </c>
      <c r="AO124" s="38">
        <v>0</v>
      </c>
      <c r="AP124" s="38">
        <v>0</v>
      </c>
      <c r="AQ124" s="36">
        <v>1354</v>
      </c>
      <c r="AR124" s="36">
        <v>0</v>
      </c>
      <c r="AS124" s="36">
        <v>0</v>
      </c>
      <c r="AT124" s="36">
        <v>0</v>
      </c>
      <c r="AU124" s="36">
        <v>0</v>
      </c>
      <c r="AV124" s="36">
        <v>107</v>
      </c>
      <c r="AW124" s="36">
        <v>0</v>
      </c>
      <c r="AX124" s="36">
        <v>0</v>
      </c>
      <c r="AY124" s="36">
        <v>0</v>
      </c>
      <c r="AZ124" s="40"/>
      <c r="BA124" s="40">
        <v>11563</v>
      </c>
      <c r="BB124" s="36">
        <v>36</v>
      </c>
      <c r="BC124" s="36">
        <v>0</v>
      </c>
      <c r="BD124" s="36">
        <v>0</v>
      </c>
      <c r="BE124" s="36">
        <v>-680</v>
      </c>
    </row>
    <row r="125" spans="1:57" x14ac:dyDescent="0.2">
      <c r="A125" s="35" t="s">
        <v>278</v>
      </c>
      <c r="B125" s="35" t="s">
        <v>1168</v>
      </c>
      <c r="C125" s="397" t="s">
        <v>1593</v>
      </c>
      <c r="D125" s="35" t="s">
        <v>277</v>
      </c>
      <c r="F125" s="35" t="s">
        <v>34</v>
      </c>
      <c r="G125" s="36">
        <v>-68</v>
      </c>
      <c r="H125" s="36">
        <v>5513</v>
      </c>
      <c r="I125" s="37">
        <v>5445</v>
      </c>
      <c r="J125" s="39">
        <v>26</v>
      </c>
      <c r="K125" s="36">
        <v>63</v>
      </c>
      <c r="L125" s="36">
        <v>53</v>
      </c>
      <c r="M125" s="37">
        <v>116</v>
      </c>
      <c r="N125" s="38">
        <v>1288</v>
      </c>
      <c r="O125" s="38">
        <v>0</v>
      </c>
      <c r="P125" s="38">
        <v>435</v>
      </c>
      <c r="Q125" s="39">
        <v>1723</v>
      </c>
      <c r="R125" s="37">
        <v>4053</v>
      </c>
      <c r="S125" s="38">
        <v>47</v>
      </c>
      <c r="T125" s="38">
        <v>56</v>
      </c>
      <c r="U125" s="38">
        <v>289</v>
      </c>
      <c r="V125" s="39">
        <v>392</v>
      </c>
      <c r="W125" s="36">
        <v>172</v>
      </c>
      <c r="X125" s="36">
        <v>1385</v>
      </c>
      <c r="Y125" s="37">
        <v>1557</v>
      </c>
      <c r="Z125" s="39">
        <v>523</v>
      </c>
      <c r="AA125" s="36">
        <v>15396</v>
      </c>
      <c r="AB125" s="36">
        <v>7593</v>
      </c>
      <c r="AC125" s="37">
        <v>22989</v>
      </c>
      <c r="AD125" s="38">
        <v>19189</v>
      </c>
      <c r="AE125" s="38">
        <v>836</v>
      </c>
      <c r="AF125" s="39">
        <v>20025</v>
      </c>
      <c r="AG125" s="36">
        <v>0</v>
      </c>
      <c r="AH125" s="36">
        <v>-188</v>
      </c>
      <c r="AI125" s="36">
        <v>0</v>
      </c>
      <c r="AJ125" s="36">
        <v>0</v>
      </c>
      <c r="AK125" s="40">
        <v>56661</v>
      </c>
      <c r="AL125" s="38">
        <v>11108</v>
      </c>
      <c r="AM125" s="38">
        <v>0</v>
      </c>
      <c r="AN125" s="38">
        <v>0</v>
      </c>
      <c r="AO125" s="38">
        <v>0</v>
      </c>
      <c r="AP125" s="38">
        <v>0</v>
      </c>
      <c r="AQ125" s="36">
        <v>1917</v>
      </c>
      <c r="AR125" s="36">
        <v>0</v>
      </c>
      <c r="AS125" s="36">
        <v>0</v>
      </c>
      <c r="AT125" s="36">
        <v>0</v>
      </c>
      <c r="AU125" s="36">
        <v>0</v>
      </c>
      <c r="AV125" s="36">
        <v>-1030</v>
      </c>
      <c r="AW125" s="36">
        <v>-1</v>
      </c>
      <c r="AX125" s="36">
        <v>0</v>
      </c>
      <c r="AY125" s="36">
        <v>0</v>
      </c>
      <c r="AZ125" s="40"/>
      <c r="BA125" s="40">
        <v>68655</v>
      </c>
      <c r="BB125" s="36">
        <v>0</v>
      </c>
      <c r="BC125" s="36">
        <v>0</v>
      </c>
      <c r="BD125" s="36">
        <v>2002</v>
      </c>
      <c r="BE125" s="36">
        <v>-9</v>
      </c>
    </row>
    <row r="126" spans="1:57" x14ac:dyDescent="0.2">
      <c r="A126" s="35" t="s">
        <v>680</v>
      </c>
      <c r="B126" s="35" t="s">
        <v>1169</v>
      </c>
      <c r="C126" s="397" t="s">
        <v>1593</v>
      </c>
      <c r="D126" s="35" t="s">
        <v>906</v>
      </c>
      <c r="F126" s="35" t="s">
        <v>729</v>
      </c>
      <c r="G126" s="36">
        <v>333</v>
      </c>
      <c r="H126" s="36">
        <v>789</v>
      </c>
      <c r="I126" s="37">
        <v>1122</v>
      </c>
      <c r="J126" s="39">
        <v>22</v>
      </c>
      <c r="K126" s="36">
        <v>0</v>
      </c>
      <c r="L126" s="36">
        <v>180</v>
      </c>
      <c r="M126" s="37">
        <v>180</v>
      </c>
      <c r="N126" s="38">
        <v>6774</v>
      </c>
      <c r="O126" s="38">
        <v>0</v>
      </c>
      <c r="P126" s="38">
        <v>812</v>
      </c>
      <c r="Q126" s="39">
        <v>7586</v>
      </c>
      <c r="R126" s="37">
        <v>8799</v>
      </c>
      <c r="S126" s="38">
        <v>1097</v>
      </c>
      <c r="T126" s="38">
        <v>-28</v>
      </c>
      <c r="U126" s="38">
        <v>338</v>
      </c>
      <c r="V126" s="39">
        <v>1407</v>
      </c>
      <c r="W126" s="36">
        <v>2615</v>
      </c>
      <c r="X126" s="36">
        <v>5161</v>
      </c>
      <c r="Y126" s="37">
        <v>7776</v>
      </c>
      <c r="Z126" s="39">
        <v>2623</v>
      </c>
      <c r="AA126" s="36">
        <v>53703</v>
      </c>
      <c r="AB126" s="36">
        <v>7395</v>
      </c>
      <c r="AC126" s="37">
        <v>61098</v>
      </c>
      <c r="AD126" s="38">
        <v>55636</v>
      </c>
      <c r="AE126" s="38">
        <v>0</v>
      </c>
      <c r="AF126" s="39">
        <v>55636</v>
      </c>
      <c r="AG126" s="36">
        <v>1750</v>
      </c>
      <c r="AH126" s="36">
        <v>25</v>
      </c>
      <c r="AI126" s="36">
        <v>0</v>
      </c>
      <c r="AJ126" s="36">
        <v>0</v>
      </c>
      <c r="AK126" s="40">
        <v>148024</v>
      </c>
      <c r="AL126" s="38">
        <v>0</v>
      </c>
      <c r="AM126" s="38">
        <v>0</v>
      </c>
      <c r="AN126" s="38">
        <v>0</v>
      </c>
      <c r="AO126" s="38">
        <v>0</v>
      </c>
      <c r="AP126" s="38">
        <v>0</v>
      </c>
      <c r="AQ126" s="36">
        <v>0</v>
      </c>
      <c r="AR126" s="36">
        <v>0</v>
      </c>
      <c r="AS126" s="36">
        <v>0</v>
      </c>
      <c r="AT126" s="36">
        <v>0</v>
      </c>
      <c r="AU126" s="36">
        <v>59</v>
      </c>
      <c r="AV126" s="36">
        <v>0</v>
      </c>
      <c r="AW126" s="36">
        <v>363</v>
      </c>
      <c r="AX126" s="36">
        <v>0</v>
      </c>
      <c r="AY126" s="36">
        <v>0</v>
      </c>
      <c r="AZ126" s="40"/>
      <c r="BA126" s="40">
        <v>148446</v>
      </c>
      <c r="BB126" s="36">
        <v>0</v>
      </c>
      <c r="BC126" s="36">
        <v>0</v>
      </c>
      <c r="BD126" s="36">
        <v>3895</v>
      </c>
      <c r="BE126" s="36">
        <v>-77</v>
      </c>
    </row>
    <row r="127" spans="1:57" x14ac:dyDescent="0.2">
      <c r="A127" s="35" t="s">
        <v>76</v>
      </c>
      <c r="B127" s="35" t="s">
        <v>1170</v>
      </c>
      <c r="C127" s="397" t="s">
        <v>1593</v>
      </c>
      <c r="D127" s="35" t="s">
        <v>75</v>
      </c>
      <c r="F127" s="35" t="s">
        <v>3</v>
      </c>
      <c r="G127" s="36">
        <v>11</v>
      </c>
      <c r="H127" s="36">
        <v>380</v>
      </c>
      <c r="I127" s="37">
        <v>391</v>
      </c>
      <c r="J127" s="39">
        <v>4</v>
      </c>
      <c r="K127" s="36">
        <v>167</v>
      </c>
      <c r="L127" s="36">
        <v>0</v>
      </c>
      <c r="M127" s="37">
        <v>167</v>
      </c>
      <c r="N127" s="38">
        <v>-248</v>
      </c>
      <c r="O127" s="38">
        <v>0</v>
      </c>
      <c r="P127" s="38">
        <v>95</v>
      </c>
      <c r="Q127" s="39">
        <v>-153</v>
      </c>
      <c r="R127" s="37">
        <v>1472</v>
      </c>
      <c r="S127" s="38">
        <v>7</v>
      </c>
      <c r="T127" s="38">
        <v>117</v>
      </c>
      <c r="U127" s="38">
        <v>292</v>
      </c>
      <c r="V127" s="39">
        <v>416</v>
      </c>
      <c r="W127" s="36">
        <v>0</v>
      </c>
      <c r="X127" s="36">
        <v>0</v>
      </c>
      <c r="Y127" s="37">
        <v>0</v>
      </c>
      <c r="Z127" s="39">
        <v>236</v>
      </c>
      <c r="AA127" s="36">
        <v>0</v>
      </c>
      <c r="AB127" s="36">
        <v>0</v>
      </c>
      <c r="AC127" s="37">
        <v>0</v>
      </c>
      <c r="AD127" s="38">
        <v>0</v>
      </c>
      <c r="AE127" s="38">
        <v>208</v>
      </c>
      <c r="AF127" s="39">
        <v>208</v>
      </c>
      <c r="AG127" s="36">
        <v>35</v>
      </c>
      <c r="AH127" s="36">
        <v>0</v>
      </c>
      <c r="AI127" s="36">
        <v>11</v>
      </c>
      <c r="AJ127" s="36">
        <v>0</v>
      </c>
      <c r="AK127" s="40">
        <v>2787</v>
      </c>
      <c r="AL127" s="38">
        <v>3741</v>
      </c>
      <c r="AM127" s="38">
        <v>0</v>
      </c>
      <c r="AN127" s="38">
        <v>0</v>
      </c>
      <c r="AO127" s="38">
        <v>0</v>
      </c>
      <c r="AP127" s="38">
        <v>0</v>
      </c>
      <c r="AQ127" s="36">
        <v>425</v>
      </c>
      <c r="AR127" s="36">
        <v>0</v>
      </c>
      <c r="AS127" s="36">
        <v>0</v>
      </c>
      <c r="AT127" s="36">
        <v>0</v>
      </c>
      <c r="AU127" s="36">
        <v>0</v>
      </c>
      <c r="AV127" s="36">
        <v>-11</v>
      </c>
      <c r="AW127" s="36">
        <v>0</v>
      </c>
      <c r="AX127" s="36">
        <v>0</v>
      </c>
      <c r="AY127" s="36">
        <v>0</v>
      </c>
      <c r="AZ127" s="40"/>
      <c r="BA127" s="40">
        <v>6942</v>
      </c>
      <c r="BB127" s="36">
        <v>0</v>
      </c>
      <c r="BC127" s="36">
        <v>0</v>
      </c>
      <c r="BD127" s="36">
        <v>127</v>
      </c>
      <c r="BE127" s="36">
        <v>0</v>
      </c>
    </row>
    <row r="128" spans="1:57" x14ac:dyDescent="0.2">
      <c r="A128" s="35" t="s">
        <v>456</v>
      </c>
      <c r="B128" s="35" t="s">
        <v>1171</v>
      </c>
      <c r="C128" s="397" t="s">
        <v>1593</v>
      </c>
      <c r="D128" s="35" t="s">
        <v>907</v>
      </c>
      <c r="F128" s="35" t="s">
        <v>3</v>
      </c>
      <c r="G128" s="36">
        <v>-3</v>
      </c>
      <c r="H128" s="36">
        <v>408</v>
      </c>
      <c r="I128" s="37">
        <v>405</v>
      </c>
      <c r="J128" s="39">
        <v>4</v>
      </c>
      <c r="K128" s="36">
        <v>388</v>
      </c>
      <c r="L128" s="36">
        <v>0</v>
      </c>
      <c r="M128" s="37">
        <v>388</v>
      </c>
      <c r="N128" s="38">
        <v>151</v>
      </c>
      <c r="O128" s="38">
        <v>0</v>
      </c>
      <c r="P128" s="38">
        <v>188</v>
      </c>
      <c r="Q128" s="39">
        <v>339</v>
      </c>
      <c r="R128" s="37">
        <v>850</v>
      </c>
      <c r="S128" s="38">
        <v>18</v>
      </c>
      <c r="T128" s="38">
        <v>76</v>
      </c>
      <c r="U128" s="38">
        <v>188</v>
      </c>
      <c r="V128" s="39">
        <v>282</v>
      </c>
      <c r="W128" s="36">
        <v>0</v>
      </c>
      <c r="X128" s="36">
        <v>0</v>
      </c>
      <c r="Y128" s="37">
        <v>0</v>
      </c>
      <c r="Z128" s="39">
        <v>1097</v>
      </c>
      <c r="AA128" s="36">
        <v>0</v>
      </c>
      <c r="AB128" s="36">
        <v>0</v>
      </c>
      <c r="AC128" s="37">
        <v>0</v>
      </c>
      <c r="AD128" s="38">
        <v>0</v>
      </c>
      <c r="AE128" s="38">
        <v>318</v>
      </c>
      <c r="AF128" s="39">
        <v>318</v>
      </c>
      <c r="AG128" s="36">
        <v>541</v>
      </c>
      <c r="AH128" s="36">
        <v>0</v>
      </c>
      <c r="AI128" s="36">
        <v>0</v>
      </c>
      <c r="AJ128" s="36">
        <v>0</v>
      </c>
      <c r="AK128" s="40">
        <v>4224</v>
      </c>
      <c r="AL128" s="38">
        <v>2748</v>
      </c>
      <c r="AM128" s="38">
        <v>11</v>
      </c>
      <c r="AN128" s="38">
        <v>3478</v>
      </c>
      <c r="AO128" s="38">
        <v>0</v>
      </c>
      <c r="AP128" s="38">
        <v>0</v>
      </c>
      <c r="AQ128" s="36">
        <v>0</v>
      </c>
      <c r="AR128" s="36">
        <v>0</v>
      </c>
      <c r="AS128" s="36">
        <v>0</v>
      </c>
      <c r="AT128" s="36">
        <v>0</v>
      </c>
      <c r="AU128" s="36">
        <v>0</v>
      </c>
      <c r="AV128" s="36">
        <v>-80</v>
      </c>
      <c r="AW128" s="36">
        <v>0</v>
      </c>
      <c r="AX128" s="36">
        <v>0</v>
      </c>
      <c r="AY128" s="36">
        <v>0</v>
      </c>
      <c r="AZ128" s="40"/>
      <c r="BA128" s="40">
        <v>10381</v>
      </c>
      <c r="BB128" s="36">
        <v>0</v>
      </c>
      <c r="BC128" s="36">
        <v>0</v>
      </c>
      <c r="BD128" s="36">
        <v>314</v>
      </c>
      <c r="BE128" s="36">
        <v>0</v>
      </c>
    </row>
    <row r="129" spans="1:57" x14ac:dyDescent="0.2">
      <c r="A129" s="35" t="s">
        <v>679</v>
      </c>
      <c r="B129" s="35" t="s">
        <v>1172</v>
      </c>
      <c r="C129" s="397" t="s">
        <v>1593</v>
      </c>
      <c r="D129" s="35" t="s">
        <v>678</v>
      </c>
      <c r="F129" s="35" t="s">
        <v>3</v>
      </c>
      <c r="G129" s="36">
        <v>-280</v>
      </c>
      <c r="H129" s="36">
        <v>812</v>
      </c>
      <c r="I129" s="37">
        <v>532</v>
      </c>
      <c r="J129" s="39">
        <v>6</v>
      </c>
      <c r="K129" s="36">
        <v>43</v>
      </c>
      <c r="L129" s="36">
        <v>0</v>
      </c>
      <c r="M129" s="37">
        <v>43</v>
      </c>
      <c r="N129" s="38">
        <v>-676</v>
      </c>
      <c r="O129" s="38">
        <v>0</v>
      </c>
      <c r="P129" s="38">
        <v>293</v>
      </c>
      <c r="Q129" s="39">
        <v>-383</v>
      </c>
      <c r="R129" s="37">
        <v>1046</v>
      </c>
      <c r="S129" s="38">
        <v>0</v>
      </c>
      <c r="T129" s="38">
        <v>135</v>
      </c>
      <c r="U129" s="38">
        <v>235</v>
      </c>
      <c r="V129" s="39">
        <v>370</v>
      </c>
      <c r="W129" s="36">
        <v>0</v>
      </c>
      <c r="X129" s="36">
        <v>0</v>
      </c>
      <c r="Y129" s="37">
        <v>0</v>
      </c>
      <c r="Z129" s="39">
        <v>601</v>
      </c>
      <c r="AA129" s="36">
        <v>0</v>
      </c>
      <c r="AB129" s="36">
        <v>0</v>
      </c>
      <c r="AC129" s="37">
        <v>0</v>
      </c>
      <c r="AD129" s="38">
        <v>0</v>
      </c>
      <c r="AE129" s="38">
        <v>394</v>
      </c>
      <c r="AF129" s="39">
        <v>394</v>
      </c>
      <c r="AG129" s="36">
        <v>0</v>
      </c>
      <c r="AH129" s="36">
        <v>0</v>
      </c>
      <c r="AI129" s="36">
        <v>0</v>
      </c>
      <c r="AJ129" s="36">
        <v>0</v>
      </c>
      <c r="AK129" s="40">
        <v>2609</v>
      </c>
      <c r="AL129" s="38">
        <v>7783</v>
      </c>
      <c r="AM129" s="38">
        <v>0</v>
      </c>
      <c r="AN129" s="38">
        <v>0</v>
      </c>
      <c r="AO129" s="38">
        <v>0</v>
      </c>
      <c r="AP129" s="38">
        <v>0</v>
      </c>
      <c r="AQ129" s="36">
        <v>0</v>
      </c>
      <c r="AR129" s="36">
        <v>0</v>
      </c>
      <c r="AS129" s="36">
        <v>0</v>
      </c>
      <c r="AT129" s="36">
        <v>0</v>
      </c>
      <c r="AU129" s="36">
        <v>0</v>
      </c>
      <c r="AV129" s="36">
        <v>-96</v>
      </c>
      <c r="AW129" s="36">
        <v>0</v>
      </c>
      <c r="AX129" s="36">
        <v>0</v>
      </c>
      <c r="AY129" s="36">
        <v>0</v>
      </c>
      <c r="AZ129" s="40"/>
      <c r="BA129" s="40">
        <v>10296</v>
      </c>
      <c r="BB129" s="36">
        <v>0</v>
      </c>
      <c r="BC129" s="36">
        <v>0</v>
      </c>
      <c r="BD129" s="36">
        <v>50</v>
      </c>
      <c r="BE129" s="36">
        <v>-21</v>
      </c>
    </row>
    <row r="130" spans="1:57" x14ac:dyDescent="0.2">
      <c r="A130" s="35" t="s">
        <v>684</v>
      </c>
      <c r="B130" s="35" t="s">
        <v>1173</v>
      </c>
      <c r="C130" s="397" t="s">
        <v>1593</v>
      </c>
      <c r="D130" s="35" t="s">
        <v>683</v>
      </c>
      <c r="F130" s="35" t="s">
        <v>3</v>
      </c>
      <c r="G130" s="36">
        <v>14</v>
      </c>
      <c r="H130" s="36">
        <v>1498</v>
      </c>
      <c r="I130" s="37">
        <v>1512</v>
      </c>
      <c r="J130" s="39">
        <v>2</v>
      </c>
      <c r="K130" s="36">
        <v>39</v>
      </c>
      <c r="L130" s="36">
        <v>0</v>
      </c>
      <c r="M130" s="37">
        <v>39</v>
      </c>
      <c r="N130" s="38">
        <v>-424</v>
      </c>
      <c r="O130" s="38">
        <v>0</v>
      </c>
      <c r="P130" s="38">
        <v>236</v>
      </c>
      <c r="Q130" s="39">
        <v>-188</v>
      </c>
      <c r="R130" s="37">
        <v>1032</v>
      </c>
      <c r="S130" s="38">
        <v>0</v>
      </c>
      <c r="T130" s="38">
        <v>82</v>
      </c>
      <c r="U130" s="38">
        <v>-55</v>
      </c>
      <c r="V130" s="39">
        <v>27</v>
      </c>
      <c r="W130" s="36">
        <v>0</v>
      </c>
      <c r="X130" s="36">
        <v>0</v>
      </c>
      <c r="Y130" s="37">
        <v>0</v>
      </c>
      <c r="Z130" s="39">
        <v>213</v>
      </c>
      <c r="AA130" s="36">
        <v>0</v>
      </c>
      <c r="AB130" s="36">
        <v>0</v>
      </c>
      <c r="AC130" s="37">
        <v>0</v>
      </c>
      <c r="AD130" s="38">
        <v>0</v>
      </c>
      <c r="AE130" s="38">
        <v>367</v>
      </c>
      <c r="AF130" s="39">
        <v>367</v>
      </c>
      <c r="AG130" s="36">
        <v>0</v>
      </c>
      <c r="AH130" s="36">
        <v>0</v>
      </c>
      <c r="AI130" s="36">
        <v>0</v>
      </c>
      <c r="AJ130" s="36">
        <v>-254</v>
      </c>
      <c r="AK130" s="40">
        <v>2750</v>
      </c>
      <c r="AL130" s="38">
        <v>6421</v>
      </c>
      <c r="AM130" s="38">
        <v>0</v>
      </c>
      <c r="AN130" s="38">
        <v>0</v>
      </c>
      <c r="AO130" s="38">
        <v>0</v>
      </c>
      <c r="AP130" s="38">
        <v>0</v>
      </c>
      <c r="AQ130" s="36">
        <v>1069</v>
      </c>
      <c r="AR130" s="36">
        <v>0</v>
      </c>
      <c r="AS130" s="36">
        <v>0</v>
      </c>
      <c r="AT130" s="36">
        <v>0</v>
      </c>
      <c r="AU130" s="36">
        <v>0</v>
      </c>
      <c r="AV130" s="36">
        <v>0</v>
      </c>
      <c r="AW130" s="36">
        <v>0</v>
      </c>
      <c r="AX130" s="36">
        <v>0</v>
      </c>
      <c r="AY130" s="36">
        <v>0</v>
      </c>
      <c r="AZ130" s="40"/>
      <c r="BA130" s="40">
        <v>10240</v>
      </c>
      <c r="BB130" s="36">
        <v>0</v>
      </c>
      <c r="BC130" s="36">
        <v>0</v>
      </c>
      <c r="BD130" s="36">
        <v>0</v>
      </c>
      <c r="BE130" s="36">
        <v>-76</v>
      </c>
    </row>
    <row r="131" spans="1:57" x14ac:dyDescent="0.2">
      <c r="A131" s="35" t="s">
        <v>690</v>
      </c>
      <c r="B131" s="35" t="s">
        <v>1174</v>
      </c>
      <c r="C131" s="397" t="s">
        <v>1593</v>
      </c>
      <c r="D131" s="35" t="s">
        <v>689</v>
      </c>
      <c r="F131" s="35" t="s">
        <v>3</v>
      </c>
      <c r="G131" s="36">
        <v>36</v>
      </c>
      <c r="H131" s="36">
        <v>776</v>
      </c>
      <c r="I131" s="37">
        <v>812</v>
      </c>
      <c r="J131" s="39">
        <v>5</v>
      </c>
      <c r="K131" s="36">
        <v>55</v>
      </c>
      <c r="L131" s="36">
        <v>0</v>
      </c>
      <c r="M131" s="37">
        <v>55</v>
      </c>
      <c r="N131" s="38">
        <v>40</v>
      </c>
      <c r="O131" s="38">
        <v>0</v>
      </c>
      <c r="P131" s="38">
        <v>204</v>
      </c>
      <c r="Q131" s="39">
        <v>244</v>
      </c>
      <c r="R131" s="37">
        <v>481</v>
      </c>
      <c r="S131" s="38">
        <v>0</v>
      </c>
      <c r="T131" s="38">
        <v>80</v>
      </c>
      <c r="U131" s="38">
        <v>197</v>
      </c>
      <c r="V131" s="39">
        <v>277</v>
      </c>
      <c r="W131" s="36">
        <v>0</v>
      </c>
      <c r="X131" s="36">
        <v>0</v>
      </c>
      <c r="Y131" s="37">
        <v>0</v>
      </c>
      <c r="Z131" s="39">
        <v>402</v>
      </c>
      <c r="AA131" s="36">
        <v>0</v>
      </c>
      <c r="AB131" s="36">
        <v>0</v>
      </c>
      <c r="AC131" s="37">
        <v>0</v>
      </c>
      <c r="AD131" s="38">
        <v>4</v>
      </c>
      <c r="AE131" s="38">
        <v>307</v>
      </c>
      <c r="AF131" s="39">
        <v>311</v>
      </c>
      <c r="AG131" s="36">
        <v>545</v>
      </c>
      <c r="AH131" s="36">
        <v>0</v>
      </c>
      <c r="AI131" s="36">
        <v>0</v>
      </c>
      <c r="AJ131" s="36">
        <v>0</v>
      </c>
      <c r="AK131" s="40">
        <v>3132</v>
      </c>
      <c r="AL131" s="38">
        <v>7462</v>
      </c>
      <c r="AM131" s="38">
        <v>22</v>
      </c>
      <c r="AN131" s="38">
        <v>0</v>
      </c>
      <c r="AO131" s="38">
        <v>0</v>
      </c>
      <c r="AP131" s="38">
        <v>0</v>
      </c>
      <c r="AQ131" s="36">
        <v>244</v>
      </c>
      <c r="AR131" s="36">
        <v>0</v>
      </c>
      <c r="AS131" s="36">
        <v>0</v>
      </c>
      <c r="AT131" s="36">
        <v>0</v>
      </c>
      <c r="AU131" s="36">
        <v>0</v>
      </c>
      <c r="AV131" s="36">
        <v>-77</v>
      </c>
      <c r="AW131" s="36">
        <v>19</v>
      </c>
      <c r="AX131" s="36">
        <v>0</v>
      </c>
      <c r="AY131" s="36">
        <v>0</v>
      </c>
      <c r="AZ131" s="40"/>
      <c r="BA131" s="40">
        <v>10802</v>
      </c>
      <c r="BB131" s="36">
        <v>29</v>
      </c>
      <c r="BC131" s="36">
        <v>8</v>
      </c>
      <c r="BD131" s="36">
        <v>167</v>
      </c>
      <c r="BE131" s="36">
        <v>-17</v>
      </c>
    </row>
    <row r="132" spans="1:57" x14ac:dyDescent="0.2">
      <c r="A132" s="35" t="s">
        <v>350</v>
      </c>
      <c r="B132" s="35" t="s">
        <v>1175</v>
      </c>
      <c r="C132" s="397" t="s">
        <v>1593</v>
      </c>
      <c r="D132" s="35" t="s">
        <v>349</v>
      </c>
      <c r="F132" s="35" t="s">
        <v>3</v>
      </c>
      <c r="G132" s="36">
        <v>1</v>
      </c>
      <c r="H132" s="36">
        <v>621</v>
      </c>
      <c r="I132" s="37">
        <v>622</v>
      </c>
      <c r="J132" s="39">
        <v>5</v>
      </c>
      <c r="K132" s="36">
        <v>44</v>
      </c>
      <c r="L132" s="36">
        <v>0</v>
      </c>
      <c r="M132" s="37">
        <v>44</v>
      </c>
      <c r="N132" s="38">
        <v>-82</v>
      </c>
      <c r="O132" s="38">
        <v>0</v>
      </c>
      <c r="P132" s="38">
        <v>154</v>
      </c>
      <c r="Q132" s="39">
        <v>72</v>
      </c>
      <c r="R132" s="37">
        <v>704</v>
      </c>
      <c r="S132" s="38">
        <v>0</v>
      </c>
      <c r="T132" s="38">
        <v>128</v>
      </c>
      <c r="U132" s="38">
        <v>-288</v>
      </c>
      <c r="V132" s="39">
        <v>-160</v>
      </c>
      <c r="W132" s="36">
        <v>0</v>
      </c>
      <c r="X132" s="36">
        <v>0</v>
      </c>
      <c r="Y132" s="37">
        <v>0</v>
      </c>
      <c r="Z132" s="39">
        <v>179</v>
      </c>
      <c r="AA132" s="36">
        <v>0</v>
      </c>
      <c r="AB132" s="36">
        <v>0</v>
      </c>
      <c r="AC132" s="37">
        <v>0</v>
      </c>
      <c r="AD132" s="38">
        <v>0</v>
      </c>
      <c r="AE132" s="38">
        <v>0</v>
      </c>
      <c r="AF132" s="39">
        <v>0</v>
      </c>
      <c r="AG132" s="36">
        <v>40</v>
      </c>
      <c r="AH132" s="36">
        <v>0</v>
      </c>
      <c r="AI132" s="36">
        <v>0</v>
      </c>
      <c r="AJ132" s="36">
        <v>0</v>
      </c>
      <c r="AK132" s="40">
        <v>1506</v>
      </c>
      <c r="AL132" s="38">
        <v>4239</v>
      </c>
      <c r="AM132" s="38">
        <v>0</v>
      </c>
      <c r="AN132" s="38">
        <v>0</v>
      </c>
      <c r="AO132" s="38">
        <v>0</v>
      </c>
      <c r="AP132" s="38">
        <v>0</v>
      </c>
      <c r="AQ132" s="36">
        <v>601</v>
      </c>
      <c r="AR132" s="36">
        <v>0</v>
      </c>
      <c r="AS132" s="36">
        <v>0</v>
      </c>
      <c r="AT132" s="36">
        <v>0</v>
      </c>
      <c r="AU132" s="36">
        <v>0</v>
      </c>
      <c r="AV132" s="36">
        <v>0</v>
      </c>
      <c r="AW132" s="36">
        <v>0</v>
      </c>
      <c r="AX132" s="36">
        <v>0</v>
      </c>
      <c r="AY132" s="36">
        <v>0</v>
      </c>
      <c r="AZ132" s="40"/>
      <c r="BA132" s="40">
        <v>6346</v>
      </c>
      <c r="BB132" s="36">
        <v>0</v>
      </c>
      <c r="BC132" s="36">
        <v>0</v>
      </c>
      <c r="BD132" s="36">
        <v>0</v>
      </c>
      <c r="BE132" s="36">
        <v>157</v>
      </c>
    </row>
    <row r="133" spans="1:57" x14ac:dyDescent="0.2">
      <c r="A133" s="35" t="s">
        <v>279</v>
      </c>
      <c r="B133" s="35" t="s">
        <v>1176</v>
      </c>
      <c r="C133" s="397" t="s">
        <v>1588</v>
      </c>
      <c r="D133" s="35" t="s">
        <v>908</v>
      </c>
      <c r="F133" s="35" t="s">
        <v>729</v>
      </c>
      <c r="G133" s="36">
        <v>191</v>
      </c>
      <c r="H133" s="36">
        <v>1396</v>
      </c>
      <c r="I133" s="37">
        <v>1587</v>
      </c>
      <c r="J133" s="39">
        <v>62</v>
      </c>
      <c r="K133" s="36">
        <v>50</v>
      </c>
      <c r="L133" s="36">
        <v>9658</v>
      </c>
      <c r="M133" s="37">
        <v>9708</v>
      </c>
      <c r="N133" s="38">
        <v>14733</v>
      </c>
      <c r="O133" s="38">
        <v>0</v>
      </c>
      <c r="P133" s="38">
        <v>1571</v>
      </c>
      <c r="Q133" s="39">
        <v>16304</v>
      </c>
      <c r="R133" s="37">
        <v>10931</v>
      </c>
      <c r="S133" s="38">
        <v>2031</v>
      </c>
      <c r="T133" s="38">
        <v>-93</v>
      </c>
      <c r="U133" s="38">
        <v>563</v>
      </c>
      <c r="V133" s="39">
        <v>2501</v>
      </c>
      <c r="W133" s="36">
        <v>7486</v>
      </c>
      <c r="X133" s="36">
        <v>5419</v>
      </c>
      <c r="Y133" s="37">
        <v>12905</v>
      </c>
      <c r="Z133" s="39">
        <v>4150</v>
      </c>
      <c r="AA133" s="36">
        <v>143561</v>
      </c>
      <c r="AB133" s="36">
        <v>54603.158698670297</v>
      </c>
      <c r="AC133" s="37">
        <v>198164.1586986703</v>
      </c>
      <c r="AD133" s="38">
        <v>126199</v>
      </c>
      <c r="AE133" s="38">
        <v>2436</v>
      </c>
      <c r="AF133" s="39">
        <v>128635</v>
      </c>
      <c r="AG133" s="36">
        <v>0</v>
      </c>
      <c r="AH133" s="36">
        <v>0</v>
      </c>
      <c r="AI133" s="36">
        <v>-149</v>
      </c>
      <c r="AJ133" s="36">
        <v>683</v>
      </c>
      <c r="AK133" s="40">
        <v>385481.15869867028</v>
      </c>
      <c r="AL133" s="38">
        <v>0</v>
      </c>
      <c r="AM133" s="38">
        <v>0</v>
      </c>
      <c r="AN133" s="38">
        <v>0</v>
      </c>
      <c r="AO133" s="38">
        <v>0</v>
      </c>
      <c r="AP133" s="38">
        <v>0</v>
      </c>
      <c r="AQ133" s="36">
        <v>0</v>
      </c>
      <c r="AR133" s="36">
        <v>0</v>
      </c>
      <c r="AS133" s="36">
        <v>0</v>
      </c>
      <c r="AT133" s="36">
        <v>0</v>
      </c>
      <c r="AU133" s="36">
        <v>286</v>
      </c>
      <c r="AV133" s="36">
        <v>0</v>
      </c>
      <c r="AW133" s="36">
        <v>-221</v>
      </c>
      <c r="AX133" s="36">
        <v>0</v>
      </c>
      <c r="AY133" s="36">
        <v>0</v>
      </c>
      <c r="AZ133" s="40"/>
      <c r="BA133" s="40">
        <v>385546.15869867028</v>
      </c>
      <c r="BB133" s="36">
        <v>0</v>
      </c>
      <c r="BC133" s="36">
        <v>-48</v>
      </c>
      <c r="BD133" s="36">
        <v>3194</v>
      </c>
      <c r="BE133" s="36">
        <v>-333</v>
      </c>
    </row>
    <row r="134" spans="1:57" x14ac:dyDescent="0.2">
      <c r="A134" s="35" t="s">
        <v>78</v>
      </c>
      <c r="B134" s="35" t="s">
        <v>1177</v>
      </c>
      <c r="C134" s="397" t="s">
        <v>1588</v>
      </c>
      <c r="D134" s="35" t="s">
        <v>77</v>
      </c>
      <c r="F134" s="35" t="s">
        <v>3</v>
      </c>
      <c r="G134" s="36">
        <v>29</v>
      </c>
      <c r="H134" s="36">
        <v>783</v>
      </c>
      <c r="I134" s="37">
        <v>812</v>
      </c>
      <c r="J134" s="39">
        <v>0</v>
      </c>
      <c r="K134" s="36">
        <v>36</v>
      </c>
      <c r="L134" s="36">
        <v>0</v>
      </c>
      <c r="M134" s="37">
        <v>36</v>
      </c>
      <c r="N134" s="38">
        <v>275</v>
      </c>
      <c r="O134" s="38">
        <v>0</v>
      </c>
      <c r="P134" s="38">
        <v>180</v>
      </c>
      <c r="Q134" s="39">
        <v>455</v>
      </c>
      <c r="R134" s="37">
        <v>456</v>
      </c>
      <c r="S134" s="38">
        <v>6</v>
      </c>
      <c r="T134" s="38">
        <v>71</v>
      </c>
      <c r="U134" s="38">
        <v>121</v>
      </c>
      <c r="V134" s="39">
        <v>198</v>
      </c>
      <c r="W134" s="36">
        <v>0</v>
      </c>
      <c r="X134" s="36">
        <v>0</v>
      </c>
      <c r="Y134" s="37">
        <v>0</v>
      </c>
      <c r="Z134" s="39">
        <v>399</v>
      </c>
      <c r="AA134" s="36">
        <v>0</v>
      </c>
      <c r="AB134" s="36">
        <v>0</v>
      </c>
      <c r="AC134" s="37">
        <v>0</v>
      </c>
      <c r="AD134" s="38">
        <v>0</v>
      </c>
      <c r="AE134" s="38">
        <v>433</v>
      </c>
      <c r="AF134" s="39">
        <v>433</v>
      </c>
      <c r="AG134" s="36">
        <v>0</v>
      </c>
      <c r="AH134" s="36">
        <v>0</v>
      </c>
      <c r="AI134" s="36">
        <v>0</v>
      </c>
      <c r="AJ134" s="36">
        <v>0</v>
      </c>
      <c r="AK134" s="40">
        <v>2789</v>
      </c>
      <c r="AL134" s="38">
        <v>9609</v>
      </c>
      <c r="AM134" s="38">
        <v>0</v>
      </c>
      <c r="AN134" s="38">
        <v>0</v>
      </c>
      <c r="AO134" s="38">
        <v>0</v>
      </c>
      <c r="AP134" s="38">
        <v>0</v>
      </c>
      <c r="AQ134" s="36">
        <v>0</v>
      </c>
      <c r="AR134" s="36">
        <v>0</v>
      </c>
      <c r="AS134" s="36">
        <v>0</v>
      </c>
      <c r="AT134" s="36">
        <v>0</v>
      </c>
      <c r="AU134" s="36">
        <v>0</v>
      </c>
      <c r="AV134" s="36">
        <v>-1252</v>
      </c>
      <c r="AW134" s="36">
        <v>0</v>
      </c>
      <c r="AX134" s="36">
        <v>0</v>
      </c>
      <c r="AY134" s="36">
        <v>0</v>
      </c>
      <c r="AZ134" s="40"/>
      <c r="BA134" s="40">
        <v>11146</v>
      </c>
      <c r="BB134" s="36">
        <v>-25</v>
      </c>
      <c r="BC134" s="36">
        <v>0</v>
      </c>
      <c r="BD134" s="36">
        <v>0</v>
      </c>
      <c r="BE134" s="36">
        <v>-155</v>
      </c>
    </row>
    <row r="135" spans="1:57" x14ac:dyDescent="0.2">
      <c r="A135" s="35" t="s">
        <v>145</v>
      </c>
      <c r="B135" s="35" t="s">
        <v>1178</v>
      </c>
      <c r="C135" s="397" t="s">
        <v>1588</v>
      </c>
      <c r="D135" s="35" t="s">
        <v>144</v>
      </c>
      <c r="F135" s="35" t="s">
        <v>3</v>
      </c>
      <c r="G135" s="36">
        <v>57</v>
      </c>
      <c r="H135" s="36">
        <v>249</v>
      </c>
      <c r="I135" s="37">
        <v>306</v>
      </c>
      <c r="J135" s="39">
        <v>35</v>
      </c>
      <c r="K135" s="36">
        <v>81</v>
      </c>
      <c r="L135" s="36">
        <v>0</v>
      </c>
      <c r="M135" s="37">
        <v>81</v>
      </c>
      <c r="N135" s="38">
        <v>-210</v>
      </c>
      <c r="O135" s="38">
        <v>0</v>
      </c>
      <c r="P135" s="38">
        <v>319</v>
      </c>
      <c r="Q135" s="39">
        <v>109</v>
      </c>
      <c r="R135" s="37">
        <v>1393</v>
      </c>
      <c r="S135" s="38">
        <v>0</v>
      </c>
      <c r="T135" s="38">
        <v>-633</v>
      </c>
      <c r="U135" s="38">
        <v>980</v>
      </c>
      <c r="V135" s="39">
        <v>347</v>
      </c>
      <c r="W135" s="36">
        <v>0</v>
      </c>
      <c r="X135" s="36">
        <v>0</v>
      </c>
      <c r="Y135" s="37">
        <v>0</v>
      </c>
      <c r="Z135" s="39">
        <v>655</v>
      </c>
      <c r="AA135" s="36">
        <v>0</v>
      </c>
      <c r="AB135" s="36">
        <v>0</v>
      </c>
      <c r="AC135" s="37">
        <v>0</v>
      </c>
      <c r="AD135" s="38">
        <v>0</v>
      </c>
      <c r="AE135" s="38">
        <v>549</v>
      </c>
      <c r="AF135" s="39">
        <v>549</v>
      </c>
      <c r="AG135" s="36">
        <v>1564</v>
      </c>
      <c r="AH135" s="36">
        <v>0</v>
      </c>
      <c r="AI135" s="36">
        <v>0</v>
      </c>
      <c r="AJ135" s="36">
        <v>0</v>
      </c>
      <c r="AK135" s="40">
        <v>5039</v>
      </c>
      <c r="AL135" s="38">
        <v>5494</v>
      </c>
      <c r="AM135" s="38">
        <v>0</v>
      </c>
      <c r="AN135" s="38">
        <v>6321</v>
      </c>
      <c r="AO135" s="38">
        <v>0</v>
      </c>
      <c r="AP135" s="38">
        <v>0</v>
      </c>
      <c r="AQ135" s="36">
        <v>185</v>
      </c>
      <c r="AR135" s="36">
        <v>0</v>
      </c>
      <c r="AS135" s="36">
        <v>0</v>
      </c>
      <c r="AT135" s="36">
        <v>0</v>
      </c>
      <c r="AU135" s="36">
        <v>0</v>
      </c>
      <c r="AV135" s="36">
        <v>-863</v>
      </c>
      <c r="AW135" s="36">
        <v>0</v>
      </c>
      <c r="AX135" s="36">
        <v>0</v>
      </c>
      <c r="AY135" s="36">
        <v>0</v>
      </c>
      <c r="AZ135" s="40"/>
      <c r="BA135" s="40">
        <v>16176</v>
      </c>
      <c r="BB135" s="36">
        <v>0</v>
      </c>
      <c r="BC135" s="36">
        <v>0</v>
      </c>
      <c r="BD135" s="36">
        <v>239</v>
      </c>
      <c r="BE135" s="36">
        <v>-126</v>
      </c>
    </row>
    <row r="136" spans="1:57" x14ac:dyDescent="0.2">
      <c r="A136" s="35" t="s">
        <v>180</v>
      </c>
      <c r="B136" s="35" t="s">
        <v>1179</v>
      </c>
      <c r="C136" s="397" t="s">
        <v>1588</v>
      </c>
      <c r="D136" s="35" t="s">
        <v>179</v>
      </c>
      <c r="F136" s="35" t="s">
        <v>3</v>
      </c>
      <c r="G136" s="36">
        <v>29</v>
      </c>
      <c r="H136" s="36">
        <v>1200</v>
      </c>
      <c r="I136" s="37">
        <v>1229</v>
      </c>
      <c r="J136" s="39">
        <v>17</v>
      </c>
      <c r="K136" s="36">
        <v>81</v>
      </c>
      <c r="L136" s="36">
        <v>0</v>
      </c>
      <c r="M136" s="37">
        <v>81</v>
      </c>
      <c r="N136" s="38">
        <v>-187</v>
      </c>
      <c r="O136" s="38">
        <v>0</v>
      </c>
      <c r="P136" s="38">
        <v>321</v>
      </c>
      <c r="Q136" s="39">
        <v>134</v>
      </c>
      <c r="R136" s="37">
        <v>1283</v>
      </c>
      <c r="S136" s="38">
        <v>7</v>
      </c>
      <c r="T136" s="38">
        <v>287</v>
      </c>
      <c r="U136" s="38">
        <v>671</v>
      </c>
      <c r="V136" s="39">
        <v>965</v>
      </c>
      <c r="W136" s="36">
        <v>0</v>
      </c>
      <c r="X136" s="36">
        <v>0</v>
      </c>
      <c r="Y136" s="37">
        <v>0</v>
      </c>
      <c r="Z136" s="39">
        <v>714</v>
      </c>
      <c r="AA136" s="36">
        <v>0</v>
      </c>
      <c r="AB136" s="36">
        <v>0</v>
      </c>
      <c r="AC136" s="37">
        <v>0</v>
      </c>
      <c r="AD136" s="38">
        <v>0</v>
      </c>
      <c r="AE136" s="38">
        <v>292</v>
      </c>
      <c r="AF136" s="39">
        <v>292</v>
      </c>
      <c r="AG136" s="36">
        <v>0</v>
      </c>
      <c r="AH136" s="36">
        <v>0</v>
      </c>
      <c r="AI136" s="36">
        <v>0</v>
      </c>
      <c r="AJ136" s="36">
        <v>0</v>
      </c>
      <c r="AK136" s="40">
        <v>4715</v>
      </c>
      <c r="AL136" s="38">
        <v>8762</v>
      </c>
      <c r="AM136" s="38">
        <v>24</v>
      </c>
      <c r="AN136" s="38">
        <v>0</v>
      </c>
      <c r="AO136" s="38">
        <v>0</v>
      </c>
      <c r="AP136" s="38">
        <v>0</v>
      </c>
      <c r="AQ136" s="36">
        <v>954</v>
      </c>
      <c r="AR136" s="36">
        <v>0</v>
      </c>
      <c r="AS136" s="36">
        <v>0</v>
      </c>
      <c r="AT136" s="36">
        <v>0</v>
      </c>
      <c r="AU136" s="36">
        <v>12</v>
      </c>
      <c r="AV136" s="36">
        <v>15</v>
      </c>
      <c r="AW136" s="36">
        <v>30</v>
      </c>
      <c r="AX136" s="36">
        <v>0</v>
      </c>
      <c r="AY136" s="36">
        <v>0</v>
      </c>
      <c r="AZ136" s="40"/>
      <c r="BA136" s="40">
        <v>14512</v>
      </c>
      <c r="BB136" s="36">
        <v>0</v>
      </c>
      <c r="BC136" s="36">
        <v>-10</v>
      </c>
      <c r="BD136" s="36">
        <v>165</v>
      </c>
      <c r="BE136" s="36">
        <v>-271</v>
      </c>
    </row>
    <row r="137" spans="1:57" x14ac:dyDescent="0.2">
      <c r="A137" s="35" t="s">
        <v>281</v>
      </c>
      <c r="B137" s="35" t="s">
        <v>1180</v>
      </c>
      <c r="C137" s="397" t="s">
        <v>1588</v>
      </c>
      <c r="D137" s="35" t="s">
        <v>280</v>
      </c>
      <c r="F137" s="35" t="s">
        <v>3</v>
      </c>
      <c r="G137" s="36">
        <v>39</v>
      </c>
      <c r="H137" s="36">
        <v>1306</v>
      </c>
      <c r="I137" s="37">
        <v>1345</v>
      </c>
      <c r="J137" s="39">
        <v>21</v>
      </c>
      <c r="K137" s="36">
        <v>98</v>
      </c>
      <c r="L137" s="36">
        <v>0</v>
      </c>
      <c r="M137" s="37">
        <v>98</v>
      </c>
      <c r="N137" s="38">
        <v>-76</v>
      </c>
      <c r="O137" s="38">
        <v>0</v>
      </c>
      <c r="P137" s="38">
        <v>-380</v>
      </c>
      <c r="Q137" s="39">
        <v>-456</v>
      </c>
      <c r="R137" s="37">
        <v>956</v>
      </c>
      <c r="S137" s="38">
        <v>0</v>
      </c>
      <c r="T137" s="38">
        <v>138</v>
      </c>
      <c r="U137" s="38">
        <v>291</v>
      </c>
      <c r="V137" s="39">
        <v>429</v>
      </c>
      <c r="W137" s="36">
        <v>0</v>
      </c>
      <c r="X137" s="36">
        <v>0</v>
      </c>
      <c r="Y137" s="37">
        <v>0</v>
      </c>
      <c r="Z137" s="39">
        <v>561</v>
      </c>
      <c r="AA137" s="36">
        <v>0</v>
      </c>
      <c r="AB137" s="36">
        <v>0</v>
      </c>
      <c r="AC137" s="37">
        <v>0</v>
      </c>
      <c r="AD137" s="38">
        <v>0</v>
      </c>
      <c r="AE137" s="38">
        <v>315</v>
      </c>
      <c r="AF137" s="39">
        <v>315</v>
      </c>
      <c r="AG137" s="36">
        <v>0</v>
      </c>
      <c r="AH137" s="36">
        <v>0</v>
      </c>
      <c r="AI137" s="36">
        <v>0</v>
      </c>
      <c r="AJ137" s="36">
        <v>0</v>
      </c>
      <c r="AK137" s="40">
        <v>3269</v>
      </c>
      <c r="AL137" s="38">
        <v>9448</v>
      </c>
      <c r="AM137" s="38">
        <v>0</v>
      </c>
      <c r="AN137" s="38">
        <v>0</v>
      </c>
      <c r="AO137" s="38">
        <v>0</v>
      </c>
      <c r="AP137" s="38">
        <v>0</v>
      </c>
      <c r="AQ137" s="36">
        <v>543</v>
      </c>
      <c r="AR137" s="36">
        <v>0</v>
      </c>
      <c r="AS137" s="36">
        <v>0</v>
      </c>
      <c r="AT137" s="36">
        <v>0</v>
      </c>
      <c r="AU137" s="36">
        <v>0</v>
      </c>
      <c r="AV137" s="36">
        <v>0</v>
      </c>
      <c r="AW137" s="36">
        <v>0</v>
      </c>
      <c r="AX137" s="36">
        <v>0</v>
      </c>
      <c r="AY137" s="36">
        <v>0</v>
      </c>
      <c r="AZ137" s="40"/>
      <c r="BA137" s="40">
        <v>13260</v>
      </c>
      <c r="BB137" s="36">
        <v>0</v>
      </c>
      <c r="BC137" s="36">
        <v>0</v>
      </c>
      <c r="BD137" s="36">
        <v>0</v>
      </c>
      <c r="BE137" s="36">
        <v>-72</v>
      </c>
    </row>
    <row r="138" spans="1:57" x14ac:dyDescent="0.2">
      <c r="A138" s="35" t="s">
        <v>396</v>
      </c>
      <c r="B138" s="35" t="s">
        <v>1181</v>
      </c>
      <c r="C138" s="397" t="s">
        <v>1588</v>
      </c>
      <c r="D138" s="35" t="s">
        <v>395</v>
      </c>
      <c r="F138" s="35" t="s">
        <v>3</v>
      </c>
      <c r="G138" s="36">
        <v>21</v>
      </c>
      <c r="H138" s="36">
        <v>1315</v>
      </c>
      <c r="I138" s="37">
        <v>1336</v>
      </c>
      <c r="J138" s="39">
        <v>20</v>
      </c>
      <c r="K138" s="36">
        <v>44</v>
      </c>
      <c r="L138" s="36">
        <v>0</v>
      </c>
      <c r="M138" s="37">
        <v>44</v>
      </c>
      <c r="N138" s="38">
        <v>-111</v>
      </c>
      <c r="O138" s="38">
        <v>0</v>
      </c>
      <c r="P138" s="38">
        <v>169</v>
      </c>
      <c r="Q138" s="39">
        <v>58</v>
      </c>
      <c r="R138" s="37">
        <v>1574</v>
      </c>
      <c r="S138" s="38">
        <v>0</v>
      </c>
      <c r="T138" s="38">
        <v>19</v>
      </c>
      <c r="U138" s="38">
        <v>545</v>
      </c>
      <c r="V138" s="39">
        <v>564</v>
      </c>
      <c r="W138" s="36">
        <v>0</v>
      </c>
      <c r="X138" s="36">
        <v>0</v>
      </c>
      <c r="Y138" s="37">
        <v>0</v>
      </c>
      <c r="Z138" s="39">
        <v>140</v>
      </c>
      <c r="AA138" s="36">
        <v>0</v>
      </c>
      <c r="AB138" s="36">
        <v>0</v>
      </c>
      <c r="AC138" s="37">
        <v>0</v>
      </c>
      <c r="AD138" s="38">
        <v>61</v>
      </c>
      <c r="AE138" s="38">
        <v>427</v>
      </c>
      <c r="AF138" s="39">
        <v>488</v>
      </c>
      <c r="AG138" s="36">
        <v>0</v>
      </c>
      <c r="AH138" s="36">
        <v>0</v>
      </c>
      <c r="AI138" s="36">
        <v>0</v>
      </c>
      <c r="AJ138" s="36">
        <v>0</v>
      </c>
      <c r="AK138" s="40">
        <v>4224</v>
      </c>
      <c r="AL138" s="38">
        <v>10595</v>
      </c>
      <c r="AM138" s="38">
        <v>0</v>
      </c>
      <c r="AN138" s="38">
        <v>0</v>
      </c>
      <c r="AO138" s="38">
        <v>0</v>
      </c>
      <c r="AP138" s="38">
        <v>0</v>
      </c>
      <c r="AQ138" s="36">
        <v>553</v>
      </c>
      <c r="AR138" s="36">
        <v>0</v>
      </c>
      <c r="AS138" s="36">
        <v>0</v>
      </c>
      <c r="AT138" s="36">
        <v>0</v>
      </c>
      <c r="AU138" s="36">
        <v>0</v>
      </c>
      <c r="AV138" s="36">
        <v>0</v>
      </c>
      <c r="AW138" s="36">
        <v>0</v>
      </c>
      <c r="AX138" s="36">
        <v>0</v>
      </c>
      <c r="AY138" s="36">
        <v>0</v>
      </c>
      <c r="AZ138" s="40"/>
      <c r="BA138" s="40">
        <v>15372</v>
      </c>
      <c r="BB138" s="36">
        <v>0</v>
      </c>
      <c r="BC138" s="36">
        <v>0</v>
      </c>
      <c r="BD138" s="36">
        <v>23</v>
      </c>
      <c r="BE138" s="36">
        <v>-54</v>
      </c>
    </row>
    <row r="139" spans="1:57" x14ac:dyDescent="0.2">
      <c r="A139" s="35" t="s">
        <v>546</v>
      </c>
      <c r="B139" s="35" t="s">
        <v>1182</v>
      </c>
      <c r="C139" s="397" t="s">
        <v>1588</v>
      </c>
      <c r="D139" s="35" t="s">
        <v>545</v>
      </c>
      <c r="F139" s="35" t="s">
        <v>3</v>
      </c>
      <c r="G139" s="36">
        <v>10</v>
      </c>
      <c r="H139" s="36">
        <v>1161</v>
      </c>
      <c r="I139" s="37">
        <v>1171</v>
      </c>
      <c r="J139" s="39">
        <v>23</v>
      </c>
      <c r="K139" s="36">
        <v>111</v>
      </c>
      <c r="L139" s="36">
        <v>0</v>
      </c>
      <c r="M139" s="37">
        <v>111</v>
      </c>
      <c r="N139" s="38">
        <v>-371</v>
      </c>
      <c r="O139" s="38">
        <v>0</v>
      </c>
      <c r="P139" s="38">
        <v>205</v>
      </c>
      <c r="Q139" s="39">
        <v>-166</v>
      </c>
      <c r="R139" s="37">
        <v>1162</v>
      </c>
      <c r="S139" s="38">
        <v>0</v>
      </c>
      <c r="T139" s="38">
        <v>2</v>
      </c>
      <c r="U139" s="38">
        <v>810</v>
      </c>
      <c r="V139" s="39">
        <v>812</v>
      </c>
      <c r="W139" s="36">
        <v>0</v>
      </c>
      <c r="X139" s="36">
        <v>16</v>
      </c>
      <c r="Y139" s="37">
        <v>16</v>
      </c>
      <c r="Z139" s="39">
        <v>579</v>
      </c>
      <c r="AA139" s="36">
        <v>0</v>
      </c>
      <c r="AB139" s="36">
        <v>0</v>
      </c>
      <c r="AC139" s="37">
        <v>0</v>
      </c>
      <c r="AD139" s="38">
        <v>0</v>
      </c>
      <c r="AE139" s="38">
        <v>329</v>
      </c>
      <c r="AF139" s="39">
        <v>329</v>
      </c>
      <c r="AG139" s="36">
        <v>0</v>
      </c>
      <c r="AH139" s="36">
        <v>0</v>
      </c>
      <c r="AI139" s="36">
        <v>0</v>
      </c>
      <c r="AJ139" s="36">
        <v>0</v>
      </c>
      <c r="AK139" s="40">
        <v>4037</v>
      </c>
      <c r="AL139" s="38">
        <v>4594</v>
      </c>
      <c r="AM139" s="38">
        <v>6</v>
      </c>
      <c r="AN139" s="38">
        <v>3134</v>
      </c>
      <c r="AO139" s="38">
        <v>0</v>
      </c>
      <c r="AP139" s="38">
        <v>0</v>
      </c>
      <c r="AQ139" s="36">
        <v>643</v>
      </c>
      <c r="AR139" s="36">
        <v>0</v>
      </c>
      <c r="AS139" s="36">
        <v>0</v>
      </c>
      <c r="AT139" s="36">
        <v>0</v>
      </c>
      <c r="AU139" s="36">
        <v>0</v>
      </c>
      <c r="AV139" s="36">
        <v>-122</v>
      </c>
      <c r="AW139" s="36">
        <v>0</v>
      </c>
      <c r="AX139" s="36">
        <v>0</v>
      </c>
      <c r="AY139" s="36">
        <v>0</v>
      </c>
      <c r="AZ139" s="40"/>
      <c r="BA139" s="40">
        <v>12292</v>
      </c>
      <c r="BB139" s="36">
        <v>0</v>
      </c>
      <c r="BC139" s="36">
        <v>0</v>
      </c>
      <c r="BD139" s="36">
        <v>12</v>
      </c>
      <c r="BE139" s="36">
        <v>-6</v>
      </c>
    </row>
    <row r="140" spans="1:57" x14ac:dyDescent="0.2">
      <c r="A140" s="35" t="s">
        <v>556</v>
      </c>
      <c r="B140" s="35" t="s">
        <v>1183</v>
      </c>
      <c r="C140" s="397" t="s">
        <v>1588</v>
      </c>
      <c r="D140" s="35" t="s">
        <v>555</v>
      </c>
      <c r="F140" s="35" t="s">
        <v>3</v>
      </c>
      <c r="G140" s="36">
        <v>36</v>
      </c>
      <c r="H140" s="36">
        <v>400</v>
      </c>
      <c r="I140" s="37">
        <v>436</v>
      </c>
      <c r="J140" s="39">
        <v>15</v>
      </c>
      <c r="K140" s="36">
        <v>88</v>
      </c>
      <c r="L140" s="36">
        <v>0</v>
      </c>
      <c r="M140" s="37">
        <v>88</v>
      </c>
      <c r="N140" s="38">
        <v>-425</v>
      </c>
      <c r="O140" s="38">
        <v>0</v>
      </c>
      <c r="P140" s="38">
        <v>-83</v>
      </c>
      <c r="Q140" s="39">
        <v>-508</v>
      </c>
      <c r="R140" s="37">
        <v>750</v>
      </c>
      <c r="S140" s="38">
        <v>4</v>
      </c>
      <c r="T140" s="38">
        <v>-575</v>
      </c>
      <c r="U140" s="38">
        <v>317</v>
      </c>
      <c r="V140" s="39">
        <v>-254</v>
      </c>
      <c r="W140" s="36">
        <v>0</v>
      </c>
      <c r="X140" s="36">
        <v>17</v>
      </c>
      <c r="Y140" s="37">
        <v>17</v>
      </c>
      <c r="Z140" s="39">
        <v>1111</v>
      </c>
      <c r="AA140" s="36">
        <v>0</v>
      </c>
      <c r="AB140" s="36">
        <v>0</v>
      </c>
      <c r="AC140" s="37">
        <v>0</v>
      </c>
      <c r="AD140" s="38">
        <v>152</v>
      </c>
      <c r="AE140" s="38">
        <v>265</v>
      </c>
      <c r="AF140" s="39">
        <v>417</v>
      </c>
      <c r="AG140" s="36">
        <v>265</v>
      </c>
      <c r="AH140" s="36">
        <v>0</v>
      </c>
      <c r="AI140" s="36">
        <v>0</v>
      </c>
      <c r="AJ140" s="36">
        <v>0</v>
      </c>
      <c r="AK140" s="40">
        <v>2337</v>
      </c>
      <c r="AL140" s="38">
        <v>3580</v>
      </c>
      <c r="AM140" s="38">
        <v>0</v>
      </c>
      <c r="AN140" s="38">
        <v>4888</v>
      </c>
      <c r="AO140" s="38">
        <v>0</v>
      </c>
      <c r="AP140" s="38">
        <v>0</v>
      </c>
      <c r="AQ140" s="36">
        <v>0</v>
      </c>
      <c r="AR140" s="36">
        <v>0</v>
      </c>
      <c r="AS140" s="36">
        <v>0</v>
      </c>
      <c r="AT140" s="36">
        <v>0</v>
      </c>
      <c r="AU140" s="36">
        <v>0</v>
      </c>
      <c r="AV140" s="36">
        <v>8</v>
      </c>
      <c r="AW140" s="36">
        <v>-9</v>
      </c>
      <c r="AX140" s="36">
        <v>0</v>
      </c>
      <c r="AY140" s="36">
        <v>0</v>
      </c>
      <c r="AZ140" s="40"/>
      <c r="BA140" s="40">
        <v>10804</v>
      </c>
      <c r="BB140" s="36">
        <v>0</v>
      </c>
      <c r="BC140" s="36">
        <v>0</v>
      </c>
      <c r="BD140" s="36">
        <v>22</v>
      </c>
      <c r="BE140" s="36">
        <v>-77</v>
      </c>
    </row>
    <row r="141" spans="1:57" x14ac:dyDescent="0.2">
      <c r="A141" s="35" t="s">
        <v>598</v>
      </c>
      <c r="B141" s="35" t="s">
        <v>1184</v>
      </c>
      <c r="C141" s="397" t="s">
        <v>1588</v>
      </c>
      <c r="D141" s="35" t="s">
        <v>597</v>
      </c>
      <c r="F141" s="35" t="s">
        <v>3</v>
      </c>
      <c r="G141" s="36">
        <v>29</v>
      </c>
      <c r="H141" s="36">
        <v>775</v>
      </c>
      <c r="I141" s="37">
        <v>804</v>
      </c>
      <c r="J141" s="39">
        <v>17</v>
      </c>
      <c r="K141" s="36">
        <v>60</v>
      </c>
      <c r="L141" s="36">
        <v>0</v>
      </c>
      <c r="M141" s="37">
        <v>60</v>
      </c>
      <c r="N141" s="38">
        <v>-170</v>
      </c>
      <c r="O141" s="38">
        <v>0</v>
      </c>
      <c r="P141" s="38">
        <v>-14</v>
      </c>
      <c r="Q141" s="39">
        <v>-184</v>
      </c>
      <c r="R141" s="37">
        <v>648</v>
      </c>
      <c r="S141" s="38">
        <v>0</v>
      </c>
      <c r="T141" s="38">
        <v>124</v>
      </c>
      <c r="U141" s="38">
        <v>192</v>
      </c>
      <c r="V141" s="39">
        <v>316</v>
      </c>
      <c r="W141" s="36">
        <v>0</v>
      </c>
      <c r="X141" s="36">
        <v>0</v>
      </c>
      <c r="Y141" s="37">
        <v>0</v>
      </c>
      <c r="Z141" s="39">
        <v>507</v>
      </c>
      <c r="AA141" s="36">
        <v>0</v>
      </c>
      <c r="AB141" s="36">
        <v>0</v>
      </c>
      <c r="AC141" s="37">
        <v>0</v>
      </c>
      <c r="AD141" s="38">
        <v>0</v>
      </c>
      <c r="AE141" s="38">
        <v>49</v>
      </c>
      <c r="AF141" s="39">
        <v>49</v>
      </c>
      <c r="AG141" s="36">
        <v>0</v>
      </c>
      <c r="AH141" s="36">
        <v>0</v>
      </c>
      <c r="AI141" s="36">
        <v>0</v>
      </c>
      <c r="AJ141" s="36">
        <v>0</v>
      </c>
      <c r="AK141" s="40">
        <v>2217</v>
      </c>
      <c r="AL141" s="38">
        <v>5633</v>
      </c>
      <c r="AM141" s="38">
        <v>0</v>
      </c>
      <c r="AN141" s="38">
        <v>0</v>
      </c>
      <c r="AO141" s="38">
        <v>0</v>
      </c>
      <c r="AP141" s="38">
        <v>0</v>
      </c>
      <c r="AQ141" s="36">
        <v>53</v>
      </c>
      <c r="AR141" s="36">
        <v>0</v>
      </c>
      <c r="AS141" s="36">
        <v>0</v>
      </c>
      <c r="AT141" s="36">
        <v>0</v>
      </c>
      <c r="AU141" s="36">
        <v>0</v>
      </c>
      <c r="AV141" s="36">
        <v>0</v>
      </c>
      <c r="AW141" s="36">
        <v>0</v>
      </c>
      <c r="AX141" s="36">
        <v>0</v>
      </c>
      <c r="AY141" s="36">
        <v>0</v>
      </c>
      <c r="AZ141" s="40"/>
      <c r="BA141" s="40">
        <v>7903</v>
      </c>
      <c r="BB141" s="36">
        <v>0</v>
      </c>
      <c r="BC141" s="36">
        <v>0</v>
      </c>
      <c r="BD141" s="36">
        <v>0</v>
      </c>
      <c r="BE141" s="36">
        <v>-20</v>
      </c>
    </row>
    <row r="142" spans="1:57" x14ac:dyDescent="0.2">
      <c r="A142" s="35" t="s">
        <v>631</v>
      </c>
      <c r="B142" s="35" t="s">
        <v>1185</v>
      </c>
      <c r="C142" s="397" t="s">
        <v>1588</v>
      </c>
      <c r="D142" s="35" t="s">
        <v>630</v>
      </c>
      <c r="F142" s="35" t="s">
        <v>3</v>
      </c>
      <c r="G142" s="36">
        <v>-28</v>
      </c>
      <c r="H142" s="36">
        <v>1679</v>
      </c>
      <c r="I142" s="37">
        <v>1651</v>
      </c>
      <c r="J142" s="39">
        <v>-3</v>
      </c>
      <c r="K142" s="36">
        <v>50</v>
      </c>
      <c r="L142" s="36">
        <v>0</v>
      </c>
      <c r="M142" s="37">
        <v>50</v>
      </c>
      <c r="N142" s="38">
        <v>32</v>
      </c>
      <c r="O142" s="38">
        <v>0</v>
      </c>
      <c r="P142" s="38">
        <v>188</v>
      </c>
      <c r="Q142" s="39">
        <v>220</v>
      </c>
      <c r="R142" s="37">
        <v>1106</v>
      </c>
      <c r="S142" s="38">
        <v>0</v>
      </c>
      <c r="T142" s="38">
        <v>675</v>
      </c>
      <c r="U142" s="38">
        <v>942</v>
      </c>
      <c r="V142" s="39">
        <v>1617</v>
      </c>
      <c r="W142" s="36">
        <v>0</v>
      </c>
      <c r="X142" s="36">
        <v>0</v>
      </c>
      <c r="Y142" s="37">
        <v>0</v>
      </c>
      <c r="Z142" s="39">
        <v>946</v>
      </c>
      <c r="AA142" s="36">
        <v>0</v>
      </c>
      <c r="AB142" s="36">
        <v>0</v>
      </c>
      <c r="AC142" s="37">
        <v>0</v>
      </c>
      <c r="AD142" s="38">
        <v>0</v>
      </c>
      <c r="AE142" s="38">
        <v>0</v>
      </c>
      <c r="AF142" s="39">
        <v>0</v>
      </c>
      <c r="AG142" s="36">
        <v>0</v>
      </c>
      <c r="AH142" s="36">
        <v>0</v>
      </c>
      <c r="AI142" s="36">
        <v>0</v>
      </c>
      <c r="AJ142" s="36">
        <v>0</v>
      </c>
      <c r="AK142" s="40">
        <v>5587</v>
      </c>
      <c r="AL142" s="38">
        <v>9697</v>
      </c>
      <c r="AM142" s="38">
        <v>0</v>
      </c>
      <c r="AN142" s="38">
        <v>0</v>
      </c>
      <c r="AO142" s="38">
        <v>0</v>
      </c>
      <c r="AP142" s="38">
        <v>0</v>
      </c>
      <c r="AQ142" s="36">
        <v>0</v>
      </c>
      <c r="AR142" s="36">
        <v>0</v>
      </c>
      <c r="AS142" s="36">
        <v>0</v>
      </c>
      <c r="AT142" s="36">
        <v>0</v>
      </c>
      <c r="AU142" s="36">
        <v>0</v>
      </c>
      <c r="AV142" s="36">
        <v>-1349</v>
      </c>
      <c r="AW142" s="36">
        <v>0</v>
      </c>
      <c r="AX142" s="36">
        <v>0</v>
      </c>
      <c r="AY142" s="36">
        <v>0</v>
      </c>
      <c r="AZ142" s="40"/>
      <c r="BA142" s="40">
        <v>13935</v>
      </c>
      <c r="BB142" s="36">
        <v>0</v>
      </c>
      <c r="BC142" s="36">
        <v>0</v>
      </c>
      <c r="BD142" s="36">
        <v>0</v>
      </c>
      <c r="BE142" s="36">
        <v>-20</v>
      </c>
    </row>
    <row r="143" spans="1:57" x14ac:dyDescent="0.2">
      <c r="A143" s="35" t="s">
        <v>641</v>
      </c>
      <c r="B143" s="35" t="s">
        <v>1186</v>
      </c>
      <c r="C143" s="397" t="s">
        <v>1588</v>
      </c>
      <c r="D143" s="35" t="s">
        <v>640</v>
      </c>
      <c r="F143" s="35" t="s">
        <v>3</v>
      </c>
      <c r="G143" s="36">
        <v>43</v>
      </c>
      <c r="H143" s="36">
        <v>173</v>
      </c>
      <c r="I143" s="37">
        <v>216</v>
      </c>
      <c r="J143" s="39">
        <v>39</v>
      </c>
      <c r="K143" s="36">
        <v>71</v>
      </c>
      <c r="L143" s="36">
        <v>0</v>
      </c>
      <c r="M143" s="37">
        <v>71</v>
      </c>
      <c r="N143" s="38">
        <v>-78</v>
      </c>
      <c r="O143" s="38">
        <v>0</v>
      </c>
      <c r="P143" s="38">
        <v>-275</v>
      </c>
      <c r="Q143" s="39">
        <v>-353</v>
      </c>
      <c r="R143" s="37">
        <v>532</v>
      </c>
      <c r="S143" s="38">
        <v>15</v>
      </c>
      <c r="T143" s="38">
        <v>62</v>
      </c>
      <c r="U143" s="38">
        <v>412</v>
      </c>
      <c r="V143" s="39">
        <v>489</v>
      </c>
      <c r="W143" s="36">
        <v>0</v>
      </c>
      <c r="X143" s="36">
        <v>0</v>
      </c>
      <c r="Y143" s="37">
        <v>0</v>
      </c>
      <c r="Z143" s="39">
        <v>1097</v>
      </c>
      <c r="AA143" s="36">
        <v>0</v>
      </c>
      <c r="AB143" s="36">
        <v>0</v>
      </c>
      <c r="AC143" s="37">
        <v>0</v>
      </c>
      <c r="AD143" s="38">
        <v>11</v>
      </c>
      <c r="AE143" s="38">
        <v>498</v>
      </c>
      <c r="AF143" s="39">
        <v>509</v>
      </c>
      <c r="AG143" s="36">
        <v>0</v>
      </c>
      <c r="AH143" s="36">
        <v>0</v>
      </c>
      <c r="AI143" s="36">
        <v>0</v>
      </c>
      <c r="AJ143" s="36">
        <v>0</v>
      </c>
      <c r="AK143" s="40">
        <v>2600</v>
      </c>
      <c r="AL143" s="38">
        <v>4083</v>
      </c>
      <c r="AM143" s="38">
        <v>0</v>
      </c>
      <c r="AN143" s="38">
        <v>4988</v>
      </c>
      <c r="AO143" s="38">
        <v>0</v>
      </c>
      <c r="AP143" s="38">
        <v>0</v>
      </c>
      <c r="AQ143" s="36">
        <v>415</v>
      </c>
      <c r="AR143" s="36">
        <v>0</v>
      </c>
      <c r="AS143" s="36">
        <v>0</v>
      </c>
      <c r="AT143" s="36">
        <v>0</v>
      </c>
      <c r="AU143" s="36">
        <v>0</v>
      </c>
      <c r="AV143" s="36">
        <v>0</v>
      </c>
      <c r="AW143" s="36">
        <v>0</v>
      </c>
      <c r="AX143" s="36">
        <v>0</v>
      </c>
      <c r="AY143" s="36">
        <v>0</v>
      </c>
      <c r="AZ143" s="40"/>
      <c r="BA143" s="40">
        <v>12086</v>
      </c>
      <c r="BB143" s="36">
        <v>0</v>
      </c>
      <c r="BC143" s="36">
        <v>0</v>
      </c>
      <c r="BD143" s="36">
        <v>35</v>
      </c>
      <c r="BE143" s="36">
        <v>-206</v>
      </c>
    </row>
    <row r="144" spans="1:57" x14ac:dyDescent="0.2">
      <c r="A144" s="35" t="s">
        <v>188</v>
      </c>
      <c r="B144" s="35" t="s">
        <v>1187</v>
      </c>
      <c r="C144" s="397" t="s">
        <v>1594</v>
      </c>
      <c r="D144" s="35" t="s">
        <v>187</v>
      </c>
      <c r="F144" s="35" t="s">
        <v>34</v>
      </c>
      <c r="G144" s="36">
        <v>225</v>
      </c>
      <c r="H144" s="36">
        <v>2274</v>
      </c>
      <c r="I144" s="37">
        <v>2499</v>
      </c>
      <c r="J144" s="39">
        <v>34</v>
      </c>
      <c r="K144" s="36">
        <v>124</v>
      </c>
      <c r="L144" s="36">
        <v>145</v>
      </c>
      <c r="M144" s="37">
        <v>269</v>
      </c>
      <c r="N144" s="38">
        <v>4621</v>
      </c>
      <c r="O144" s="38">
        <v>0</v>
      </c>
      <c r="P144" s="38">
        <v>4075</v>
      </c>
      <c r="Q144" s="39">
        <v>8696</v>
      </c>
      <c r="R144" s="37">
        <v>6868</v>
      </c>
      <c r="S144" s="38">
        <v>495</v>
      </c>
      <c r="T144" s="38">
        <v>53</v>
      </c>
      <c r="U144" s="38">
        <v>889</v>
      </c>
      <c r="V144" s="39">
        <v>1437</v>
      </c>
      <c r="W144" s="36">
        <v>514</v>
      </c>
      <c r="X144" s="36">
        <v>1702</v>
      </c>
      <c r="Y144" s="37">
        <v>2216</v>
      </c>
      <c r="Z144" s="39">
        <v>3636</v>
      </c>
      <c r="AA144" s="36">
        <v>38984</v>
      </c>
      <c r="AB144" s="36">
        <v>11715</v>
      </c>
      <c r="AC144" s="37">
        <v>50699</v>
      </c>
      <c r="AD144" s="38">
        <v>31260</v>
      </c>
      <c r="AE144" s="38">
        <v>530</v>
      </c>
      <c r="AF144" s="39">
        <v>31790</v>
      </c>
      <c r="AG144" s="36">
        <v>1327</v>
      </c>
      <c r="AH144" s="36">
        <v>96</v>
      </c>
      <c r="AI144" s="36">
        <v>0</v>
      </c>
      <c r="AJ144" s="36">
        <v>0</v>
      </c>
      <c r="AK144" s="40">
        <v>109567</v>
      </c>
      <c r="AL144" s="38">
        <v>10094</v>
      </c>
      <c r="AM144" s="38">
        <v>0</v>
      </c>
      <c r="AN144" s="38">
        <v>6867</v>
      </c>
      <c r="AO144" s="38">
        <v>0</v>
      </c>
      <c r="AP144" s="38">
        <v>0</v>
      </c>
      <c r="AQ144" s="36">
        <v>1366</v>
      </c>
      <c r="AR144" s="36">
        <v>0</v>
      </c>
      <c r="AS144" s="36">
        <v>0</v>
      </c>
      <c r="AT144" s="36">
        <v>0</v>
      </c>
      <c r="AU144" s="36">
        <v>65</v>
      </c>
      <c r="AV144" s="36">
        <v>1</v>
      </c>
      <c r="AW144" s="36">
        <v>97</v>
      </c>
      <c r="AX144" s="36">
        <v>0</v>
      </c>
      <c r="AY144" s="36">
        <v>-203</v>
      </c>
      <c r="AZ144" s="40"/>
      <c r="BA144" s="40">
        <v>127854</v>
      </c>
      <c r="BB144" s="36">
        <v>1</v>
      </c>
      <c r="BC144" s="36">
        <v>192</v>
      </c>
      <c r="BD144" s="36">
        <v>3183</v>
      </c>
      <c r="BE144" s="36">
        <v>-257</v>
      </c>
    </row>
    <row r="145" spans="1:57" x14ac:dyDescent="0.2">
      <c r="A145" s="35" t="s">
        <v>313</v>
      </c>
      <c r="B145" s="35" t="s">
        <v>1188</v>
      </c>
      <c r="C145" s="397" t="s">
        <v>1594</v>
      </c>
      <c r="D145" s="35" t="s">
        <v>909</v>
      </c>
      <c r="F145" s="35" t="s">
        <v>34</v>
      </c>
      <c r="G145" s="36">
        <v>96</v>
      </c>
      <c r="H145" s="36">
        <v>2497</v>
      </c>
      <c r="I145" s="37">
        <v>2593</v>
      </c>
      <c r="J145" s="39">
        <v>36</v>
      </c>
      <c r="K145" s="36">
        <v>818</v>
      </c>
      <c r="L145" s="36">
        <v>92</v>
      </c>
      <c r="M145" s="37">
        <v>910</v>
      </c>
      <c r="N145" s="38">
        <v>2096</v>
      </c>
      <c r="O145" s="38">
        <v>0</v>
      </c>
      <c r="P145" s="38">
        <v>889</v>
      </c>
      <c r="Q145" s="39">
        <v>2985</v>
      </c>
      <c r="R145" s="37">
        <v>5137</v>
      </c>
      <c r="S145" s="38">
        <v>535</v>
      </c>
      <c r="T145" s="38">
        <v>570</v>
      </c>
      <c r="U145" s="38">
        <v>656</v>
      </c>
      <c r="V145" s="39">
        <v>1761</v>
      </c>
      <c r="W145" s="36">
        <v>1482</v>
      </c>
      <c r="X145" s="36">
        <v>4534</v>
      </c>
      <c r="Y145" s="37">
        <v>6016</v>
      </c>
      <c r="Z145" s="39">
        <v>3583</v>
      </c>
      <c r="AA145" s="36">
        <v>16228</v>
      </c>
      <c r="AB145" s="36">
        <v>11244</v>
      </c>
      <c r="AC145" s="37">
        <v>27472</v>
      </c>
      <c r="AD145" s="38">
        <v>33960</v>
      </c>
      <c r="AE145" s="38">
        <v>1958</v>
      </c>
      <c r="AF145" s="39">
        <v>35918</v>
      </c>
      <c r="AG145" s="36">
        <v>3646</v>
      </c>
      <c r="AH145" s="36">
        <v>0</v>
      </c>
      <c r="AI145" s="36">
        <v>0</v>
      </c>
      <c r="AJ145" s="36">
        <v>0</v>
      </c>
      <c r="AK145" s="40">
        <v>90057</v>
      </c>
      <c r="AL145" s="38">
        <v>14274</v>
      </c>
      <c r="AM145" s="38">
        <v>59</v>
      </c>
      <c r="AN145" s="38">
        <v>13404</v>
      </c>
      <c r="AO145" s="38">
        <v>0</v>
      </c>
      <c r="AP145" s="38">
        <v>0</v>
      </c>
      <c r="AQ145" s="36">
        <v>0</v>
      </c>
      <c r="AR145" s="36">
        <v>0</v>
      </c>
      <c r="AS145" s="36">
        <v>0</v>
      </c>
      <c r="AT145" s="36">
        <v>0</v>
      </c>
      <c r="AU145" s="36">
        <v>33</v>
      </c>
      <c r="AV145" s="36">
        <v>-1549</v>
      </c>
      <c r="AW145" s="36">
        <v>-309</v>
      </c>
      <c r="AX145" s="36">
        <v>0</v>
      </c>
      <c r="AY145" s="36">
        <v>0</v>
      </c>
      <c r="AZ145" s="40"/>
      <c r="BA145" s="40">
        <v>115969</v>
      </c>
      <c r="BB145" s="36">
        <v>0</v>
      </c>
      <c r="BC145" s="36">
        <v>0</v>
      </c>
      <c r="BD145" s="36">
        <v>980</v>
      </c>
      <c r="BE145" s="36">
        <v>-241</v>
      </c>
    </row>
    <row r="146" spans="1:57" x14ac:dyDescent="0.2">
      <c r="A146" s="35" t="s">
        <v>394</v>
      </c>
      <c r="B146" s="35" t="s">
        <v>1189</v>
      </c>
      <c r="C146" s="397" t="s">
        <v>1594</v>
      </c>
      <c r="D146" s="35" t="s">
        <v>393</v>
      </c>
      <c r="F146" s="35" t="s">
        <v>34</v>
      </c>
      <c r="G146" s="36">
        <v>161</v>
      </c>
      <c r="H146" s="36">
        <v>2015</v>
      </c>
      <c r="I146" s="37">
        <v>2176</v>
      </c>
      <c r="J146" s="39">
        <v>33</v>
      </c>
      <c r="K146" s="36">
        <v>257</v>
      </c>
      <c r="L146" s="36">
        <v>53</v>
      </c>
      <c r="M146" s="37">
        <v>310</v>
      </c>
      <c r="N146" s="38">
        <v>2103</v>
      </c>
      <c r="O146" s="38">
        <v>0</v>
      </c>
      <c r="P146" s="38">
        <v>375</v>
      </c>
      <c r="Q146" s="39">
        <v>2478</v>
      </c>
      <c r="R146" s="37">
        <v>3136</v>
      </c>
      <c r="S146" s="38">
        <v>286</v>
      </c>
      <c r="T146" s="38">
        <v>168</v>
      </c>
      <c r="U146" s="38">
        <v>318</v>
      </c>
      <c r="V146" s="39">
        <v>772</v>
      </c>
      <c r="W146" s="36">
        <v>467</v>
      </c>
      <c r="X146" s="36">
        <v>2184</v>
      </c>
      <c r="Y146" s="37">
        <v>2651</v>
      </c>
      <c r="Z146" s="39">
        <v>1384</v>
      </c>
      <c r="AA146" s="36">
        <v>8869</v>
      </c>
      <c r="AB146" s="36">
        <v>830</v>
      </c>
      <c r="AC146" s="37">
        <v>9699</v>
      </c>
      <c r="AD146" s="38">
        <v>19101</v>
      </c>
      <c r="AE146" s="38">
        <v>1205</v>
      </c>
      <c r="AF146" s="39">
        <v>20306</v>
      </c>
      <c r="AG146" s="36">
        <v>960</v>
      </c>
      <c r="AH146" s="36">
        <v>-22</v>
      </c>
      <c r="AI146" s="36">
        <v>1</v>
      </c>
      <c r="AJ146" s="36">
        <v>0</v>
      </c>
      <c r="AK146" s="40">
        <v>43884</v>
      </c>
      <c r="AL146" s="38">
        <v>12395</v>
      </c>
      <c r="AM146" s="38">
        <v>26</v>
      </c>
      <c r="AN146" s="38">
        <v>0</v>
      </c>
      <c r="AO146" s="38">
        <v>0</v>
      </c>
      <c r="AP146" s="38">
        <v>0</v>
      </c>
      <c r="AQ146" s="36">
        <v>164</v>
      </c>
      <c r="AR146" s="36">
        <v>0</v>
      </c>
      <c r="AS146" s="36">
        <v>0</v>
      </c>
      <c r="AT146" s="36">
        <v>0</v>
      </c>
      <c r="AU146" s="36">
        <v>125</v>
      </c>
      <c r="AV146" s="36">
        <v>0</v>
      </c>
      <c r="AW146" s="36">
        <v>0</v>
      </c>
      <c r="AX146" s="36">
        <v>0</v>
      </c>
      <c r="AY146" s="36">
        <v>0</v>
      </c>
      <c r="AZ146" s="40"/>
      <c r="BA146" s="40">
        <v>56594</v>
      </c>
      <c r="BB146" s="36">
        <v>0</v>
      </c>
      <c r="BC146" s="36">
        <v>0</v>
      </c>
      <c r="BD146" s="36">
        <v>1100</v>
      </c>
      <c r="BE146" s="36">
        <v>-15</v>
      </c>
    </row>
    <row r="147" spans="1:57" x14ac:dyDescent="0.2">
      <c r="A147" s="35" t="s">
        <v>400</v>
      </c>
      <c r="B147" s="35" t="s">
        <v>1190</v>
      </c>
      <c r="C147" s="397" t="s">
        <v>1594</v>
      </c>
      <c r="D147" s="35" t="s">
        <v>399</v>
      </c>
      <c r="F147" s="35" t="s">
        <v>34</v>
      </c>
      <c r="G147" s="36">
        <v>34</v>
      </c>
      <c r="H147" s="36">
        <v>1634</v>
      </c>
      <c r="I147" s="37">
        <v>1668</v>
      </c>
      <c r="J147" s="39">
        <v>28</v>
      </c>
      <c r="K147" s="36">
        <v>177</v>
      </c>
      <c r="L147" s="36">
        <v>71</v>
      </c>
      <c r="M147" s="37">
        <v>248</v>
      </c>
      <c r="N147" s="38">
        <v>1992</v>
      </c>
      <c r="O147" s="38">
        <v>0</v>
      </c>
      <c r="P147" s="38">
        <v>762</v>
      </c>
      <c r="Q147" s="39">
        <v>2754</v>
      </c>
      <c r="R147" s="37">
        <v>4228</v>
      </c>
      <c r="S147" s="38">
        <v>393</v>
      </c>
      <c r="T147" s="38">
        <v>134</v>
      </c>
      <c r="U147" s="38">
        <v>662</v>
      </c>
      <c r="V147" s="39">
        <v>1189</v>
      </c>
      <c r="W147" s="36">
        <v>760</v>
      </c>
      <c r="X147" s="36">
        <v>1485</v>
      </c>
      <c r="Y147" s="37">
        <v>2245</v>
      </c>
      <c r="Z147" s="39">
        <v>2412</v>
      </c>
      <c r="AA147" s="36">
        <v>16900</v>
      </c>
      <c r="AB147" s="36">
        <v>6737</v>
      </c>
      <c r="AC147" s="37">
        <v>23637</v>
      </c>
      <c r="AD147" s="38">
        <v>20751</v>
      </c>
      <c r="AE147" s="38">
        <v>696</v>
      </c>
      <c r="AF147" s="39">
        <v>21447</v>
      </c>
      <c r="AG147" s="36">
        <v>2558</v>
      </c>
      <c r="AH147" s="36">
        <v>0</v>
      </c>
      <c r="AI147" s="36">
        <v>-70</v>
      </c>
      <c r="AJ147" s="36">
        <v>0</v>
      </c>
      <c r="AK147" s="40">
        <v>62344</v>
      </c>
      <c r="AL147" s="38">
        <v>12406</v>
      </c>
      <c r="AM147" s="38">
        <v>0</v>
      </c>
      <c r="AN147" s="38">
        <v>0</v>
      </c>
      <c r="AO147" s="38">
        <v>0</v>
      </c>
      <c r="AP147" s="38">
        <v>0</v>
      </c>
      <c r="AQ147" s="36">
        <v>353</v>
      </c>
      <c r="AR147" s="36">
        <v>0</v>
      </c>
      <c r="AS147" s="36">
        <v>0</v>
      </c>
      <c r="AT147" s="36">
        <v>0</v>
      </c>
      <c r="AU147" s="36">
        <v>0</v>
      </c>
      <c r="AV147" s="36">
        <v>-109</v>
      </c>
      <c r="AW147" s="36">
        <v>102</v>
      </c>
      <c r="AX147" s="36">
        <v>7</v>
      </c>
      <c r="AY147" s="36">
        <v>0</v>
      </c>
      <c r="AZ147" s="40"/>
      <c r="BA147" s="40">
        <v>75103</v>
      </c>
      <c r="BB147" s="36">
        <v>-93</v>
      </c>
      <c r="BC147" s="36">
        <v>214</v>
      </c>
      <c r="BD147" s="36">
        <v>1745</v>
      </c>
      <c r="BE147" s="36">
        <v>-6</v>
      </c>
    </row>
    <row r="148" spans="1:57" x14ac:dyDescent="0.2">
      <c r="A148" s="35" t="s">
        <v>299</v>
      </c>
      <c r="B148" s="35" t="s">
        <v>1191</v>
      </c>
      <c r="C148" s="397" t="s">
        <v>1589</v>
      </c>
      <c r="D148" s="35" t="s">
        <v>298</v>
      </c>
      <c r="F148" s="35" t="s">
        <v>34</v>
      </c>
      <c r="G148" s="36">
        <v>-59</v>
      </c>
      <c r="H148" s="36">
        <v>756</v>
      </c>
      <c r="I148" s="37">
        <v>697</v>
      </c>
      <c r="J148" s="39">
        <v>37</v>
      </c>
      <c r="K148" s="36">
        <v>37</v>
      </c>
      <c r="L148" s="36">
        <v>2185</v>
      </c>
      <c r="M148" s="37">
        <v>2222</v>
      </c>
      <c r="N148" s="38">
        <v>2599</v>
      </c>
      <c r="O148" s="38">
        <v>0</v>
      </c>
      <c r="P148" s="38">
        <v>1524</v>
      </c>
      <c r="Q148" s="39">
        <v>4123</v>
      </c>
      <c r="R148" s="37">
        <v>3232</v>
      </c>
      <c r="S148" s="38">
        <v>237</v>
      </c>
      <c r="T148" s="38">
        <v>108</v>
      </c>
      <c r="U148" s="38">
        <v>409</v>
      </c>
      <c r="V148" s="39">
        <v>754</v>
      </c>
      <c r="W148" s="36">
        <v>1306</v>
      </c>
      <c r="X148" s="36">
        <v>627</v>
      </c>
      <c r="Y148" s="37">
        <v>1933</v>
      </c>
      <c r="Z148" s="39">
        <v>901</v>
      </c>
      <c r="AA148" s="36">
        <v>16278</v>
      </c>
      <c r="AB148" s="36">
        <v>6024</v>
      </c>
      <c r="AC148" s="37">
        <v>22302</v>
      </c>
      <c r="AD148" s="38">
        <v>19582</v>
      </c>
      <c r="AE148" s="38">
        <v>1239</v>
      </c>
      <c r="AF148" s="39">
        <v>20821</v>
      </c>
      <c r="AG148" s="36">
        <v>340</v>
      </c>
      <c r="AH148" s="36">
        <v>0</v>
      </c>
      <c r="AI148" s="36">
        <v>0</v>
      </c>
      <c r="AJ148" s="36">
        <v>0</v>
      </c>
      <c r="AK148" s="40">
        <v>57362</v>
      </c>
      <c r="AL148" s="38">
        <v>10765</v>
      </c>
      <c r="AM148" s="38">
        <v>152</v>
      </c>
      <c r="AN148" s="38">
        <v>0</v>
      </c>
      <c r="AO148" s="38">
        <v>0</v>
      </c>
      <c r="AP148" s="38">
        <v>0</v>
      </c>
      <c r="AQ148" s="36">
        <v>849</v>
      </c>
      <c r="AR148" s="36">
        <v>0</v>
      </c>
      <c r="AS148" s="36">
        <v>0</v>
      </c>
      <c r="AT148" s="36">
        <v>0</v>
      </c>
      <c r="AU148" s="36">
        <v>0</v>
      </c>
      <c r="AV148" s="36">
        <v>0</v>
      </c>
      <c r="AW148" s="36">
        <v>0</v>
      </c>
      <c r="AX148" s="36">
        <v>0</v>
      </c>
      <c r="AY148" s="36">
        <v>0</v>
      </c>
      <c r="AZ148" s="40"/>
      <c r="BA148" s="40">
        <v>69128</v>
      </c>
      <c r="BB148" s="36">
        <v>0</v>
      </c>
      <c r="BC148" s="36">
        <v>0</v>
      </c>
      <c r="BD148" s="36">
        <v>2000</v>
      </c>
      <c r="BE148" s="36">
        <v>-40</v>
      </c>
    </row>
    <row r="149" spans="1:57" x14ac:dyDescent="0.2">
      <c r="A149" s="35" t="s">
        <v>355</v>
      </c>
      <c r="B149" s="35" t="s">
        <v>1192</v>
      </c>
      <c r="C149" s="397" t="s">
        <v>1589</v>
      </c>
      <c r="D149" s="35" t="s">
        <v>910</v>
      </c>
      <c r="F149" s="35" t="s">
        <v>34</v>
      </c>
      <c r="G149" s="36">
        <v>98</v>
      </c>
      <c r="H149" s="36">
        <v>1750</v>
      </c>
      <c r="I149" s="37">
        <v>1848</v>
      </c>
      <c r="J149" s="39">
        <v>33</v>
      </c>
      <c r="K149" s="36">
        <v>909</v>
      </c>
      <c r="L149" s="36">
        <v>176</v>
      </c>
      <c r="M149" s="37">
        <v>1085</v>
      </c>
      <c r="N149" s="38">
        <v>2042</v>
      </c>
      <c r="O149" s="38">
        <v>0</v>
      </c>
      <c r="P149" s="38">
        <v>560</v>
      </c>
      <c r="Q149" s="39">
        <v>2602</v>
      </c>
      <c r="R149" s="37">
        <v>5663</v>
      </c>
      <c r="S149" s="38">
        <v>0</v>
      </c>
      <c r="T149" s="38">
        <v>144</v>
      </c>
      <c r="U149" s="38">
        <v>321</v>
      </c>
      <c r="V149" s="39">
        <v>465</v>
      </c>
      <c r="W149" s="36">
        <v>1706</v>
      </c>
      <c r="X149" s="36">
        <v>1938</v>
      </c>
      <c r="Y149" s="37">
        <v>3644</v>
      </c>
      <c r="Z149" s="39">
        <v>4458</v>
      </c>
      <c r="AA149" s="36">
        <v>17349</v>
      </c>
      <c r="AB149" s="36">
        <v>9121</v>
      </c>
      <c r="AC149" s="37">
        <v>26470</v>
      </c>
      <c r="AD149" s="38">
        <v>30984</v>
      </c>
      <c r="AE149" s="38">
        <v>775</v>
      </c>
      <c r="AF149" s="39">
        <v>31759</v>
      </c>
      <c r="AG149" s="36">
        <v>556</v>
      </c>
      <c r="AH149" s="36">
        <v>11</v>
      </c>
      <c r="AI149" s="36">
        <v>0</v>
      </c>
      <c r="AJ149" s="36">
        <v>0</v>
      </c>
      <c r="AK149" s="40">
        <v>78594</v>
      </c>
      <c r="AL149" s="38">
        <v>20088</v>
      </c>
      <c r="AM149" s="38">
        <v>810</v>
      </c>
      <c r="AN149" s="38">
        <v>1925</v>
      </c>
      <c r="AO149" s="38">
        <v>0</v>
      </c>
      <c r="AP149" s="38">
        <v>0</v>
      </c>
      <c r="AQ149" s="36">
        <v>0</v>
      </c>
      <c r="AR149" s="36">
        <v>0</v>
      </c>
      <c r="AS149" s="36">
        <v>0</v>
      </c>
      <c r="AT149" s="36">
        <v>0</v>
      </c>
      <c r="AU149" s="36">
        <v>0</v>
      </c>
      <c r="AV149" s="36">
        <v>-72</v>
      </c>
      <c r="AW149" s="36">
        <v>650</v>
      </c>
      <c r="AX149" s="36">
        <v>0</v>
      </c>
      <c r="AY149" s="36">
        <v>0</v>
      </c>
      <c r="AZ149" s="40"/>
      <c r="BA149" s="40">
        <v>101995</v>
      </c>
      <c r="BB149" s="36">
        <v>0</v>
      </c>
      <c r="BC149" s="36">
        <v>0</v>
      </c>
      <c r="BD149" s="36">
        <v>2828</v>
      </c>
      <c r="BE149" s="36">
        <v>-317</v>
      </c>
    </row>
    <row r="150" spans="1:57" x14ac:dyDescent="0.2">
      <c r="A150" s="35" t="s">
        <v>306</v>
      </c>
      <c r="B150" s="35" t="s">
        <v>1193</v>
      </c>
      <c r="C150" s="397" t="s">
        <v>1589</v>
      </c>
      <c r="D150" s="35" t="s">
        <v>911</v>
      </c>
      <c r="F150" s="35" t="s">
        <v>729</v>
      </c>
      <c r="G150" s="36">
        <v>149</v>
      </c>
      <c r="H150" s="36">
        <v>4078</v>
      </c>
      <c r="I150" s="37">
        <v>4227</v>
      </c>
      <c r="J150" s="39">
        <v>129</v>
      </c>
      <c r="K150" s="36">
        <v>731</v>
      </c>
      <c r="L150" s="36">
        <v>961</v>
      </c>
      <c r="M150" s="37">
        <v>1692</v>
      </c>
      <c r="N150" s="38">
        <v>16036</v>
      </c>
      <c r="O150" s="38">
        <v>0</v>
      </c>
      <c r="P150" s="38">
        <v>1613</v>
      </c>
      <c r="Q150" s="39">
        <v>17649</v>
      </c>
      <c r="R150" s="37">
        <v>17898</v>
      </c>
      <c r="S150" s="38">
        <v>1772</v>
      </c>
      <c r="T150" s="38">
        <v>23</v>
      </c>
      <c r="U150" s="38">
        <v>655</v>
      </c>
      <c r="V150" s="39">
        <v>2450</v>
      </c>
      <c r="W150" s="36">
        <v>3748</v>
      </c>
      <c r="X150" s="36">
        <v>7995</v>
      </c>
      <c r="Y150" s="37">
        <v>11743</v>
      </c>
      <c r="Z150" s="39">
        <v>6540</v>
      </c>
      <c r="AA150" s="36">
        <v>169562</v>
      </c>
      <c r="AB150" s="36">
        <v>64492.590573093898</v>
      </c>
      <c r="AC150" s="37">
        <v>234054.59057309391</v>
      </c>
      <c r="AD150" s="38">
        <v>160219</v>
      </c>
      <c r="AE150" s="38">
        <v>3921</v>
      </c>
      <c r="AF150" s="39">
        <v>164140</v>
      </c>
      <c r="AG150" s="36">
        <v>1354</v>
      </c>
      <c r="AH150" s="36">
        <v>0</v>
      </c>
      <c r="AI150" s="36">
        <v>89</v>
      </c>
      <c r="AJ150" s="36">
        <v>0</v>
      </c>
      <c r="AK150" s="40">
        <v>461965.59057309391</v>
      </c>
      <c r="AL150" s="38">
        <v>0</v>
      </c>
      <c r="AM150" s="38">
        <v>0</v>
      </c>
      <c r="AN150" s="38">
        <v>0</v>
      </c>
      <c r="AO150" s="38">
        <v>0</v>
      </c>
      <c r="AP150" s="38">
        <v>0</v>
      </c>
      <c r="AQ150" s="36">
        <v>0</v>
      </c>
      <c r="AR150" s="36">
        <v>0</v>
      </c>
      <c r="AS150" s="36">
        <v>0</v>
      </c>
      <c r="AT150" s="36">
        <v>0</v>
      </c>
      <c r="AU150" s="36">
        <v>275</v>
      </c>
      <c r="AV150" s="36">
        <v>-130</v>
      </c>
      <c r="AW150" s="36">
        <v>-329</v>
      </c>
      <c r="AX150" s="36">
        <v>-1700</v>
      </c>
      <c r="AY150" s="36">
        <v>0</v>
      </c>
      <c r="AZ150" s="40"/>
      <c r="BA150" s="40">
        <v>460081.59057309391</v>
      </c>
      <c r="BB150" s="36">
        <v>0</v>
      </c>
      <c r="BC150" s="36">
        <v>0</v>
      </c>
      <c r="BD150" s="36">
        <v>11647</v>
      </c>
      <c r="BE150" s="36">
        <v>-1962</v>
      </c>
    </row>
    <row r="151" spans="1:57" x14ac:dyDescent="0.2">
      <c r="A151" s="35" t="s">
        <v>13</v>
      </c>
      <c r="B151" s="35" t="s">
        <v>1194</v>
      </c>
      <c r="C151" s="397" t="s">
        <v>1589</v>
      </c>
      <c r="D151" s="35" t="s">
        <v>12</v>
      </c>
      <c r="F151" s="35" t="s">
        <v>3</v>
      </c>
      <c r="G151" s="36">
        <v>20</v>
      </c>
      <c r="H151" s="36">
        <v>1150</v>
      </c>
      <c r="I151" s="37">
        <v>1170</v>
      </c>
      <c r="J151" s="39">
        <v>22</v>
      </c>
      <c r="K151" s="36">
        <v>60</v>
      </c>
      <c r="L151" s="36">
        <v>0</v>
      </c>
      <c r="M151" s="37">
        <v>60</v>
      </c>
      <c r="N151" s="38">
        <v>-250</v>
      </c>
      <c r="O151" s="38">
        <v>0</v>
      </c>
      <c r="P151" s="38">
        <v>-220</v>
      </c>
      <c r="Q151" s="39">
        <v>-470</v>
      </c>
      <c r="R151" s="37">
        <v>824</v>
      </c>
      <c r="S151" s="38">
        <v>18</v>
      </c>
      <c r="T151" s="38">
        <v>40</v>
      </c>
      <c r="U151" s="38">
        <v>432</v>
      </c>
      <c r="V151" s="39">
        <v>490</v>
      </c>
      <c r="W151" s="36">
        <v>0</v>
      </c>
      <c r="X151" s="36">
        <v>0</v>
      </c>
      <c r="Y151" s="37">
        <v>0</v>
      </c>
      <c r="Z151" s="39">
        <v>808</v>
      </c>
      <c r="AA151" s="36">
        <v>0</v>
      </c>
      <c r="AB151" s="36">
        <v>0</v>
      </c>
      <c r="AC151" s="37">
        <v>0</v>
      </c>
      <c r="AD151" s="38">
        <v>0</v>
      </c>
      <c r="AE151" s="38">
        <v>803</v>
      </c>
      <c r="AF151" s="39">
        <v>803</v>
      </c>
      <c r="AG151" s="36">
        <v>430</v>
      </c>
      <c r="AH151" s="36">
        <v>0</v>
      </c>
      <c r="AI151" s="36">
        <v>0</v>
      </c>
      <c r="AJ151" s="36">
        <v>0</v>
      </c>
      <c r="AK151" s="40">
        <v>4137</v>
      </c>
      <c r="AL151" s="38">
        <v>5250</v>
      </c>
      <c r="AM151" s="38">
        <v>250</v>
      </c>
      <c r="AN151" s="38">
        <v>3350</v>
      </c>
      <c r="AO151" s="38">
        <v>0</v>
      </c>
      <c r="AP151" s="38">
        <v>0</v>
      </c>
      <c r="AQ151" s="36">
        <v>359</v>
      </c>
      <c r="AR151" s="36">
        <v>0</v>
      </c>
      <c r="AS151" s="36">
        <v>0</v>
      </c>
      <c r="AT151" s="36">
        <v>0</v>
      </c>
      <c r="AU151" s="36">
        <v>0</v>
      </c>
      <c r="AV151" s="36">
        <v>0</v>
      </c>
      <c r="AW151" s="36">
        <v>0</v>
      </c>
      <c r="AX151" s="36">
        <v>0</v>
      </c>
      <c r="AY151" s="36">
        <v>0</v>
      </c>
      <c r="AZ151" s="40"/>
      <c r="BA151" s="40">
        <v>13346</v>
      </c>
      <c r="BB151" s="36">
        <v>0</v>
      </c>
      <c r="BC151" s="36">
        <v>0</v>
      </c>
      <c r="BD151" s="36">
        <v>40</v>
      </c>
      <c r="BE151" s="36">
        <v>-230</v>
      </c>
    </row>
    <row r="152" spans="1:57" x14ac:dyDescent="0.2">
      <c r="A152" s="35" t="s">
        <v>97</v>
      </c>
      <c r="B152" s="35" t="s">
        <v>1195</v>
      </c>
      <c r="C152" s="397" t="s">
        <v>1589</v>
      </c>
      <c r="D152" s="35" t="s">
        <v>96</v>
      </c>
      <c r="F152" s="35" t="s">
        <v>3</v>
      </c>
      <c r="G152" s="36">
        <v>89</v>
      </c>
      <c r="H152" s="36">
        <v>1049</v>
      </c>
      <c r="I152" s="37">
        <v>1138</v>
      </c>
      <c r="J152" s="39">
        <v>17</v>
      </c>
      <c r="K152" s="36">
        <v>25</v>
      </c>
      <c r="L152" s="36">
        <v>0</v>
      </c>
      <c r="M152" s="37">
        <v>25</v>
      </c>
      <c r="N152" s="38">
        <v>-1175</v>
      </c>
      <c r="O152" s="38">
        <v>0</v>
      </c>
      <c r="P152" s="38">
        <v>411</v>
      </c>
      <c r="Q152" s="39">
        <v>-764</v>
      </c>
      <c r="R152" s="37">
        <v>1222</v>
      </c>
      <c r="S152" s="38">
        <v>22</v>
      </c>
      <c r="T152" s="38">
        <v>68</v>
      </c>
      <c r="U152" s="38">
        <v>587</v>
      </c>
      <c r="V152" s="39">
        <v>677</v>
      </c>
      <c r="W152" s="36">
        <v>0</v>
      </c>
      <c r="X152" s="36">
        <v>0</v>
      </c>
      <c r="Y152" s="37">
        <v>0</v>
      </c>
      <c r="Z152" s="39">
        <v>1281</v>
      </c>
      <c r="AA152" s="36">
        <v>0</v>
      </c>
      <c r="AB152" s="36">
        <v>0</v>
      </c>
      <c r="AC152" s="37">
        <v>0</v>
      </c>
      <c r="AD152" s="38">
        <v>0</v>
      </c>
      <c r="AE152" s="38">
        <v>398</v>
      </c>
      <c r="AF152" s="39">
        <v>398</v>
      </c>
      <c r="AG152" s="36">
        <v>532</v>
      </c>
      <c r="AH152" s="36">
        <v>0</v>
      </c>
      <c r="AI152" s="36">
        <v>0</v>
      </c>
      <c r="AJ152" s="36">
        <v>199</v>
      </c>
      <c r="AK152" s="40">
        <v>4725</v>
      </c>
      <c r="AL152" s="38">
        <v>7692</v>
      </c>
      <c r="AM152" s="38">
        <v>293</v>
      </c>
      <c r="AN152" s="38">
        <v>3369</v>
      </c>
      <c r="AO152" s="38">
        <v>0</v>
      </c>
      <c r="AP152" s="38">
        <v>0</v>
      </c>
      <c r="AQ152" s="36">
        <v>175</v>
      </c>
      <c r="AR152" s="36">
        <v>0</v>
      </c>
      <c r="AS152" s="36">
        <v>0</v>
      </c>
      <c r="AT152" s="36">
        <v>0</v>
      </c>
      <c r="AU152" s="36">
        <v>0</v>
      </c>
      <c r="AV152" s="36">
        <v>-1033</v>
      </c>
      <c r="AW152" s="36">
        <v>0</v>
      </c>
      <c r="AX152" s="36">
        <v>0</v>
      </c>
      <c r="AY152" s="36">
        <v>0</v>
      </c>
      <c r="AZ152" s="40"/>
      <c r="BA152" s="40">
        <v>15221</v>
      </c>
      <c r="BB152" s="36">
        <v>0</v>
      </c>
      <c r="BC152" s="36">
        <v>0</v>
      </c>
      <c r="BD152" s="36">
        <v>789</v>
      </c>
      <c r="BE152" s="36">
        <v>-1140</v>
      </c>
    </row>
    <row r="153" spans="1:57" x14ac:dyDescent="0.2">
      <c r="A153" s="35" t="s">
        <v>149</v>
      </c>
      <c r="B153" s="35" t="s">
        <v>1196</v>
      </c>
      <c r="C153" s="397" t="s">
        <v>1589</v>
      </c>
      <c r="D153" s="35" t="s">
        <v>148</v>
      </c>
      <c r="F153" s="35" t="s">
        <v>3</v>
      </c>
      <c r="G153" s="36">
        <v>-6</v>
      </c>
      <c r="H153" s="36">
        <v>861</v>
      </c>
      <c r="I153" s="37">
        <v>855</v>
      </c>
      <c r="J153" s="39">
        <v>10</v>
      </c>
      <c r="K153" s="36">
        <v>147</v>
      </c>
      <c r="L153" s="36">
        <v>0</v>
      </c>
      <c r="M153" s="37">
        <v>147</v>
      </c>
      <c r="N153" s="38">
        <v>-35</v>
      </c>
      <c r="O153" s="38">
        <v>0</v>
      </c>
      <c r="P153" s="38">
        <v>181</v>
      </c>
      <c r="Q153" s="39">
        <v>146</v>
      </c>
      <c r="R153" s="37">
        <v>1088</v>
      </c>
      <c r="S153" s="38">
        <v>0</v>
      </c>
      <c r="T153" s="38">
        <v>52</v>
      </c>
      <c r="U153" s="38">
        <v>285</v>
      </c>
      <c r="V153" s="39">
        <v>337</v>
      </c>
      <c r="W153" s="36">
        <v>0</v>
      </c>
      <c r="X153" s="36">
        <v>0</v>
      </c>
      <c r="Y153" s="37">
        <v>0</v>
      </c>
      <c r="Z153" s="39">
        <v>372</v>
      </c>
      <c r="AA153" s="36">
        <v>0</v>
      </c>
      <c r="AB153" s="36">
        <v>0</v>
      </c>
      <c r="AC153" s="37">
        <v>0</v>
      </c>
      <c r="AD153" s="38">
        <v>0</v>
      </c>
      <c r="AE153" s="38">
        <v>335</v>
      </c>
      <c r="AF153" s="39">
        <v>335</v>
      </c>
      <c r="AG153" s="36">
        <v>331</v>
      </c>
      <c r="AH153" s="36">
        <v>0</v>
      </c>
      <c r="AI153" s="36">
        <v>0</v>
      </c>
      <c r="AJ153" s="36">
        <v>-24</v>
      </c>
      <c r="AK153" s="40">
        <v>3597</v>
      </c>
      <c r="AL153" s="38">
        <v>3781</v>
      </c>
      <c r="AM153" s="38">
        <v>346</v>
      </c>
      <c r="AN153" s="38">
        <v>2702</v>
      </c>
      <c r="AO153" s="38">
        <v>0</v>
      </c>
      <c r="AP153" s="38">
        <v>0</v>
      </c>
      <c r="AQ153" s="36">
        <v>295</v>
      </c>
      <c r="AR153" s="36">
        <v>0</v>
      </c>
      <c r="AS153" s="36">
        <v>0</v>
      </c>
      <c r="AT153" s="36">
        <v>0</v>
      </c>
      <c r="AU153" s="36">
        <v>0</v>
      </c>
      <c r="AV153" s="36">
        <v>-189</v>
      </c>
      <c r="AW153" s="36">
        <v>0</v>
      </c>
      <c r="AX153" s="36">
        <v>0</v>
      </c>
      <c r="AY153" s="36">
        <v>0</v>
      </c>
      <c r="AZ153" s="40"/>
      <c r="BA153" s="40">
        <v>10532</v>
      </c>
      <c r="BB153" s="36">
        <v>0</v>
      </c>
      <c r="BC153" s="36">
        <v>0</v>
      </c>
      <c r="BD153" s="36">
        <v>0</v>
      </c>
      <c r="BE153" s="36">
        <v>-163</v>
      </c>
    </row>
    <row r="154" spans="1:57" x14ac:dyDescent="0.2">
      <c r="A154" s="35" t="s">
        <v>164</v>
      </c>
      <c r="B154" s="35" t="s">
        <v>1197</v>
      </c>
      <c r="C154" s="397" t="s">
        <v>1589</v>
      </c>
      <c r="D154" s="35" t="s">
        <v>163</v>
      </c>
      <c r="F154" s="35" t="s">
        <v>3</v>
      </c>
      <c r="G154" s="36">
        <v>57</v>
      </c>
      <c r="H154" s="36">
        <v>1001</v>
      </c>
      <c r="I154" s="37">
        <v>1058</v>
      </c>
      <c r="J154" s="39">
        <v>40</v>
      </c>
      <c r="K154" s="36">
        <v>86</v>
      </c>
      <c r="L154" s="36">
        <v>0</v>
      </c>
      <c r="M154" s="37">
        <v>86</v>
      </c>
      <c r="N154" s="38">
        <v>-73</v>
      </c>
      <c r="O154" s="38">
        <v>0</v>
      </c>
      <c r="P154" s="38">
        <v>447</v>
      </c>
      <c r="Q154" s="39">
        <v>374</v>
      </c>
      <c r="R154" s="37">
        <v>999</v>
      </c>
      <c r="S154" s="38">
        <v>0</v>
      </c>
      <c r="T154" s="38">
        <v>-236</v>
      </c>
      <c r="U154" s="38">
        <v>706</v>
      </c>
      <c r="V154" s="39">
        <v>470</v>
      </c>
      <c r="W154" s="36">
        <v>0</v>
      </c>
      <c r="X154" s="36">
        <v>10</v>
      </c>
      <c r="Y154" s="37">
        <v>10</v>
      </c>
      <c r="Z154" s="39">
        <v>491</v>
      </c>
      <c r="AA154" s="36">
        <v>0</v>
      </c>
      <c r="AB154" s="36">
        <v>0</v>
      </c>
      <c r="AC154" s="37">
        <v>0</v>
      </c>
      <c r="AD154" s="38">
        <v>0</v>
      </c>
      <c r="AE154" s="38">
        <v>637</v>
      </c>
      <c r="AF154" s="39">
        <v>637</v>
      </c>
      <c r="AG154" s="36">
        <v>500</v>
      </c>
      <c r="AH154" s="36">
        <v>-1</v>
      </c>
      <c r="AI154" s="36">
        <v>0</v>
      </c>
      <c r="AJ154" s="36">
        <v>0</v>
      </c>
      <c r="AK154" s="40">
        <v>4664</v>
      </c>
      <c r="AL154" s="38">
        <v>6702</v>
      </c>
      <c r="AM154" s="38">
        <v>45</v>
      </c>
      <c r="AN154" s="38">
        <v>2900</v>
      </c>
      <c r="AO154" s="38">
        <v>0</v>
      </c>
      <c r="AP154" s="38">
        <v>0</v>
      </c>
      <c r="AQ154" s="36">
        <v>581</v>
      </c>
      <c r="AR154" s="36">
        <v>0</v>
      </c>
      <c r="AS154" s="36">
        <v>0</v>
      </c>
      <c r="AT154" s="36">
        <v>0</v>
      </c>
      <c r="AU154" s="36">
        <v>0</v>
      </c>
      <c r="AV154" s="36">
        <v>0</v>
      </c>
      <c r="AW154" s="36">
        <v>-345</v>
      </c>
      <c r="AX154" s="36">
        <v>0</v>
      </c>
      <c r="AY154" s="36">
        <v>0</v>
      </c>
      <c r="AZ154" s="40"/>
      <c r="BA154" s="40">
        <v>14547</v>
      </c>
      <c r="BB154" s="36">
        <v>0</v>
      </c>
      <c r="BC154" s="36">
        <v>-22</v>
      </c>
      <c r="BD154" s="36">
        <v>59</v>
      </c>
      <c r="BE154" s="36">
        <v>-118</v>
      </c>
    </row>
    <row r="155" spans="1:57" x14ac:dyDescent="0.2">
      <c r="A155" s="35" t="s">
        <v>235</v>
      </c>
      <c r="B155" s="35" t="s">
        <v>1198</v>
      </c>
      <c r="C155" s="397" t="s">
        <v>1589</v>
      </c>
      <c r="D155" s="35" t="s">
        <v>234</v>
      </c>
      <c r="F155" s="35" t="s">
        <v>3</v>
      </c>
      <c r="G155" s="36">
        <v>67</v>
      </c>
      <c r="H155" s="36">
        <v>1117</v>
      </c>
      <c r="I155" s="37">
        <v>1184</v>
      </c>
      <c r="J155" s="39">
        <v>10</v>
      </c>
      <c r="K155" s="36">
        <v>112</v>
      </c>
      <c r="L155" s="36">
        <v>0</v>
      </c>
      <c r="M155" s="37">
        <v>112</v>
      </c>
      <c r="N155" s="38">
        <v>-357</v>
      </c>
      <c r="O155" s="38">
        <v>0</v>
      </c>
      <c r="P155" s="38">
        <v>173</v>
      </c>
      <c r="Q155" s="39">
        <v>-184</v>
      </c>
      <c r="R155" s="37">
        <v>695</v>
      </c>
      <c r="S155" s="38">
        <v>3</v>
      </c>
      <c r="T155" s="38">
        <v>36</v>
      </c>
      <c r="U155" s="38">
        <v>392</v>
      </c>
      <c r="V155" s="39">
        <v>431</v>
      </c>
      <c r="W155" s="36">
        <v>0</v>
      </c>
      <c r="X155" s="36">
        <v>0</v>
      </c>
      <c r="Y155" s="37">
        <v>0</v>
      </c>
      <c r="Z155" s="39">
        <v>364</v>
      </c>
      <c r="AA155" s="36">
        <v>0</v>
      </c>
      <c r="AB155" s="36">
        <v>0</v>
      </c>
      <c r="AC155" s="37">
        <v>0</v>
      </c>
      <c r="AD155" s="38">
        <v>0</v>
      </c>
      <c r="AE155" s="38">
        <v>302</v>
      </c>
      <c r="AF155" s="39">
        <v>302</v>
      </c>
      <c r="AG155" s="36">
        <v>0</v>
      </c>
      <c r="AH155" s="36">
        <v>0</v>
      </c>
      <c r="AI155" s="36">
        <v>0</v>
      </c>
      <c r="AJ155" s="36">
        <v>0</v>
      </c>
      <c r="AK155" s="40">
        <v>2914</v>
      </c>
      <c r="AL155" s="38">
        <v>5685</v>
      </c>
      <c r="AM155" s="38">
        <v>14</v>
      </c>
      <c r="AN155" s="38">
        <v>3967</v>
      </c>
      <c r="AO155" s="38">
        <v>0</v>
      </c>
      <c r="AP155" s="38">
        <v>3</v>
      </c>
      <c r="AQ155" s="36">
        <v>75</v>
      </c>
      <c r="AR155" s="36">
        <v>0</v>
      </c>
      <c r="AS155" s="36">
        <v>0</v>
      </c>
      <c r="AT155" s="36">
        <v>0</v>
      </c>
      <c r="AU155" s="36">
        <v>0</v>
      </c>
      <c r="AV155" s="36">
        <v>-295</v>
      </c>
      <c r="AW155" s="36">
        <v>0</v>
      </c>
      <c r="AX155" s="36">
        <v>0</v>
      </c>
      <c r="AY155" s="36">
        <v>0</v>
      </c>
      <c r="AZ155" s="40"/>
      <c r="BA155" s="40">
        <v>12363</v>
      </c>
      <c r="BB155" s="36">
        <v>1</v>
      </c>
      <c r="BC155" s="36">
        <v>0</v>
      </c>
      <c r="BD155" s="36">
        <v>833</v>
      </c>
      <c r="BE155" s="36">
        <v>-115</v>
      </c>
    </row>
    <row r="156" spans="1:57" x14ac:dyDescent="0.2">
      <c r="A156" s="35" t="s">
        <v>348</v>
      </c>
      <c r="B156" s="35" t="s">
        <v>1199</v>
      </c>
      <c r="C156" s="397" t="s">
        <v>1589</v>
      </c>
      <c r="D156" s="35" t="s">
        <v>347</v>
      </c>
      <c r="F156" s="35" t="s">
        <v>3</v>
      </c>
      <c r="G156" s="36">
        <v>-138</v>
      </c>
      <c r="H156" s="36">
        <v>1086</v>
      </c>
      <c r="I156" s="37">
        <v>948</v>
      </c>
      <c r="J156" s="39">
        <v>25</v>
      </c>
      <c r="K156" s="36">
        <v>139</v>
      </c>
      <c r="L156" s="36">
        <v>0</v>
      </c>
      <c r="M156" s="37">
        <v>139</v>
      </c>
      <c r="N156" s="38">
        <v>-469</v>
      </c>
      <c r="O156" s="38">
        <v>0</v>
      </c>
      <c r="P156" s="38">
        <v>307</v>
      </c>
      <c r="Q156" s="39">
        <v>-162</v>
      </c>
      <c r="R156" s="37">
        <v>901</v>
      </c>
      <c r="S156" s="38">
        <v>0</v>
      </c>
      <c r="T156" s="38">
        <v>227</v>
      </c>
      <c r="U156" s="38">
        <v>615</v>
      </c>
      <c r="V156" s="39">
        <v>842</v>
      </c>
      <c r="W156" s="36">
        <v>0</v>
      </c>
      <c r="X156" s="36">
        <v>59</v>
      </c>
      <c r="Y156" s="37">
        <v>59</v>
      </c>
      <c r="Z156" s="39">
        <v>772</v>
      </c>
      <c r="AA156" s="36">
        <v>0</v>
      </c>
      <c r="AB156" s="36">
        <v>0</v>
      </c>
      <c r="AC156" s="37">
        <v>0</v>
      </c>
      <c r="AD156" s="38">
        <v>0</v>
      </c>
      <c r="AE156" s="38">
        <v>807</v>
      </c>
      <c r="AF156" s="39">
        <v>807</v>
      </c>
      <c r="AG156" s="36">
        <v>408</v>
      </c>
      <c r="AH156" s="36">
        <v>122</v>
      </c>
      <c r="AI156" s="36">
        <v>0</v>
      </c>
      <c r="AJ156" s="36">
        <v>72</v>
      </c>
      <c r="AK156" s="40">
        <v>4933</v>
      </c>
      <c r="AL156" s="38">
        <v>10432</v>
      </c>
      <c r="AM156" s="38">
        <v>123</v>
      </c>
      <c r="AN156" s="38">
        <v>0</v>
      </c>
      <c r="AO156" s="38">
        <v>0</v>
      </c>
      <c r="AP156" s="38">
        <v>0</v>
      </c>
      <c r="AQ156" s="36">
        <v>416</v>
      </c>
      <c r="AR156" s="36">
        <v>0</v>
      </c>
      <c r="AS156" s="36">
        <v>0</v>
      </c>
      <c r="AT156" s="36">
        <v>0</v>
      </c>
      <c r="AU156" s="36">
        <v>18</v>
      </c>
      <c r="AV156" s="36">
        <v>-180</v>
      </c>
      <c r="AW156" s="36">
        <v>52</v>
      </c>
      <c r="AX156" s="36">
        <v>0</v>
      </c>
      <c r="AY156" s="36">
        <v>0</v>
      </c>
      <c r="AZ156" s="40"/>
      <c r="BA156" s="40">
        <v>15794</v>
      </c>
      <c r="BB156" s="36">
        <v>42</v>
      </c>
      <c r="BC156" s="36">
        <v>0</v>
      </c>
      <c r="BD156" s="36">
        <v>0</v>
      </c>
      <c r="BE156" s="36">
        <v>-24</v>
      </c>
    </row>
    <row r="157" spans="1:57" x14ac:dyDescent="0.2">
      <c r="A157" s="35" t="s">
        <v>495</v>
      </c>
      <c r="B157" s="35" t="s">
        <v>1200</v>
      </c>
      <c r="C157" s="397" t="s">
        <v>1589</v>
      </c>
      <c r="D157" s="35" t="s">
        <v>494</v>
      </c>
      <c r="F157" s="35" t="s">
        <v>3</v>
      </c>
      <c r="G157" s="36">
        <v>0</v>
      </c>
      <c r="H157" s="36">
        <v>1021</v>
      </c>
      <c r="I157" s="37">
        <v>1021</v>
      </c>
      <c r="J157" s="39">
        <v>31</v>
      </c>
      <c r="K157" s="36">
        <v>93</v>
      </c>
      <c r="L157" s="36">
        <v>0</v>
      </c>
      <c r="M157" s="37">
        <v>93</v>
      </c>
      <c r="N157" s="38">
        <v>-554</v>
      </c>
      <c r="O157" s="38">
        <v>0</v>
      </c>
      <c r="P157" s="38">
        <v>164</v>
      </c>
      <c r="Q157" s="39">
        <v>-390</v>
      </c>
      <c r="R157" s="37">
        <v>970</v>
      </c>
      <c r="S157" s="38">
        <v>0</v>
      </c>
      <c r="T157" s="38">
        <v>275</v>
      </c>
      <c r="U157" s="38">
        <v>977</v>
      </c>
      <c r="V157" s="39">
        <v>1252</v>
      </c>
      <c r="W157" s="36">
        <v>0</v>
      </c>
      <c r="X157" s="36">
        <v>0</v>
      </c>
      <c r="Y157" s="37">
        <v>0</v>
      </c>
      <c r="Z157" s="39">
        <v>255</v>
      </c>
      <c r="AA157" s="36">
        <v>0</v>
      </c>
      <c r="AB157" s="36">
        <v>0</v>
      </c>
      <c r="AC157" s="37">
        <v>0</v>
      </c>
      <c r="AD157" s="38">
        <v>0</v>
      </c>
      <c r="AE157" s="38">
        <v>465</v>
      </c>
      <c r="AF157" s="39">
        <v>465</v>
      </c>
      <c r="AG157" s="36">
        <v>0</v>
      </c>
      <c r="AH157" s="36">
        <v>0</v>
      </c>
      <c r="AI157" s="36">
        <v>0</v>
      </c>
      <c r="AJ157" s="36">
        <v>0</v>
      </c>
      <c r="AK157" s="40">
        <v>3697</v>
      </c>
      <c r="AL157" s="38">
        <v>6926</v>
      </c>
      <c r="AM157" s="38">
        <v>0</v>
      </c>
      <c r="AN157" s="38">
        <v>0</v>
      </c>
      <c r="AO157" s="38">
        <v>0</v>
      </c>
      <c r="AP157" s="38">
        <v>0</v>
      </c>
      <c r="AQ157" s="36">
        <v>1002</v>
      </c>
      <c r="AR157" s="36">
        <v>0</v>
      </c>
      <c r="AS157" s="36">
        <v>0</v>
      </c>
      <c r="AT157" s="36">
        <v>0</v>
      </c>
      <c r="AU157" s="36">
        <v>0</v>
      </c>
      <c r="AV157" s="36">
        <v>-42</v>
      </c>
      <c r="AW157" s="36">
        <v>-59</v>
      </c>
      <c r="AX157" s="36">
        <v>0</v>
      </c>
      <c r="AY157" s="36">
        <v>0</v>
      </c>
      <c r="AZ157" s="40"/>
      <c r="BA157" s="40">
        <v>11524</v>
      </c>
      <c r="BB157" s="36">
        <v>0</v>
      </c>
      <c r="BC157" s="36">
        <v>15</v>
      </c>
      <c r="BD157" s="36">
        <v>0</v>
      </c>
      <c r="BE157" s="36">
        <v>-193</v>
      </c>
    </row>
    <row r="158" spans="1:57" x14ac:dyDescent="0.2">
      <c r="A158" s="35" t="s">
        <v>498</v>
      </c>
      <c r="B158" s="35" t="s">
        <v>1201</v>
      </c>
      <c r="C158" s="397" t="s">
        <v>1589</v>
      </c>
      <c r="D158" s="35" t="s">
        <v>912</v>
      </c>
      <c r="F158" s="35" t="s">
        <v>3</v>
      </c>
      <c r="G158" s="36">
        <v>57</v>
      </c>
      <c r="H158" s="36">
        <v>1686</v>
      </c>
      <c r="I158" s="37">
        <v>1743</v>
      </c>
      <c r="J158" s="39">
        <v>27</v>
      </c>
      <c r="K158" s="36">
        <v>148</v>
      </c>
      <c r="L158" s="36">
        <v>0</v>
      </c>
      <c r="M158" s="37">
        <v>148</v>
      </c>
      <c r="N158" s="38">
        <v>-249</v>
      </c>
      <c r="O158" s="38">
        <v>0</v>
      </c>
      <c r="P158" s="38">
        <v>628</v>
      </c>
      <c r="Q158" s="39">
        <v>379</v>
      </c>
      <c r="R158" s="37">
        <v>504</v>
      </c>
      <c r="S158" s="38">
        <v>24</v>
      </c>
      <c r="T158" s="38">
        <v>97</v>
      </c>
      <c r="U158" s="38">
        <v>476</v>
      </c>
      <c r="V158" s="39">
        <v>597</v>
      </c>
      <c r="W158" s="36">
        <v>0</v>
      </c>
      <c r="X158" s="36">
        <v>0</v>
      </c>
      <c r="Y158" s="37">
        <v>0</v>
      </c>
      <c r="Z158" s="39">
        <v>630</v>
      </c>
      <c r="AA158" s="36">
        <v>0</v>
      </c>
      <c r="AB158" s="36">
        <v>0</v>
      </c>
      <c r="AC158" s="37">
        <v>0</v>
      </c>
      <c r="AD158" s="38">
        <v>0</v>
      </c>
      <c r="AE158" s="38">
        <v>683</v>
      </c>
      <c r="AF158" s="39">
        <v>683</v>
      </c>
      <c r="AG158" s="36">
        <v>54</v>
      </c>
      <c r="AH158" s="36">
        <v>0</v>
      </c>
      <c r="AI158" s="36">
        <v>0</v>
      </c>
      <c r="AJ158" s="36">
        <v>0</v>
      </c>
      <c r="AK158" s="40">
        <v>4765</v>
      </c>
      <c r="AL158" s="38">
        <v>7061</v>
      </c>
      <c r="AM158" s="38">
        <v>0</v>
      </c>
      <c r="AN158" s="38">
        <v>1522</v>
      </c>
      <c r="AO158" s="38">
        <v>0</v>
      </c>
      <c r="AP158" s="38">
        <v>0</v>
      </c>
      <c r="AQ158" s="36">
        <v>1014</v>
      </c>
      <c r="AR158" s="36">
        <v>0</v>
      </c>
      <c r="AS158" s="36">
        <v>0</v>
      </c>
      <c r="AT158" s="36">
        <v>0</v>
      </c>
      <c r="AU158" s="36">
        <v>111</v>
      </c>
      <c r="AV158" s="36">
        <v>0</v>
      </c>
      <c r="AW158" s="36">
        <v>0</v>
      </c>
      <c r="AX158" s="36">
        <v>0</v>
      </c>
      <c r="AY158" s="36">
        <v>0</v>
      </c>
      <c r="AZ158" s="40"/>
      <c r="BA158" s="40">
        <v>14473</v>
      </c>
      <c r="BB158" s="36">
        <v>0</v>
      </c>
      <c r="BC158" s="36">
        <v>0</v>
      </c>
      <c r="BD158" s="36">
        <v>319</v>
      </c>
      <c r="BE158" s="36">
        <v>-129</v>
      </c>
    </row>
    <row r="159" spans="1:57" x14ac:dyDescent="0.2">
      <c r="A159" s="35" t="s">
        <v>576</v>
      </c>
      <c r="B159" s="35" t="s">
        <v>1202</v>
      </c>
      <c r="C159" s="397" t="s">
        <v>1589</v>
      </c>
      <c r="D159" s="35" t="s">
        <v>575</v>
      </c>
      <c r="F159" s="35" t="s">
        <v>3</v>
      </c>
      <c r="G159" s="36">
        <v>80</v>
      </c>
      <c r="H159" s="36">
        <v>935</v>
      </c>
      <c r="I159" s="37">
        <v>1015</v>
      </c>
      <c r="J159" s="39">
        <v>33</v>
      </c>
      <c r="K159" s="36">
        <v>181</v>
      </c>
      <c r="L159" s="36">
        <v>0</v>
      </c>
      <c r="M159" s="37">
        <v>181</v>
      </c>
      <c r="N159" s="38">
        <v>-286</v>
      </c>
      <c r="O159" s="38">
        <v>0</v>
      </c>
      <c r="P159" s="38">
        <v>427</v>
      </c>
      <c r="Q159" s="39">
        <v>141</v>
      </c>
      <c r="R159" s="37">
        <v>1116</v>
      </c>
      <c r="S159" s="38">
        <v>0</v>
      </c>
      <c r="T159" s="38">
        <v>179</v>
      </c>
      <c r="U159" s="38">
        <v>419</v>
      </c>
      <c r="V159" s="39">
        <v>598</v>
      </c>
      <c r="W159" s="36">
        <v>0</v>
      </c>
      <c r="X159" s="36">
        <v>0</v>
      </c>
      <c r="Y159" s="37">
        <v>0</v>
      </c>
      <c r="Z159" s="39">
        <v>826</v>
      </c>
      <c r="AA159" s="36">
        <v>0</v>
      </c>
      <c r="AB159" s="36">
        <v>0</v>
      </c>
      <c r="AC159" s="37">
        <v>0</v>
      </c>
      <c r="AD159" s="38">
        <v>0</v>
      </c>
      <c r="AE159" s="38">
        <v>711</v>
      </c>
      <c r="AF159" s="39">
        <v>711</v>
      </c>
      <c r="AG159" s="36">
        <v>403</v>
      </c>
      <c r="AH159" s="36">
        <v>0</v>
      </c>
      <c r="AI159" s="36">
        <v>0</v>
      </c>
      <c r="AJ159" s="36">
        <v>0</v>
      </c>
      <c r="AK159" s="40">
        <v>5024</v>
      </c>
      <c r="AL159" s="38">
        <v>13241</v>
      </c>
      <c r="AM159" s="38">
        <v>0</v>
      </c>
      <c r="AN159" s="38">
        <v>0</v>
      </c>
      <c r="AO159" s="38">
        <v>0</v>
      </c>
      <c r="AP159" s="38">
        <v>0</v>
      </c>
      <c r="AQ159" s="36">
        <v>275</v>
      </c>
      <c r="AR159" s="36">
        <v>0</v>
      </c>
      <c r="AS159" s="36">
        <v>0</v>
      </c>
      <c r="AT159" s="36">
        <v>0</v>
      </c>
      <c r="AU159" s="36">
        <v>0</v>
      </c>
      <c r="AV159" s="36">
        <v>-35</v>
      </c>
      <c r="AW159" s="36">
        <v>0</v>
      </c>
      <c r="AX159" s="36">
        <v>0</v>
      </c>
      <c r="AY159" s="36">
        <v>0</v>
      </c>
      <c r="AZ159" s="40"/>
      <c r="BA159" s="40">
        <v>18505</v>
      </c>
      <c r="BB159" s="36">
        <v>0</v>
      </c>
      <c r="BC159" s="36">
        <v>0</v>
      </c>
      <c r="BD159" s="36">
        <v>17</v>
      </c>
      <c r="BE159" s="36">
        <v>-26</v>
      </c>
    </row>
    <row r="160" spans="1:57" x14ac:dyDescent="0.2">
      <c r="A160" s="35" t="s">
        <v>596</v>
      </c>
      <c r="B160" s="35" t="s">
        <v>1203</v>
      </c>
      <c r="C160" s="397" t="s">
        <v>1589</v>
      </c>
      <c r="D160" s="35" t="s">
        <v>595</v>
      </c>
      <c r="F160" s="35" t="s">
        <v>3</v>
      </c>
      <c r="G160" s="36">
        <v>-248</v>
      </c>
      <c r="H160" s="36">
        <v>812</v>
      </c>
      <c r="I160" s="37">
        <v>564</v>
      </c>
      <c r="J160" s="39">
        <v>19</v>
      </c>
      <c r="K160" s="36">
        <v>236</v>
      </c>
      <c r="L160" s="36">
        <v>0</v>
      </c>
      <c r="M160" s="37">
        <v>236</v>
      </c>
      <c r="N160" s="38">
        <v>-333</v>
      </c>
      <c r="O160" s="38">
        <v>0</v>
      </c>
      <c r="P160" s="38">
        <v>216</v>
      </c>
      <c r="Q160" s="39">
        <v>-117</v>
      </c>
      <c r="R160" s="37">
        <v>1660</v>
      </c>
      <c r="S160" s="38">
        <v>3</v>
      </c>
      <c r="T160" s="38">
        <v>170</v>
      </c>
      <c r="U160" s="38">
        <v>316</v>
      </c>
      <c r="V160" s="39">
        <v>489</v>
      </c>
      <c r="W160" s="36">
        <v>0</v>
      </c>
      <c r="X160" s="36">
        <v>0</v>
      </c>
      <c r="Y160" s="37">
        <v>0</v>
      </c>
      <c r="Z160" s="39">
        <v>841</v>
      </c>
      <c r="AA160" s="36">
        <v>0</v>
      </c>
      <c r="AB160" s="36">
        <v>0</v>
      </c>
      <c r="AC160" s="37">
        <v>0</v>
      </c>
      <c r="AD160" s="38">
        <v>0</v>
      </c>
      <c r="AE160" s="38">
        <v>552</v>
      </c>
      <c r="AF160" s="39">
        <v>552</v>
      </c>
      <c r="AG160" s="36">
        <v>695</v>
      </c>
      <c r="AH160" s="36">
        <v>0</v>
      </c>
      <c r="AI160" s="36">
        <v>0</v>
      </c>
      <c r="AJ160" s="36">
        <v>0</v>
      </c>
      <c r="AK160" s="40">
        <v>4939</v>
      </c>
      <c r="AL160" s="38">
        <v>12426</v>
      </c>
      <c r="AM160" s="38">
        <v>157</v>
      </c>
      <c r="AN160" s="38">
        <v>1973</v>
      </c>
      <c r="AO160" s="38">
        <v>0</v>
      </c>
      <c r="AP160" s="38">
        <v>0</v>
      </c>
      <c r="AQ160" s="36">
        <v>346</v>
      </c>
      <c r="AR160" s="36">
        <v>0</v>
      </c>
      <c r="AS160" s="36">
        <v>0</v>
      </c>
      <c r="AT160" s="36">
        <v>0</v>
      </c>
      <c r="AU160" s="36">
        <v>0</v>
      </c>
      <c r="AV160" s="36">
        <v>252</v>
      </c>
      <c r="AW160" s="36">
        <v>0</v>
      </c>
      <c r="AX160" s="36">
        <v>0</v>
      </c>
      <c r="AY160" s="36">
        <v>0</v>
      </c>
      <c r="AZ160" s="40"/>
      <c r="BA160" s="40">
        <v>20093</v>
      </c>
      <c r="BB160" s="36">
        <v>0</v>
      </c>
      <c r="BC160" s="36">
        <v>0</v>
      </c>
      <c r="BD160" s="36">
        <v>161</v>
      </c>
      <c r="BE160" s="36">
        <v>-36</v>
      </c>
    </row>
    <row r="161" spans="1:57" x14ac:dyDescent="0.2">
      <c r="A161" s="35" t="s">
        <v>602</v>
      </c>
      <c r="B161" s="35" t="s">
        <v>1204</v>
      </c>
      <c r="C161" s="397" t="s">
        <v>1589</v>
      </c>
      <c r="D161" s="35" t="s">
        <v>601</v>
      </c>
      <c r="F161" s="35" t="s">
        <v>3</v>
      </c>
      <c r="G161" s="36">
        <v>17</v>
      </c>
      <c r="H161" s="36">
        <v>883</v>
      </c>
      <c r="I161" s="37">
        <v>900</v>
      </c>
      <c r="J161" s="39">
        <v>18</v>
      </c>
      <c r="K161" s="36">
        <v>76</v>
      </c>
      <c r="L161" s="36">
        <v>0</v>
      </c>
      <c r="M161" s="37">
        <v>76</v>
      </c>
      <c r="N161" s="38">
        <v>-485</v>
      </c>
      <c r="O161" s="38">
        <v>0</v>
      </c>
      <c r="P161" s="38">
        <v>239</v>
      </c>
      <c r="Q161" s="39">
        <v>-246</v>
      </c>
      <c r="R161" s="37">
        <v>1069</v>
      </c>
      <c r="S161" s="38">
        <v>0</v>
      </c>
      <c r="T161" s="38">
        <v>151</v>
      </c>
      <c r="U161" s="38">
        <v>447</v>
      </c>
      <c r="V161" s="39">
        <v>598</v>
      </c>
      <c r="W161" s="36">
        <v>0</v>
      </c>
      <c r="X161" s="36">
        <v>7</v>
      </c>
      <c r="Y161" s="37">
        <v>7</v>
      </c>
      <c r="Z161" s="39">
        <v>542</v>
      </c>
      <c r="AA161" s="36">
        <v>0</v>
      </c>
      <c r="AB161" s="36">
        <v>0</v>
      </c>
      <c r="AC161" s="37">
        <v>0</v>
      </c>
      <c r="AD161" s="38">
        <v>0</v>
      </c>
      <c r="AE161" s="38">
        <v>216</v>
      </c>
      <c r="AF161" s="39">
        <v>216</v>
      </c>
      <c r="AG161" s="36">
        <v>411</v>
      </c>
      <c r="AH161" s="36">
        <v>0</v>
      </c>
      <c r="AI161" s="36">
        <v>0</v>
      </c>
      <c r="AJ161" s="36">
        <v>45</v>
      </c>
      <c r="AK161" s="40">
        <v>3636</v>
      </c>
      <c r="AL161" s="38">
        <v>10224</v>
      </c>
      <c r="AM161" s="38">
        <v>0</v>
      </c>
      <c r="AN161" s="38">
        <v>0</v>
      </c>
      <c r="AO161" s="38">
        <v>0</v>
      </c>
      <c r="AP161" s="38">
        <v>0</v>
      </c>
      <c r="AQ161" s="36">
        <v>666</v>
      </c>
      <c r="AR161" s="36">
        <v>0</v>
      </c>
      <c r="AS161" s="36">
        <v>0</v>
      </c>
      <c r="AT161" s="36">
        <v>0</v>
      </c>
      <c r="AU161" s="36">
        <v>0</v>
      </c>
      <c r="AV161" s="36">
        <v>-80</v>
      </c>
      <c r="AW161" s="36">
        <v>0</v>
      </c>
      <c r="AX161" s="36">
        <v>0</v>
      </c>
      <c r="AY161" s="36">
        <v>0</v>
      </c>
      <c r="AZ161" s="40"/>
      <c r="BA161" s="40">
        <v>14446</v>
      </c>
      <c r="BB161" s="36">
        <v>0</v>
      </c>
      <c r="BC161" s="36">
        <v>0</v>
      </c>
      <c r="BD161" s="36">
        <v>21</v>
      </c>
      <c r="BE161" s="36">
        <v>-52</v>
      </c>
    </row>
    <row r="162" spans="1:57" x14ac:dyDescent="0.2">
      <c r="A162" s="35" t="s">
        <v>612</v>
      </c>
      <c r="B162" s="35" t="s">
        <v>1205</v>
      </c>
      <c r="C162" s="397" t="s">
        <v>1589</v>
      </c>
      <c r="D162" s="35" t="s">
        <v>611</v>
      </c>
      <c r="F162" s="35" t="s">
        <v>3</v>
      </c>
      <c r="G162" s="36">
        <v>-197</v>
      </c>
      <c r="H162" s="36">
        <v>445</v>
      </c>
      <c r="I162" s="37">
        <v>248</v>
      </c>
      <c r="J162" s="39">
        <v>24</v>
      </c>
      <c r="K162" s="36">
        <v>103</v>
      </c>
      <c r="L162" s="36">
        <v>0</v>
      </c>
      <c r="M162" s="37">
        <v>103</v>
      </c>
      <c r="N162" s="38">
        <v>-1306</v>
      </c>
      <c r="O162" s="38">
        <v>0</v>
      </c>
      <c r="P162" s="38">
        <v>1170</v>
      </c>
      <c r="Q162" s="39">
        <v>-136</v>
      </c>
      <c r="R162" s="37">
        <v>1053</v>
      </c>
      <c r="S162" s="38">
        <v>5</v>
      </c>
      <c r="T162" s="38">
        <v>105</v>
      </c>
      <c r="U162" s="38">
        <v>392</v>
      </c>
      <c r="V162" s="39">
        <v>502</v>
      </c>
      <c r="W162" s="36">
        <v>0</v>
      </c>
      <c r="X162" s="36">
        <v>0</v>
      </c>
      <c r="Y162" s="37">
        <v>0</v>
      </c>
      <c r="Z162" s="39">
        <v>727</v>
      </c>
      <c r="AA162" s="36">
        <v>0</v>
      </c>
      <c r="AB162" s="36">
        <v>0</v>
      </c>
      <c r="AC162" s="37">
        <v>0</v>
      </c>
      <c r="AD162" s="38">
        <v>0</v>
      </c>
      <c r="AE162" s="38">
        <v>86</v>
      </c>
      <c r="AF162" s="39">
        <v>86</v>
      </c>
      <c r="AG162" s="36">
        <v>288</v>
      </c>
      <c r="AH162" s="36">
        <v>0</v>
      </c>
      <c r="AI162" s="36">
        <v>0</v>
      </c>
      <c r="AJ162" s="36">
        <v>70</v>
      </c>
      <c r="AK162" s="40">
        <v>2965</v>
      </c>
      <c r="AL162" s="38">
        <v>9810</v>
      </c>
      <c r="AM162" s="38">
        <v>69</v>
      </c>
      <c r="AN162" s="38">
        <v>0</v>
      </c>
      <c r="AO162" s="38">
        <v>0</v>
      </c>
      <c r="AP162" s="38">
        <v>0</v>
      </c>
      <c r="AQ162" s="36">
        <v>577</v>
      </c>
      <c r="AR162" s="36">
        <v>0</v>
      </c>
      <c r="AS162" s="36">
        <v>0</v>
      </c>
      <c r="AT162" s="36">
        <v>0</v>
      </c>
      <c r="AU162" s="36">
        <v>0</v>
      </c>
      <c r="AV162" s="36">
        <v>0</v>
      </c>
      <c r="AW162" s="36">
        <v>0</v>
      </c>
      <c r="AX162" s="36">
        <v>0</v>
      </c>
      <c r="AY162" s="36">
        <v>0</v>
      </c>
      <c r="AZ162" s="40"/>
      <c r="BA162" s="40">
        <v>13421</v>
      </c>
      <c r="BB162" s="36">
        <v>0</v>
      </c>
      <c r="BC162" s="36">
        <v>0</v>
      </c>
      <c r="BD162" s="36">
        <v>37</v>
      </c>
      <c r="BE162" s="36">
        <v>-178</v>
      </c>
    </row>
    <row r="163" spans="1:57" x14ac:dyDescent="0.2">
      <c r="A163" s="35" t="s">
        <v>45</v>
      </c>
      <c r="B163" s="35" t="s">
        <v>1206</v>
      </c>
      <c r="C163" s="397" t="s">
        <v>1590</v>
      </c>
      <c r="D163" s="35" t="s">
        <v>44</v>
      </c>
      <c r="F163" s="35" t="s">
        <v>34</v>
      </c>
      <c r="G163" s="36">
        <v>-183</v>
      </c>
      <c r="H163" s="36">
        <v>893</v>
      </c>
      <c r="I163" s="37">
        <v>710</v>
      </c>
      <c r="J163" s="39">
        <v>29</v>
      </c>
      <c r="K163" s="36">
        <v>54</v>
      </c>
      <c r="L163" s="36">
        <v>77</v>
      </c>
      <c r="M163" s="37">
        <v>131</v>
      </c>
      <c r="N163" s="38">
        <v>754</v>
      </c>
      <c r="O163" s="38">
        <v>0</v>
      </c>
      <c r="P163" s="38">
        <v>351</v>
      </c>
      <c r="Q163" s="39">
        <v>1105</v>
      </c>
      <c r="R163" s="37">
        <v>2558</v>
      </c>
      <c r="S163" s="38">
        <v>164</v>
      </c>
      <c r="T163" s="38">
        <v>404</v>
      </c>
      <c r="U163" s="38">
        <v>147</v>
      </c>
      <c r="V163" s="39">
        <v>715</v>
      </c>
      <c r="W163" s="36">
        <v>1378</v>
      </c>
      <c r="X163" s="36">
        <v>3216</v>
      </c>
      <c r="Y163" s="37">
        <v>4594</v>
      </c>
      <c r="Z163" s="39">
        <v>803</v>
      </c>
      <c r="AA163" s="36">
        <v>22862</v>
      </c>
      <c r="AB163" s="36">
        <v>3720</v>
      </c>
      <c r="AC163" s="37">
        <v>26582</v>
      </c>
      <c r="AD163" s="38">
        <v>19016</v>
      </c>
      <c r="AE163" s="38">
        <v>521</v>
      </c>
      <c r="AF163" s="39">
        <v>19537</v>
      </c>
      <c r="AG163" s="36">
        <v>193</v>
      </c>
      <c r="AH163" s="36">
        <v>0</v>
      </c>
      <c r="AI163" s="36">
        <v>0</v>
      </c>
      <c r="AJ163" s="36">
        <v>1126</v>
      </c>
      <c r="AK163" s="40">
        <v>58083</v>
      </c>
      <c r="AL163" s="38">
        <v>12050</v>
      </c>
      <c r="AM163" s="38">
        <v>0</v>
      </c>
      <c r="AN163" s="38">
        <v>0</v>
      </c>
      <c r="AO163" s="38">
        <v>0</v>
      </c>
      <c r="AP163" s="38">
        <v>0</v>
      </c>
      <c r="AQ163" s="36">
        <v>61</v>
      </c>
      <c r="AR163" s="36">
        <v>0</v>
      </c>
      <c r="AS163" s="36">
        <v>0</v>
      </c>
      <c r="AT163" s="36">
        <v>0</v>
      </c>
      <c r="AU163" s="36">
        <v>0</v>
      </c>
      <c r="AV163" s="36">
        <v>0</v>
      </c>
      <c r="AW163" s="36">
        <v>168</v>
      </c>
      <c r="AX163" s="36">
        <v>0</v>
      </c>
      <c r="AY163" s="36">
        <v>0</v>
      </c>
      <c r="AZ163" s="40"/>
      <c r="BA163" s="40">
        <v>70362</v>
      </c>
      <c r="BB163" s="36">
        <v>0</v>
      </c>
      <c r="BC163" s="36">
        <v>-4</v>
      </c>
      <c r="BD163" s="36">
        <v>3153</v>
      </c>
      <c r="BE163" s="36">
        <v>-34</v>
      </c>
    </row>
    <row r="164" spans="1:57" x14ac:dyDescent="0.2">
      <c r="A164" s="35" t="s">
        <v>47</v>
      </c>
      <c r="B164" s="35" t="s">
        <v>1207</v>
      </c>
      <c r="C164" s="397" t="s">
        <v>1590</v>
      </c>
      <c r="D164" s="35" t="s">
        <v>46</v>
      </c>
      <c r="F164" s="35" t="s">
        <v>34</v>
      </c>
      <c r="G164" s="36">
        <v>-212</v>
      </c>
      <c r="H164" s="36">
        <v>370</v>
      </c>
      <c r="I164" s="37">
        <v>158</v>
      </c>
      <c r="J164" s="39">
        <v>23</v>
      </c>
      <c r="K164" s="36">
        <v>85</v>
      </c>
      <c r="L164" s="36">
        <v>67</v>
      </c>
      <c r="M164" s="37">
        <v>152</v>
      </c>
      <c r="N164" s="38">
        <v>308</v>
      </c>
      <c r="O164" s="38">
        <v>0</v>
      </c>
      <c r="P164" s="38">
        <v>1211</v>
      </c>
      <c r="Q164" s="39">
        <v>1519</v>
      </c>
      <c r="R164" s="37">
        <v>4390</v>
      </c>
      <c r="S164" s="38">
        <v>1444</v>
      </c>
      <c r="T164" s="38">
        <v>-20</v>
      </c>
      <c r="U164" s="38">
        <v>198</v>
      </c>
      <c r="V164" s="39">
        <v>1622</v>
      </c>
      <c r="W164" s="36">
        <v>1332</v>
      </c>
      <c r="X164" s="36">
        <v>3409</v>
      </c>
      <c r="Y164" s="37">
        <v>4741</v>
      </c>
      <c r="Z164" s="39">
        <v>1322</v>
      </c>
      <c r="AA164" s="36">
        <v>8156</v>
      </c>
      <c r="AB164" s="36">
        <v>1078</v>
      </c>
      <c r="AC164" s="37">
        <v>9234</v>
      </c>
      <c r="AD164" s="38">
        <v>22910</v>
      </c>
      <c r="AE164" s="38">
        <v>664</v>
      </c>
      <c r="AF164" s="39">
        <v>23574</v>
      </c>
      <c r="AG164" s="36">
        <v>724</v>
      </c>
      <c r="AH164" s="36">
        <v>0</v>
      </c>
      <c r="AI164" s="36">
        <v>0</v>
      </c>
      <c r="AJ164" s="36">
        <v>115</v>
      </c>
      <c r="AK164" s="40">
        <v>47574</v>
      </c>
      <c r="AL164" s="38">
        <v>14915</v>
      </c>
      <c r="AM164" s="38">
        <v>23</v>
      </c>
      <c r="AN164" s="38">
        <v>2660</v>
      </c>
      <c r="AO164" s="38">
        <v>0</v>
      </c>
      <c r="AP164" s="38">
        <v>0</v>
      </c>
      <c r="AQ164" s="36">
        <v>0</v>
      </c>
      <c r="AR164" s="36">
        <v>0</v>
      </c>
      <c r="AS164" s="36">
        <v>0</v>
      </c>
      <c r="AT164" s="36">
        <v>0</v>
      </c>
      <c r="AU164" s="36">
        <v>96</v>
      </c>
      <c r="AV164" s="36">
        <v>0</v>
      </c>
      <c r="AW164" s="36">
        <v>40</v>
      </c>
      <c r="AX164" s="36">
        <v>0</v>
      </c>
      <c r="AY164" s="36">
        <v>0</v>
      </c>
      <c r="AZ164" s="40"/>
      <c r="BA164" s="40">
        <v>65308</v>
      </c>
      <c r="BB164" s="36">
        <v>0</v>
      </c>
      <c r="BC164" s="36">
        <v>0</v>
      </c>
      <c r="BD164" s="36">
        <v>1345</v>
      </c>
      <c r="BE164" s="36">
        <v>-451</v>
      </c>
    </row>
    <row r="165" spans="1:57" x14ac:dyDescent="0.2">
      <c r="A165" s="35" t="s">
        <v>322</v>
      </c>
      <c r="B165" s="35" t="s">
        <v>1208</v>
      </c>
      <c r="C165" s="397" t="s">
        <v>1590</v>
      </c>
      <c r="D165" s="35" t="s">
        <v>913</v>
      </c>
      <c r="F165" s="35" t="s">
        <v>729</v>
      </c>
      <c r="G165" s="36">
        <v>103</v>
      </c>
      <c r="H165" s="36">
        <v>11914</v>
      </c>
      <c r="I165" s="37">
        <v>12017</v>
      </c>
      <c r="J165" s="39">
        <v>180</v>
      </c>
      <c r="K165" s="36">
        <v>-3</v>
      </c>
      <c r="L165" s="36">
        <v>765</v>
      </c>
      <c r="M165" s="37">
        <v>762</v>
      </c>
      <c r="N165" s="38">
        <v>12068</v>
      </c>
      <c r="O165" s="38">
        <v>0</v>
      </c>
      <c r="P165" s="38">
        <v>3002</v>
      </c>
      <c r="Q165" s="39">
        <v>15070</v>
      </c>
      <c r="R165" s="37">
        <v>18574</v>
      </c>
      <c r="S165" s="38">
        <v>1374</v>
      </c>
      <c r="T165" s="38">
        <v>33</v>
      </c>
      <c r="U165" s="38">
        <v>212</v>
      </c>
      <c r="V165" s="39">
        <v>1619</v>
      </c>
      <c r="W165" s="36">
        <v>7140</v>
      </c>
      <c r="X165" s="36">
        <v>11208</v>
      </c>
      <c r="Y165" s="37">
        <v>18348</v>
      </c>
      <c r="Z165" s="39">
        <v>3529</v>
      </c>
      <c r="AA165" s="36">
        <v>152388</v>
      </c>
      <c r="AB165" s="36">
        <v>70935</v>
      </c>
      <c r="AC165" s="37">
        <v>223323</v>
      </c>
      <c r="AD165" s="38">
        <v>139649</v>
      </c>
      <c r="AE165" s="38">
        <v>0</v>
      </c>
      <c r="AF165" s="39">
        <v>139649</v>
      </c>
      <c r="AG165" s="36">
        <v>9106</v>
      </c>
      <c r="AH165" s="36">
        <v>0</v>
      </c>
      <c r="AI165" s="36">
        <v>0</v>
      </c>
      <c r="AJ165" s="36">
        <v>0</v>
      </c>
      <c r="AK165" s="40">
        <v>442177</v>
      </c>
      <c r="AL165" s="38">
        <v>0</v>
      </c>
      <c r="AM165" s="38">
        <v>0</v>
      </c>
      <c r="AN165" s="38">
        <v>0</v>
      </c>
      <c r="AO165" s="38">
        <v>0</v>
      </c>
      <c r="AP165" s="38">
        <v>0</v>
      </c>
      <c r="AQ165" s="36">
        <v>0</v>
      </c>
      <c r="AR165" s="36">
        <v>0</v>
      </c>
      <c r="AS165" s="36">
        <v>0</v>
      </c>
      <c r="AT165" s="36">
        <v>0</v>
      </c>
      <c r="AU165" s="36">
        <v>110</v>
      </c>
      <c r="AV165" s="36">
        <v>0</v>
      </c>
      <c r="AW165" s="36">
        <v>0</v>
      </c>
      <c r="AX165" s="36">
        <v>0</v>
      </c>
      <c r="AY165" s="36">
        <v>0</v>
      </c>
      <c r="AZ165" s="40"/>
      <c r="BA165" s="40">
        <v>442287</v>
      </c>
      <c r="BB165" s="36">
        <v>0</v>
      </c>
      <c r="BC165" s="36">
        <v>0</v>
      </c>
      <c r="BD165" s="36">
        <v>7917</v>
      </c>
      <c r="BE165" s="36">
        <v>-1261</v>
      </c>
    </row>
    <row r="166" spans="1:57" x14ac:dyDescent="0.2">
      <c r="A166" s="35" t="s">
        <v>84</v>
      </c>
      <c r="B166" s="35" t="s">
        <v>1209</v>
      </c>
      <c r="C166" s="397" t="s">
        <v>1590</v>
      </c>
      <c r="D166" s="35" t="s">
        <v>83</v>
      </c>
      <c r="F166" s="35" t="s">
        <v>3</v>
      </c>
      <c r="G166" s="36">
        <v>-92</v>
      </c>
      <c r="H166" s="36">
        <v>1140</v>
      </c>
      <c r="I166" s="37">
        <v>1048</v>
      </c>
      <c r="J166" s="39">
        <v>5</v>
      </c>
      <c r="K166" s="36">
        <v>97</v>
      </c>
      <c r="L166" s="36">
        <v>0</v>
      </c>
      <c r="M166" s="37">
        <v>97</v>
      </c>
      <c r="N166" s="38">
        <v>-51</v>
      </c>
      <c r="O166" s="38">
        <v>0</v>
      </c>
      <c r="P166" s="38">
        <v>299</v>
      </c>
      <c r="Q166" s="39">
        <v>248</v>
      </c>
      <c r="R166" s="37">
        <v>679</v>
      </c>
      <c r="S166" s="38">
        <v>20</v>
      </c>
      <c r="T166" s="38">
        <v>157</v>
      </c>
      <c r="U166" s="38">
        <v>286</v>
      </c>
      <c r="V166" s="39">
        <v>463</v>
      </c>
      <c r="W166" s="36">
        <v>0</v>
      </c>
      <c r="X166" s="36">
        <v>0</v>
      </c>
      <c r="Y166" s="37">
        <v>0</v>
      </c>
      <c r="Z166" s="39">
        <v>830</v>
      </c>
      <c r="AA166" s="36">
        <v>0</v>
      </c>
      <c r="AB166" s="36">
        <v>0</v>
      </c>
      <c r="AC166" s="37">
        <v>0</v>
      </c>
      <c r="AD166" s="38">
        <v>1</v>
      </c>
      <c r="AE166" s="38">
        <v>196</v>
      </c>
      <c r="AF166" s="39">
        <v>197</v>
      </c>
      <c r="AG166" s="36">
        <v>131</v>
      </c>
      <c r="AH166" s="36">
        <v>-5</v>
      </c>
      <c r="AI166" s="36">
        <v>0</v>
      </c>
      <c r="AJ166" s="36">
        <v>0</v>
      </c>
      <c r="AK166" s="40">
        <v>3693</v>
      </c>
      <c r="AL166" s="38">
        <v>7936</v>
      </c>
      <c r="AM166" s="38">
        <v>6</v>
      </c>
      <c r="AN166" s="38">
        <v>0</v>
      </c>
      <c r="AO166" s="38">
        <v>0</v>
      </c>
      <c r="AP166" s="38">
        <v>0</v>
      </c>
      <c r="AQ166" s="36">
        <v>18</v>
      </c>
      <c r="AR166" s="36">
        <v>0</v>
      </c>
      <c r="AS166" s="36">
        <v>0</v>
      </c>
      <c r="AT166" s="36">
        <v>0</v>
      </c>
      <c r="AU166" s="36">
        <v>0</v>
      </c>
      <c r="AV166" s="36">
        <v>49</v>
      </c>
      <c r="AW166" s="36">
        <v>0</v>
      </c>
      <c r="AX166" s="36">
        <v>0</v>
      </c>
      <c r="AY166" s="36">
        <v>0</v>
      </c>
      <c r="AZ166" s="40"/>
      <c r="BA166" s="40">
        <v>11702</v>
      </c>
      <c r="BB166" s="36">
        <v>1</v>
      </c>
      <c r="BC166" s="36">
        <v>0</v>
      </c>
      <c r="BD166" s="36">
        <v>237</v>
      </c>
      <c r="BE166" s="36">
        <v>-29</v>
      </c>
    </row>
    <row r="167" spans="1:57" x14ac:dyDescent="0.2">
      <c r="A167" s="35" t="s">
        <v>120</v>
      </c>
      <c r="B167" s="35" t="s">
        <v>1210</v>
      </c>
      <c r="C167" s="397" t="s">
        <v>1590</v>
      </c>
      <c r="D167" s="35" t="s">
        <v>119</v>
      </c>
      <c r="F167" s="35" t="s">
        <v>3</v>
      </c>
      <c r="G167" s="36">
        <v>61</v>
      </c>
      <c r="H167" s="36">
        <v>745</v>
      </c>
      <c r="I167" s="37">
        <v>806</v>
      </c>
      <c r="J167" s="39">
        <v>0</v>
      </c>
      <c r="K167" s="36">
        <v>128</v>
      </c>
      <c r="L167" s="36">
        <v>0</v>
      </c>
      <c r="M167" s="37">
        <v>128</v>
      </c>
      <c r="N167" s="38">
        <v>-33</v>
      </c>
      <c r="O167" s="38">
        <v>0</v>
      </c>
      <c r="P167" s="38">
        <v>-216</v>
      </c>
      <c r="Q167" s="39">
        <v>-249</v>
      </c>
      <c r="R167" s="37">
        <v>663</v>
      </c>
      <c r="S167" s="38">
        <v>1</v>
      </c>
      <c r="T167" s="38">
        <v>65</v>
      </c>
      <c r="U167" s="38">
        <v>203</v>
      </c>
      <c r="V167" s="39">
        <v>269</v>
      </c>
      <c r="W167" s="36">
        <v>0</v>
      </c>
      <c r="X167" s="36">
        <v>0</v>
      </c>
      <c r="Y167" s="37">
        <v>0</v>
      </c>
      <c r="Z167" s="39">
        <v>805</v>
      </c>
      <c r="AA167" s="36">
        <v>0</v>
      </c>
      <c r="AB167" s="36">
        <v>0</v>
      </c>
      <c r="AC167" s="37">
        <v>0</v>
      </c>
      <c r="AD167" s="38">
        <v>0</v>
      </c>
      <c r="AE167" s="38">
        <v>219</v>
      </c>
      <c r="AF167" s="39">
        <v>219</v>
      </c>
      <c r="AG167" s="36">
        <v>201</v>
      </c>
      <c r="AH167" s="36">
        <v>0</v>
      </c>
      <c r="AI167" s="36">
        <v>0</v>
      </c>
      <c r="AJ167" s="36">
        <v>0</v>
      </c>
      <c r="AK167" s="40">
        <v>2842</v>
      </c>
      <c r="AL167" s="38">
        <v>7193</v>
      </c>
      <c r="AM167" s="38">
        <v>0</v>
      </c>
      <c r="AN167" s="38">
        <v>0</v>
      </c>
      <c r="AO167" s="38">
        <v>0</v>
      </c>
      <c r="AP167" s="38">
        <v>0</v>
      </c>
      <c r="AQ167" s="36">
        <v>160</v>
      </c>
      <c r="AR167" s="36">
        <v>0</v>
      </c>
      <c r="AS167" s="36">
        <v>0</v>
      </c>
      <c r="AT167" s="36">
        <v>0</v>
      </c>
      <c r="AU167" s="36">
        <v>0</v>
      </c>
      <c r="AV167" s="36">
        <v>0</v>
      </c>
      <c r="AW167" s="36">
        <v>0</v>
      </c>
      <c r="AX167" s="36">
        <v>0</v>
      </c>
      <c r="AY167" s="36">
        <v>0</v>
      </c>
      <c r="AZ167" s="40"/>
      <c r="BA167" s="40">
        <v>10195</v>
      </c>
      <c r="BB167" s="36">
        <v>0</v>
      </c>
      <c r="BC167" s="36">
        <v>0</v>
      </c>
      <c r="BD167" s="36">
        <v>7</v>
      </c>
      <c r="BE167" s="36">
        <v>0</v>
      </c>
    </row>
    <row r="168" spans="1:57" x14ac:dyDescent="0.2">
      <c r="A168" s="35" t="s">
        <v>224</v>
      </c>
      <c r="B168" s="35" t="s">
        <v>1211</v>
      </c>
      <c r="C168" s="397" t="s">
        <v>1590</v>
      </c>
      <c r="D168" s="35" t="s">
        <v>223</v>
      </c>
      <c r="F168" s="35" t="s">
        <v>3</v>
      </c>
      <c r="G168" s="36">
        <v>-169</v>
      </c>
      <c r="H168" s="36">
        <v>632</v>
      </c>
      <c r="I168" s="37">
        <v>463</v>
      </c>
      <c r="J168" s="39">
        <v>7</v>
      </c>
      <c r="K168" s="36">
        <v>35</v>
      </c>
      <c r="L168" s="36">
        <v>0</v>
      </c>
      <c r="M168" s="37">
        <v>35</v>
      </c>
      <c r="N168" s="38">
        <v>-62</v>
      </c>
      <c r="O168" s="38">
        <v>0</v>
      </c>
      <c r="P168" s="38">
        <v>183</v>
      </c>
      <c r="Q168" s="39">
        <v>121</v>
      </c>
      <c r="R168" s="37">
        <v>515</v>
      </c>
      <c r="S168" s="38">
        <v>12</v>
      </c>
      <c r="T168" s="38">
        <v>69</v>
      </c>
      <c r="U168" s="38">
        <v>149</v>
      </c>
      <c r="V168" s="39">
        <v>230</v>
      </c>
      <c r="W168" s="36">
        <v>0</v>
      </c>
      <c r="X168" s="36">
        <v>0</v>
      </c>
      <c r="Y168" s="37">
        <v>0</v>
      </c>
      <c r="Z168" s="39">
        <v>420</v>
      </c>
      <c r="AA168" s="36">
        <v>0</v>
      </c>
      <c r="AB168" s="36">
        <v>0</v>
      </c>
      <c r="AC168" s="37">
        <v>0</v>
      </c>
      <c r="AD168" s="38">
        <v>0</v>
      </c>
      <c r="AE168" s="38">
        <v>-6</v>
      </c>
      <c r="AF168" s="39">
        <v>-6</v>
      </c>
      <c r="AG168" s="36">
        <v>28</v>
      </c>
      <c r="AH168" s="36">
        <v>0</v>
      </c>
      <c r="AI168" s="36">
        <v>0</v>
      </c>
      <c r="AJ168" s="36">
        <v>0</v>
      </c>
      <c r="AK168" s="40">
        <v>1813</v>
      </c>
      <c r="AL168" s="38">
        <v>5150</v>
      </c>
      <c r="AM168" s="38">
        <v>5</v>
      </c>
      <c r="AN168" s="38">
        <v>0</v>
      </c>
      <c r="AO168" s="38">
        <v>0</v>
      </c>
      <c r="AP168" s="38">
        <v>0</v>
      </c>
      <c r="AQ168" s="36">
        <v>228</v>
      </c>
      <c r="AR168" s="36">
        <v>0</v>
      </c>
      <c r="AS168" s="36">
        <v>0</v>
      </c>
      <c r="AT168" s="36">
        <v>0</v>
      </c>
      <c r="AU168" s="36">
        <v>0</v>
      </c>
      <c r="AV168" s="36">
        <v>0</v>
      </c>
      <c r="AW168" s="36">
        <v>0</v>
      </c>
      <c r="AX168" s="36">
        <v>0</v>
      </c>
      <c r="AY168" s="36">
        <v>0</v>
      </c>
      <c r="AZ168" s="40"/>
      <c r="BA168" s="40">
        <v>7196</v>
      </c>
      <c r="BB168" s="36">
        <v>0</v>
      </c>
      <c r="BC168" s="36">
        <v>0</v>
      </c>
      <c r="BD168" s="36">
        <v>9</v>
      </c>
      <c r="BE168" s="36">
        <v>-25</v>
      </c>
    </row>
    <row r="169" spans="1:57" x14ac:dyDescent="0.2">
      <c r="A169" s="35" t="s">
        <v>295</v>
      </c>
      <c r="B169" s="35" t="s">
        <v>1212</v>
      </c>
      <c r="C169" s="397" t="s">
        <v>1590</v>
      </c>
      <c r="D169" s="35" t="s">
        <v>914</v>
      </c>
      <c r="F169" s="35" t="s">
        <v>3</v>
      </c>
      <c r="G169" s="36">
        <v>-23</v>
      </c>
      <c r="H169" s="36">
        <v>603</v>
      </c>
      <c r="I169" s="37">
        <v>580</v>
      </c>
      <c r="J169" s="39">
        <v>16</v>
      </c>
      <c r="K169" s="36">
        <v>37</v>
      </c>
      <c r="L169" s="36">
        <v>0</v>
      </c>
      <c r="M169" s="37">
        <v>37</v>
      </c>
      <c r="N169" s="38">
        <v>55</v>
      </c>
      <c r="O169" s="38">
        <v>0</v>
      </c>
      <c r="P169" s="38">
        <v>140</v>
      </c>
      <c r="Q169" s="39">
        <v>195</v>
      </c>
      <c r="R169" s="37">
        <v>672</v>
      </c>
      <c r="S169" s="38">
        <v>0</v>
      </c>
      <c r="T169" s="38">
        <v>188</v>
      </c>
      <c r="U169" s="38">
        <v>156</v>
      </c>
      <c r="V169" s="39">
        <v>344</v>
      </c>
      <c r="W169" s="36">
        <v>0</v>
      </c>
      <c r="X169" s="36">
        <v>0</v>
      </c>
      <c r="Y169" s="37">
        <v>0</v>
      </c>
      <c r="Z169" s="39">
        <v>554</v>
      </c>
      <c r="AA169" s="36">
        <v>0</v>
      </c>
      <c r="AB169" s="36">
        <v>0</v>
      </c>
      <c r="AC169" s="37">
        <v>0</v>
      </c>
      <c r="AD169" s="38">
        <v>0</v>
      </c>
      <c r="AE169" s="38">
        <v>136</v>
      </c>
      <c r="AF169" s="39">
        <v>136</v>
      </c>
      <c r="AG169" s="36">
        <v>125</v>
      </c>
      <c r="AH169" s="36">
        <v>0</v>
      </c>
      <c r="AI169" s="36">
        <v>0</v>
      </c>
      <c r="AJ169" s="36">
        <v>0</v>
      </c>
      <c r="AK169" s="40">
        <v>2659</v>
      </c>
      <c r="AL169" s="38">
        <v>7375</v>
      </c>
      <c r="AM169" s="38">
        <v>0</v>
      </c>
      <c r="AN169" s="38">
        <v>0</v>
      </c>
      <c r="AO169" s="38">
        <v>0</v>
      </c>
      <c r="AP169" s="38">
        <v>0</v>
      </c>
      <c r="AQ169" s="36">
        <v>3</v>
      </c>
      <c r="AR169" s="36">
        <v>0</v>
      </c>
      <c r="AS169" s="36">
        <v>0</v>
      </c>
      <c r="AT169" s="36">
        <v>0</v>
      </c>
      <c r="AU169" s="36">
        <v>0</v>
      </c>
      <c r="AV169" s="36">
        <v>1</v>
      </c>
      <c r="AW169" s="36">
        <v>49</v>
      </c>
      <c r="AX169" s="36">
        <v>0</v>
      </c>
      <c r="AY169" s="36">
        <v>0</v>
      </c>
      <c r="AZ169" s="40"/>
      <c r="BA169" s="40">
        <v>10087</v>
      </c>
      <c r="BB169" s="36">
        <v>-10</v>
      </c>
      <c r="BC169" s="36">
        <v>-29</v>
      </c>
      <c r="BD169" s="36">
        <v>121</v>
      </c>
      <c r="BE169" s="36">
        <v>-22</v>
      </c>
    </row>
    <row r="170" spans="1:57" x14ac:dyDescent="0.2">
      <c r="A170" s="35" t="s">
        <v>325</v>
      </c>
      <c r="B170" s="35" t="s">
        <v>1213</v>
      </c>
      <c r="C170" s="397" t="s">
        <v>1590</v>
      </c>
      <c r="D170" s="35" t="s">
        <v>324</v>
      </c>
      <c r="F170" s="35" t="s">
        <v>3</v>
      </c>
      <c r="G170" s="36">
        <v>65</v>
      </c>
      <c r="H170" s="36">
        <v>1276</v>
      </c>
      <c r="I170" s="37">
        <v>1341</v>
      </c>
      <c r="J170" s="39">
        <v>14</v>
      </c>
      <c r="K170" s="36">
        <v>31</v>
      </c>
      <c r="L170" s="36">
        <v>0</v>
      </c>
      <c r="M170" s="37">
        <v>31</v>
      </c>
      <c r="N170" s="38">
        <v>-589</v>
      </c>
      <c r="O170" s="38">
        <v>0</v>
      </c>
      <c r="P170" s="38">
        <v>379</v>
      </c>
      <c r="Q170" s="39">
        <v>-210</v>
      </c>
      <c r="R170" s="37">
        <v>1258</v>
      </c>
      <c r="S170" s="38">
        <v>2</v>
      </c>
      <c r="T170" s="38">
        <v>106</v>
      </c>
      <c r="U170" s="38">
        <v>262</v>
      </c>
      <c r="V170" s="39">
        <v>370</v>
      </c>
      <c r="W170" s="36">
        <v>0</v>
      </c>
      <c r="X170" s="36">
        <v>0</v>
      </c>
      <c r="Y170" s="37">
        <v>0</v>
      </c>
      <c r="Z170" s="39">
        <v>1051</v>
      </c>
      <c r="AA170" s="36">
        <v>0</v>
      </c>
      <c r="AB170" s="36">
        <v>0</v>
      </c>
      <c r="AC170" s="37">
        <v>0</v>
      </c>
      <c r="AD170" s="38">
        <v>0</v>
      </c>
      <c r="AE170" s="38">
        <v>528</v>
      </c>
      <c r="AF170" s="39">
        <v>528</v>
      </c>
      <c r="AG170" s="36">
        <v>318</v>
      </c>
      <c r="AH170" s="36">
        <v>0</v>
      </c>
      <c r="AI170" s="36">
        <v>0</v>
      </c>
      <c r="AJ170" s="36">
        <v>0</v>
      </c>
      <c r="AK170" s="40">
        <v>4701</v>
      </c>
      <c r="AL170" s="38">
        <v>5643</v>
      </c>
      <c r="AM170" s="38">
        <v>0</v>
      </c>
      <c r="AN170" s="38">
        <v>2066</v>
      </c>
      <c r="AO170" s="38">
        <v>0</v>
      </c>
      <c r="AP170" s="38">
        <v>0</v>
      </c>
      <c r="AQ170" s="36">
        <v>3</v>
      </c>
      <c r="AR170" s="36">
        <v>0</v>
      </c>
      <c r="AS170" s="36">
        <v>0</v>
      </c>
      <c r="AT170" s="36">
        <v>0</v>
      </c>
      <c r="AU170" s="36">
        <v>0</v>
      </c>
      <c r="AV170" s="36">
        <v>-244</v>
      </c>
      <c r="AW170" s="36">
        <v>18</v>
      </c>
      <c r="AX170" s="36">
        <v>0</v>
      </c>
      <c r="AY170" s="36">
        <v>0</v>
      </c>
      <c r="AZ170" s="40"/>
      <c r="BA170" s="40">
        <v>12187</v>
      </c>
      <c r="BB170" s="36">
        <v>0</v>
      </c>
      <c r="BC170" s="36">
        <v>0</v>
      </c>
      <c r="BD170" s="36">
        <v>0</v>
      </c>
      <c r="BE170" s="36">
        <v>-40</v>
      </c>
    </row>
    <row r="171" spans="1:57" x14ac:dyDescent="0.2">
      <c r="A171" s="35" t="s">
        <v>438</v>
      </c>
      <c r="B171" s="35" t="s">
        <v>1214</v>
      </c>
      <c r="C171" s="397" t="s">
        <v>1590</v>
      </c>
      <c r="D171" s="35" t="s">
        <v>437</v>
      </c>
      <c r="F171" s="35" t="s">
        <v>3</v>
      </c>
      <c r="G171" s="36">
        <v>45</v>
      </c>
      <c r="H171" s="36">
        <v>968</v>
      </c>
      <c r="I171" s="37">
        <v>1013</v>
      </c>
      <c r="J171" s="39">
        <v>10</v>
      </c>
      <c r="K171" s="36">
        <v>28</v>
      </c>
      <c r="L171" s="36">
        <v>0</v>
      </c>
      <c r="M171" s="37">
        <v>28</v>
      </c>
      <c r="N171" s="38">
        <v>107</v>
      </c>
      <c r="O171" s="38">
        <v>0</v>
      </c>
      <c r="P171" s="38">
        <v>303</v>
      </c>
      <c r="Q171" s="39">
        <v>410</v>
      </c>
      <c r="R171" s="37">
        <v>860</v>
      </c>
      <c r="S171" s="38">
        <v>0</v>
      </c>
      <c r="T171" s="38">
        <v>-3</v>
      </c>
      <c r="U171" s="38">
        <v>318</v>
      </c>
      <c r="V171" s="39">
        <v>315</v>
      </c>
      <c r="W171" s="36">
        <v>0</v>
      </c>
      <c r="X171" s="36">
        <v>0</v>
      </c>
      <c r="Y171" s="37">
        <v>0</v>
      </c>
      <c r="Z171" s="39">
        <v>641</v>
      </c>
      <c r="AA171" s="36">
        <v>0</v>
      </c>
      <c r="AB171" s="36">
        <v>0</v>
      </c>
      <c r="AC171" s="37">
        <v>0</v>
      </c>
      <c r="AD171" s="38">
        <v>1</v>
      </c>
      <c r="AE171" s="38">
        <v>57</v>
      </c>
      <c r="AF171" s="39">
        <v>58</v>
      </c>
      <c r="AG171" s="36">
        <v>103</v>
      </c>
      <c r="AH171" s="36">
        <v>0</v>
      </c>
      <c r="AI171" s="36">
        <v>0</v>
      </c>
      <c r="AJ171" s="36">
        <v>18</v>
      </c>
      <c r="AK171" s="40">
        <v>3456</v>
      </c>
      <c r="AL171" s="38">
        <v>6387</v>
      </c>
      <c r="AM171" s="38">
        <v>21</v>
      </c>
      <c r="AN171" s="38">
        <v>0</v>
      </c>
      <c r="AO171" s="38">
        <v>0</v>
      </c>
      <c r="AP171" s="38">
        <v>0</v>
      </c>
      <c r="AQ171" s="36">
        <v>370</v>
      </c>
      <c r="AR171" s="36">
        <v>0</v>
      </c>
      <c r="AS171" s="36">
        <v>0</v>
      </c>
      <c r="AT171" s="36">
        <v>0</v>
      </c>
      <c r="AU171" s="36">
        <v>0</v>
      </c>
      <c r="AV171" s="36">
        <v>18</v>
      </c>
      <c r="AW171" s="36">
        <v>0</v>
      </c>
      <c r="AX171" s="36">
        <v>0</v>
      </c>
      <c r="AY171" s="36">
        <v>0</v>
      </c>
      <c r="AZ171" s="40"/>
      <c r="BA171" s="40">
        <v>10252</v>
      </c>
      <c r="BB171" s="36">
        <v>24</v>
      </c>
      <c r="BC171" s="36">
        <v>0</v>
      </c>
      <c r="BD171" s="36">
        <v>172</v>
      </c>
      <c r="BE171" s="36">
        <v>-15</v>
      </c>
    </row>
    <row r="172" spans="1:57" x14ac:dyDescent="0.2">
      <c r="A172" s="35" t="s">
        <v>447</v>
      </c>
      <c r="B172" s="35" t="s">
        <v>1215</v>
      </c>
      <c r="C172" s="397" t="s">
        <v>1590</v>
      </c>
      <c r="D172" s="35" t="s">
        <v>736</v>
      </c>
      <c r="F172" s="35" t="s">
        <v>3</v>
      </c>
      <c r="G172" s="36">
        <v>-33</v>
      </c>
      <c r="H172" s="36">
        <v>1061</v>
      </c>
      <c r="I172" s="37">
        <v>1028</v>
      </c>
      <c r="J172" s="39">
        <v>2</v>
      </c>
      <c r="K172" s="36">
        <v>32</v>
      </c>
      <c r="L172" s="36">
        <v>0</v>
      </c>
      <c r="M172" s="37">
        <v>32</v>
      </c>
      <c r="N172" s="38">
        <v>-86</v>
      </c>
      <c r="O172" s="38">
        <v>0</v>
      </c>
      <c r="P172" s="38">
        <v>216</v>
      </c>
      <c r="Q172" s="39">
        <v>130</v>
      </c>
      <c r="R172" s="37">
        <v>820</v>
      </c>
      <c r="S172" s="38">
        <v>6</v>
      </c>
      <c r="T172" s="38">
        <v>197</v>
      </c>
      <c r="U172" s="38">
        <v>221</v>
      </c>
      <c r="V172" s="39">
        <v>424</v>
      </c>
      <c r="W172" s="36">
        <v>0</v>
      </c>
      <c r="X172" s="36">
        <v>0</v>
      </c>
      <c r="Y172" s="37">
        <v>0</v>
      </c>
      <c r="Z172" s="39">
        <v>1186</v>
      </c>
      <c r="AA172" s="36">
        <v>0</v>
      </c>
      <c r="AB172" s="36">
        <v>0</v>
      </c>
      <c r="AC172" s="37">
        <v>0</v>
      </c>
      <c r="AD172" s="38">
        <v>0</v>
      </c>
      <c r="AE172" s="38">
        <v>374</v>
      </c>
      <c r="AF172" s="39">
        <v>374</v>
      </c>
      <c r="AG172" s="36">
        <v>150</v>
      </c>
      <c r="AH172" s="36">
        <v>201</v>
      </c>
      <c r="AI172" s="36">
        <v>6</v>
      </c>
      <c r="AJ172" s="36">
        <v>3</v>
      </c>
      <c r="AK172" s="40">
        <v>4356</v>
      </c>
      <c r="AL172" s="38">
        <v>11533</v>
      </c>
      <c r="AM172" s="38">
        <v>0</v>
      </c>
      <c r="AN172" s="38">
        <v>0</v>
      </c>
      <c r="AO172" s="38">
        <v>0</v>
      </c>
      <c r="AP172" s="38">
        <v>0</v>
      </c>
      <c r="AQ172" s="36">
        <v>48</v>
      </c>
      <c r="AR172" s="36">
        <v>0</v>
      </c>
      <c r="AS172" s="36">
        <v>0</v>
      </c>
      <c r="AT172" s="36">
        <v>0</v>
      </c>
      <c r="AU172" s="36">
        <v>0</v>
      </c>
      <c r="AV172" s="36">
        <v>-371</v>
      </c>
      <c r="AW172" s="36">
        <v>38</v>
      </c>
      <c r="AX172" s="36">
        <v>0</v>
      </c>
      <c r="AY172" s="36">
        <v>0</v>
      </c>
      <c r="AZ172" s="40"/>
      <c r="BA172" s="40">
        <v>15604</v>
      </c>
      <c r="BB172" s="36">
        <v>-18</v>
      </c>
      <c r="BC172" s="36">
        <v>0</v>
      </c>
      <c r="BD172" s="36">
        <v>207</v>
      </c>
      <c r="BE172" s="36">
        <v>-56</v>
      </c>
    </row>
    <row r="173" spans="1:57" x14ac:dyDescent="0.2">
      <c r="A173" s="35" t="s">
        <v>459</v>
      </c>
      <c r="B173" s="35" t="s">
        <v>1216</v>
      </c>
      <c r="C173" s="397" t="s">
        <v>1590</v>
      </c>
      <c r="D173" s="35" t="s">
        <v>458</v>
      </c>
      <c r="F173" s="35" t="s">
        <v>3</v>
      </c>
      <c r="G173" s="36">
        <v>43</v>
      </c>
      <c r="H173" s="36">
        <v>400</v>
      </c>
      <c r="I173" s="37">
        <v>443</v>
      </c>
      <c r="J173" s="39">
        <v>13</v>
      </c>
      <c r="K173" s="36">
        <v>39</v>
      </c>
      <c r="L173" s="36">
        <v>0</v>
      </c>
      <c r="M173" s="37">
        <v>39</v>
      </c>
      <c r="N173" s="38">
        <v>-55</v>
      </c>
      <c r="O173" s="38">
        <v>0</v>
      </c>
      <c r="P173" s="38">
        <v>114</v>
      </c>
      <c r="Q173" s="39">
        <v>59</v>
      </c>
      <c r="R173" s="37">
        <v>244</v>
      </c>
      <c r="S173" s="38">
        <v>0</v>
      </c>
      <c r="T173" s="38">
        <v>30</v>
      </c>
      <c r="U173" s="38">
        <v>127</v>
      </c>
      <c r="V173" s="39">
        <v>157</v>
      </c>
      <c r="W173" s="36">
        <v>0</v>
      </c>
      <c r="X173" s="36">
        <v>0</v>
      </c>
      <c r="Y173" s="37">
        <v>0</v>
      </c>
      <c r="Z173" s="39">
        <v>237</v>
      </c>
      <c r="AA173" s="36">
        <v>0</v>
      </c>
      <c r="AB173" s="36">
        <v>0</v>
      </c>
      <c r="AC173" s="37">
        <v>0</v>
      </c>
      <c r="AD173" s="38">
        <v>2</v>
      </c>
      <c r="AE173" s="38">
        <v>102</v>
      </c>
      <c r="AF173" s="39">
        <v>104</v>
      </c>
      <c r="AG173" s="36">
        <v>34</v>
      </c>
      <c r="AH173" s="36">
        <v>0</v>
      </c>
      <c r="AI173" s="36">
        <v>0</v>
      </c>
      <c r="AJ173" s="36">
        <v>0</v>
      </c>
      <c r="AK173" s="40">
        <v>1330</v>
      </c>
      <c r="AL173" s="38">
        <v>2067</v>
      </c>
      <c r="AM173" s="38">
        <v>10</v>
      </c>
      <c r="AN173" s="38">
        <v>0</v>
      </c>
      <c r="AO173" s="38">
        <v>0</v>
      </c>
      <c r="AP173" s="38">
        <v>0</v>
      </c>
      <c r="AQ173" s="36">
        <v>101</v>
      </c>
      <c r="AR173" s="36">
        <v>0</v>
      </c>
      <c r="AS173" s="36">
        <v>0</v>
      </c>
      <c r="AT173" s="36">
        <v>0</v>
      </c>
      <c r="AU173" s="36">
        <v>0</v>
      </c>
      <c r="AV173" s="36">
        <v>13</v>
      </c>
      <c r="AW173" s="36">
        <v>0</v>
      </c>
      <c r="AX173" s="36">
        <v>0</v>
      </c>
      <c r="AY173" s="36">
        <v>0</v>
      </c>
      <c r="AZ173" s="40"/>
      <c r="BA173" s="40">
        <v>3521</v>
      </c>
      <c r="BB173" s="36">
        <v>0</v>
      </c>
      <c r="BC173" s="36">
        <v>0</v>
      </c>
      <c r="BD173" s="36">
        <v>2</v>
      </c>
      <c r="BE173" s="36">
        <v>-4</v>
      </c>
    </row>
    <row r="174" spans="1:57" x14ac:dyDescent="0.2">
      <c r="A174" s="35" t="s">
        <v>467</v>
      </c>
      <c r="B174" s="35" t="s">
        <v>1217</v>
      </c>
      <c r="C174" s="397" t="s">
        <v>1590</v>
      </c>
      <c r="D174" s="35" t="s">
        <v>466</v>
      </c>
      <c r="F174" s="35" t="s">
        <v>3</v>
      </c>
      <c r="G174" s="36">
        <v>4</v>
      </c>
      <c r="H174" s="36">
        <v>466</v>
      </c>
      <c r="I174" s="37">
        <v>470</v>
      </c>
      <c r="J174" s="39">
        <v>1</v>
      </c>
      <c r="K174" s="36">
        <v>9</v>
      </c>
      <c r="L174" s="36">
        <v>0</v>
      </c>
      <c r="M174" s="37">
        <v>9</v>
      </c>
      <c r="N174" s="38">
        <v>31</v>
      </c>
      <c r="O174" s="38">
        <v>0</v>
      </c>
      <c r="P174" s="38">
        <v>173</v>
      </c>
      <c r="Q174" s="39">
        <v>204</v>
      </c>
      <c r="R174" s="37">
        <v>731</v>
      </c>
      <c r="S174" s="38">
        <v>0</v>
      </c>
      <c r="T174" s="38">
        <v>41</v>
      </c>
      <c r="U174" s="38">
        <v>168</v>
      </c>
      <c r="V174" s="39">
        <v>209</v>
      </c>
      <c r="W174" s="36">
        <v>0</v>
      </c>
      <c r="X174" s="36">
        <v>0</v>
      </c>
      <c r="Y174" s="37">
        <v>0</v>
      </c>
      <c r="Z174" s="39">
        <v>290</v>
      </c>
      <c r="AA174" s="36">
        <v>0</v>
      </c>
      <c r="AB174" s="36">
        <v>0</v>
      </c>
      <c r="AC174" s="37">
        <v>0</v>
      </c>
      <c r="AD174" s="38">
        <v>0</v>
      </c>
      <c r="AE174" s="38">
        <v>158</v>
      </c>
      <c r="AF174" s="39">
        <v>158</v>
      </c>
      <c r="AG174" s="36">
        <v>33</v>
      </c>
      <c r="AH174" s="36">
        <v>0</v>
      </c>
      <c r="AI174" s="36">
        <v>0</v>
      </c>
      <c r="AJ174" s="36">
        <v>0</v>
      </c>
      <c r="AK174" s="40">
        <v>2105</v>
      </c>
      <c r="AL174" s="38">
        <v>4922</v>
      </c>
      <c r="AM174" s="38">
        <v>0</v>
      </c>
      <c r="AN174" s="38">
        <v>0</v>
      </c>
      <c r="AO174" s="38">
        <v>0</v>
      </c>
      <c r="AP174" s="38">
        <v>0</v>
      </c>
      <c r="AQ174" s="36">
        <v>13</v>
      </c>
      <c r="AR174" s="36">
        <v>0</v>
      </c>
      <c r="AS174" s="36">
        <v>0</v>
      </c>
      <c r="AT174" s="36">
        <v>0</v>
      </c>
      <c r="AU174" s="36">
        <v>0</v>
      </c>
      <c r="AV174" s="36">
        <v>30</v>
      </c>
      <c r="AW174" s="36">
        <v>0</v>
      </c>
      <c r="AX174" s="36">
        <v>0</v>
      </c>
      <c r="AY174" s="36">
        <v>0</v>
      </c>
      <c r="AZ174" s="40"/>
      <c r="BA174" s="40">
        <v>7070</v>
      </c>
      <c r="BB174" s="36">
        <v>-9</v>
      </c>
      <c r="BC174" s="36">
        <v>0</v>
      </c>
      <c r="BD174" s="36">
        <v>37</v>
      </c>
      <c r="BE174" s="36">
        <v>-24</v>
      </c>
    </row>
    <row r="175" spans="1:57" x14ac:dyDescent="0.2">
      <c r="A175" s="35" t="s">
        <v>529</v>
      </c>
      <c r="B175" s="35" t="s">
        <v>1218</v>
      </c>
      <c r="C175" s="397" t="s">
        <v>1590</v>
      </c>
      <c r="D175" s="35" t="s">
        <v>528</v>
      </c>
      <c r="F175" s="35" t="s">
        <v>3</v>
      </c>
      <c r="G175" s="36">
        <v>12</v>
      </c>
      <c r="H175" s="36">
        <v>654</v>
      </c>
      <c r="I175" s="37">
        <v>666</v>
      </c>
      <c r="J175" s="39">
        <v>0</v>
      </c>
      <c r="K175" s="36">
        <v>53</v>
      </c>
      <c r="L175" s="36">
        <v>0</v>
      </c>
      <c r="M175" s="37">
        <v>53</v>
      </c>
      <c r="N175" s="38">
        <v>2</v>
      </c>
      <c r="O175" s="38">
        <v>0</v>
      </c>
      <c r="P175" s="38">
        <v>127</v>
      </c>
      <c r="Q175" s="39">
        <v>129</v>
      </c>
      <c r="R175" s="37">
        <v>667</v>
      </c>
      <c r="S175" s="38">
        <v>0</v>
      </c>
      <c r="T175" s="38">
        <v>97</v>
      </c>
      <c r="U175" s="38">
        <v>217</v>
      </c>
      <c r="V175" s="39">
        <v>314</v>
      </c>
      <c r="W175" s="36">
        <v>0</v>
      </c>
      <c r="X175" s="36">
        <v>0</v>
      </c>
      <c r="Y175" s="37">
        <v>0</v>
      </c>
      <c r="Z175" s="39">
        <v>648</v>
      </c>
      <c r="AA175" s="36">
        <v>0</v>
      </c>
      <c r="AB175" s="36">
        <v>0</v>
      </c>
      <c r="AC175" s="37">
        <v>0</v>
      </c>
      <c r="AD175" s="38">
        <v>0</v>
      </c>
      <c r="AE175" s="38">
        <v>335</v>
      </c>
      <c r="AF175" s="39">
        <v>335</v>
      </c>
      <c r="AG175" s="36">
        <v>203</v>
      </c>
      <c r="AH175" s="36">
        <v>0</v>
      </c>
      <c r="AI175" s="36">
        <v>0</v>
      </c>
      <c r="AJ175" s="36">
        <v>41</v>
      </c>
      <c r="AK175" s="40">
        <v>3056</v>
      </c>
      <c r="AL175" s="38">
        <v>5293</v>
      </c>
      <c r="AM175" s="38">
        <v>5</v>
      </c>
      <c r="AN175" s="38">
        <v>9</v>
      </c>
      <c r="AO175" s="38">
        <v>0</v>
      </c>
      <c r="AP175" s="38">
        <v>0</v>
      </c>
      <c r="AQ175" s="36">
        <v>0</v>
      </c>
      <c r="AR175" s="36">
        <v>0</v>
      </c>
      <c r="AS175" s="36">
        <v>0</v>
      </c>
      <c r="AT175" s="36">
        <v>0</v>
      </c>
      <c r="AU175" s="36">
        <v>5</v>
      </c>
      <c r="AV175" s="36">
        <v>-131</v>
      </c>
      <c r="AW175" s="36">
        <v>0</v>
      </c>
      <c r="AX175" s="36">
        <v>1</v>
      </c>
      <c r="AY175" s="36">
        <v>0</v>
      </c>
      <c r="AZ175" s="40"/>
      <c r="BA175" s="40">
        <v>8238</v>
      </c>
      <c r="BB175" s="36">
        <v>-12</v>
      </c>
      <c r="BC175" s="36">
        <v>0</v>
      </c>
      <c r="BD175" s="36">
        <v>30</v>
      </c>
      <c r="BE175" s="36">
        <v>-46</v>
      </c>
    </row>
    <row r="176" spans="1:57" x14ac:dyDescent="0.2">
      <c r="A176" s="35" t="s">
        <v>647</v>
      </c>
      <c r="B176" s="35" t="s">
        <v>1219</v>
      </c>
      <c r="C176" s="397" t="s">
        <v>1590</v>
      </c>
      <c r="D176" s="35" t="s">
        <v>646</v>
      </c>
      <c r="F176" s="35" t="s">
        <v>3</v>
      </c>
      <c r="G176" s="36">
        <v>11</v>
      </c>
      <c r="H176" s="36">
        <v>779</v>
      </c>
      <c r="I176" s="37">
        <v>790</v>
      </c>
      <c r="J176" s="39">
        <v>18</v>
      </c>
      <c r="K176" s="36">
        <v>167</v>
      </c>
      <c r="L176" s="36">
        <v>0</v>
      </c>
      <c r="M176" s="37">
        <v>167</v>
      </c>
      <c r="N176" s="38">
        <v>30</v>
      </c>
      <c r="O176" s="38">
        <v>0</v>
      </c>
      <c r="P176" s="38">
        <v>244</v>
      </c>
      <c r="Q176" s="39">
        <v>274</v>
      </c>
      <c r="R176" s="37">
        <v>946</v>
      </c>
      <c r="S176" s="38">
        <v>0</v>
      </c>
      <c r="T176" s="38">
        <v>19</v>
      </c>
      <c r="U176" s="38">
        <v>-36</v>
      </c>
      <c r="V176" s="39">
        <v>-17</v>
      </c>
      <c r="W176" s="36">
        <v>0</v>
      </c>
      <c r="X176" s="36">
        <v>0</v>
      </c>
      <c r="Y176" s="37">
        <v>0</v>
      </c>
      <c r="Z176" s="39">
        <v>683</v>
      </c>
      <c r="AA176" s="36">
        <v>0</v>
      </c>
      <c r="AB176" s="36">
        <v>0</v>
      </c>
      <c r="AC176" s="37">
        <v>0</v>
      </c>
      <c r="AD176" s="38">
        <v>0</v>
      </c>
      <c r="AE176" s="38">
        <v>414</v>
      </c>
      <c r="AF176" s="39">
        <v>414</v>
      </c>
      <c r="AG176" s="36">
        <v>175</v>
      </c>
      <c r="AH176" s="36">
        <v>0</v>
      </c>
      <c r="AI176" s="36">
        <v>0</v>
      </c>
      <c r="AJ176" s="36">
        <v>0</v>
      </c>
      <c r="AK176" s="40">
        <v>3450</v>
      </c>
      <c r="AL176" s="38">
        <v>3773</v>
      </c>
      <c r="AM176" s="38">
        <v>0</v>
      </c>
      <c r="AN176" s="38">
        <v>3628</v>
      </c>
      <c r="AO176" s="38">
        <v>0</v>
      </c>
      <c r="AP176" s="38">
        <v>0</v>
      </c>
      <c r="AQ176" s="36">
        <v>144</v>
      </c>
      <c r="AR176" s="36">
        <v>0</v>
      </c>
      <c r="AS176" s="36">
        <v>0</v>
      </c>
      <c r="AT176" s="36">
        <v>0</v>
      </c>
      <c r="AU176" s="36">
        <v>0</v>
      </c>
      <c r="AV176" s="36">
        <v>-222</v>
      </c>
      <c r="AW176" s="36">
        <v>0</v>
      </c>
      <c r="AX176" s="36">
        <v>0</v>
      </c>
      <c r="AY176" s="36">
        <v>0</v>
      </c>
      <c r="AZ176" s="40"/>
      <c r="BA176" s="40">
        <v>10773</v>
      </c>
      <c r="BB176" s="36">
        <v>13</v>
      </c>
      <c r="BC176" s="36">
        <v>40</v>
      </c>
      <c r="BD176" s="36">
        <v>791</v>
      </c>
      <c r="BE176" s="36">
        <v>-12</v>
      </c>
    </row>
    <row r="177" spans="1:57" x14ac:dyDescent="0.2">
      <c r="A177" s="35" t="s">
        <v>688</v>
      </c>
      <c r="B177" s="35" t="s">
        <v>1220</v>
      </c>
      <c r="C177" s="397" t="s">
        <v>1590</v>
      </c>
      <c r="D177" s="35" t="s">
        <v>687</v>
      </c>
      <c r="F177" s="35" t="s">
        <v>3</v>
      </c>
      <c r="G177" s="36">
        <v>11</v>
      </c>
      <c r="H177" s="36">
        <v>703</v>
      </c>
      <c r="I177" s="37">
        <v>714</v>
      </c>
      <c r="J177" s="39">
        <v>8</v>
      </c>
      <c r="K177" s="36">
        <v>51</v>
      </c>
      <c r="L177" s="36">
        <v>0</v>
      </c>
      <c r="M177" s="37">
        <v>51</v>
      </c>
      <c r="N177" s="38">
        <v>60</v>
      </c>
      <c r="O177" s="38">
        <v>0</v>
      </c>
      <c r="P177" s="38">
        <v>316</v>
      </c>
      <c r="Q177" s="39">
        <v>376</v>
      </c>
      <c r="R177" s="37">
        <v>617</v>
      </c>
      <c r="S177" s="38">
        <v>7</v>
      </c>
      <c r="T177" s="38">
        <v>0</v>
      </c>
      <c r="U177" s="38">
        <v>266</v>
      </c>
      <c r="V177" s="39">
        <v>273</v>
      </c>
      <c r="W177" s="36">
        <v>0</v>
      </c>
      <c r="X177" s="36">
        <v>0</v>
      </c>
      <c r="Y177" s="37">
        <v>0</v>
      </c>
      <c r="Z177" s="39">
        <v>693</v>
      </c>
      <c r="AA177" s="36">
        <v>0</v>
      </c>
      <c r="AB177" s="36">
        <v>0</v>
      </c>
      <c r="AC177" s="37">
        <v>0</v>
      </c>
      <c r="AD177" s="38">
        <v>0</v>
      </c>
      <c r="AE177" s="38">
        <v>322</v>
      </c>
      <c r="AF177" s="39">
        <v>322</v>
      </c>
      <c r="AG177" s="36">
        <v>241</v>
      </c>
      <c r="AH177" s="36">
        <v>0</v>
      </c>
      <c r="AI177" s="36">
        <v>0</v>
      </c>
      <c r="AJ177" s="36">
        <v>0</v>
      </c>
      <c r="AK177" s="40">
        <v>3295</v>
      </c>
      <c r="AL177" s="38">
        <v>7626</v>
      </c>
      <c r="AM177" s="38">
        <v>1</v>
      </c>
      <c r="AN177" s="38">
        <v>0</v>
      </c>
      <c r="AO177" s="38">
        <v>0</v>
      </c>
      <c r="AP177" s="38">
        <v>0</v>
      </c>
      <c r="AQ177" s="36">
        <v>161</v>
      </c>
      <c r="AR177" s="36">
        <v>0</v>
      </c>
      <c r="AS177" s="36">
        <v>0</v>
      </c>
      <c r="AT177" s="36">
        <v>0</v>
      </c>
      <c r="AU177" s="36">
        <v>0</v>
      </c>
      <c r="AV177" s="36">
        <v>0</v>
      </c>
      <c r="AW177" s="36">
        <v>0</v>
      </c>
      <c r="AX177" s="36">
        <v>0</v>
      </c>
      <c r="AY177" s="36">
        <v>0</v>
      </c>
      <c r="AZ177" s="40"/>
      <c r="BA177" s="40">
        <v>11083</v>
      </c>
      <c r="BB177" s="36">
        <v>0</v>
      </c>
      <c r="BC177" s="36">
        <v>0</v>
      </c>
      <c r="BD177" s="36">
        <v>17</v>
      </c>
      <c r="BE177" s="36">
        <v>-13</v>
      </c>
    </row>
    <row r="178" spans="1:57" x14ac:dyDescent="0.2">
      <c r="A178" s="35" t="s">
        <v>331</v>
      </c>
      <c r="B178" s="35" t="s">
        <v>1221</v>
      </c>
      <c r="C178" s="397" t="s">
        <v>1592</v>
      </c>
      <c r="D178" s="35" t="s">
        <v>330</v>
      </c>
      <c r="F178" s="35" t="s">
        <v>34</v>
      </c>
      <c r="G178" s="36">
        <v>-389</v>
      </c>
      <c r="H178" s="36">
        <v>2145</v>
      </c>
      <c r="I178" s="37">
        <v>1756</v>
      </c>
      <c r="J178" s="39">
        <v>37</v>
      </c>
      <c r="K178" s="36">
        <v>1058</v>
      </c>
      <c r="L178" s="36">
        <v>105</v>
      </c>
      <c r="M178" s="37">
        <v>1163</v>
      </c>
      <c r="N178" s="38">
        <v>3402</v>
      </c>
      <c r="O178" s="38">
        <v>0</v>
      </c>
      <c r="P178" s="38">
        <v>469</v>
      </c>
      <c r="Q178" s="39">
        <v>3871</v>
      </c>
      <c r="R178" s="37">
        <v>6228</v>
      </c>
      <c r="S178" s="38">
        <v>989</v>
      </c>
      <c r="T178" s="38">
        <v>441</v>
      </c>
      <c r="U178" s="38">
        <v>545</v>
      </c>
      <c r="V178" s="39">
        <v>1975</v>
      </c>
      <c r="W178" s="36">
        <v>3408</v>
      </c>
      <c r="X178" s="36">
        <v>4413</v>
      </c>
      <c r="Y178" s="37">
        <v>7821</v>
      </c>
      <c r="Z178" s="39">
        <v>3717</v>
      </c>
      <c r="AA178" s="36">
        <v>51359</v>
      </c>
      <c r="AB178" s="36">
        <v>15948</v>
      </c>
      <c r="AC178" s="37">
        <v>67307</v>
      </c>
      <c r="AD178" s="38">
        <v>45192</v>
      </c>
      <c r="AE178" s="38">
        <v>1807</v>
      </c>
      <c r="AF178" s="39">
        <v>46999</v>
      </c>
      <c r="AG178" s="36">
        <v>85</v>
      </c>
      <c r="AH178" s="36">
        <v>0</v>
      </c>
      <c r="AI178" s="36">
        <v>0</v>
      </c>
      <c r="AJ178" s="36">
        <v>204</v>
      </c>
      <c r="AK178" s="40">
        <v>141163</v>
      </c>
      <c r="AL178" s="38">
        <v>19230</v>
      </c>
      <c r="AM178" s="38">
        <v>221</v>
      </c>
      <c r="AN178" s="38">
        <v>10577</v>
      </c>
      <c r="AO178" s="38">
        <v>0</v>
      </c>
      <c r="AP178" s="38">
        <v>0</v>
      </c>
      <c r="AQ178" s="36">
        <v>0</v>
      </c>
      <c r="AR178" s="36">
        <v>0</v>
      </c>
      <c r="AS178" s="36">
        <v>0</v>
      </c>
      <c r="AT178" s="36">
        <v>0</v>
      </c>
      <c r="AU178" s="36">
        <v>167</v>
      </c>
      <c r="AV178" s="36">
        <v>0</v>
      </c>
      <c r="AW178" s="36">
        <v>-28</v>
      </c>
      <c r="AX178" s="36">
        <v>0</v>
      </c>
      <c r="AY178" s="36">
        <v>0</v>
      </c>
      <c r="AZ178" s="40"/>
      <c r="BA178" s="40">
        <v>171330</v>
      </c>
      <c r="BB178" s="36">
        <v>0</v>
      </c>
      <c r="BC178" s="36">
        <v>0</v>
      </c>
      <c r="BD178" s="36">
        <v>3056</v>
      </c>
      <c r="BE178" s="36">
        <v>-128</v>
      </c>
    </row>
    <row r="179" spans="1:57" x14ac:dyDescent="0.2">
      <c r="A179" s="35" t="s">
        <v>481</v>
      </c>
      <c r="B179" s="35" t="s">
        <v>1222</v>
      </c>
      <c r="C179" s="397" t="s">
        <v>1592</v>
      </c>
      <c r="D179" s="35" t="s">
        <v>480</v>
      </c>
      <c r="F179" s="35" t="s">
        <v>34</v>
      </c>
      <c r="G179" s="36">
        <v>22</v>
      </c>
      <c r="H179" s="36">
        <v>350</v>
      </c>
      <c r="I179" s="37">
        <v>372</v>
      </c>
      <c r="J179" s="39">
        <v>1</v>
      </c>
      <c r="K179" s="36">
        <v>53</v>
      </c>
      <c r="L179" s="36">
        <v>1</v>
      </c>
      <c r="M179" s="37">
        <v>54</v>
      </c>
      <c r="N179" s="38">
        <v>870</v>
      </c>
      <c r="O179" s="38">
        <v>0</v>
      </c>
      <c r="P179" s="38">
        <v>12</v>
      </c>
      <c r="Q179" s="39">
        <v>882</v>
      </c>
      <c r="R179" s="37">
        <v>895</v>
      </c>
      <c r="S179" s="38">
        <v>25</v>
      </c>
      <c r="T179" s="38">
        <v>0</v>
      </c>
      <c r="U179" s="38">
        <v>652</v>
      </c>
      <c r="V179" s="39">
        <v>677</v>
      </c>
      <c r="W179" s="36">
        <v>232</v>
      </c>
      <c r="X179" s="36">
        <v>47</v>
      </c>
      <c r="Y179" s="37">
        <v>279</v>
      </c>
      <c r="Z179" s="39">
        <v>271</v>
      </c>
      <c r="AA179" s="36">
        <v>1438</v>
      </c>
      <c r="AB179" s="36">
        <v>546.94061903085026</v>
      </c>
      <c r="AC179" s="37">
        <v>1984.9406190308503</v>
      </c>
      <c r="AD179" s="38">
        <v>4216</v>
      </c>
      <c r="AE179" s="38">
        <v>65</v>
      </c>
      <c r="AF179" s="39">
        <v>4281</v>
      </c>
      <c r="AG179" s="36">
        <v>19</v>
      </c>
      <c r="AH179" s="36">
        <v>0</v>
      </c>
      <c r="AI179" s="36">
        <v>0</v>
      </c>
      <c r="AJ179" s="36">
        <v>0</v>
      </c>
      <c r="AK179" s="40">
        <v>9715.9406190308509</v>
      </c>
      <c r="AL179" s="38">
        <v>820</v>
      </c>
      <c r="AM179" s="38">
        <v>0</v>
      </c>
      <c r="AN179" s="38">
        <v>0</v>
      </c>
      <c r="AO179" s="38">
        <v>0</v>
      </c>
      <c r="AP179" s="38">
        <v>0</v>
      </c>
      <c r="AQ179" s="36">
        <v>0</v>
      </c>
      <c r="AR179" s="36">
        <v>0</v>
      </c>
      <c r="AS179" s="36">
        <v>0</v>
      </c>
      <c r="AT179" s="36">
        <v>0</v>
      </c>
      <c r="AU179" s="36">
        <v>7</v>
      </c>
      <c r="AV179" s="36">
        <v>0</v>
      </c>
      <c r="AW179" s="36">
        <v>0</v>
      </c>
      <c r="AX179" s="36">
        <v>0</v>
      </c>
      <c r="AY179" s="36">
        <v>0</v>
      </c>
      <c r="AZ179" s="40"/>
      <c r="BA179" s="40">
        <v>10542.940619030851</v>
      </c>
      <c r="BB179" s="36">
        <v>0</v>
      </c>
      <c r="BC179" s="36">
        <v>0</v>
      </c>
      <c r="BD179" s="36">
        <v>348</v>
      </c>
      <c r="BE179" s="36">
        <v>-53</v>
      </c>
    </row>
    <row r="180" spans="1:57" x14ac:dyDescent="0.2">
      <c r="A180" s="35" t="s">
        <v>332</v>
      </c>
      <c r="B180" s="35" t="s">
        <v>1223</v>
      </c>
      <c r="C180" s="397" t="s">
        <v>1592</v>
      </c>
      <c r="D180" s="35" t="s">
        <v>915</v>
      </c>
      <c r="F180" s="35" t="s">
        <v>729</v>
      </c>
      <c r="G180" s="36">
        <v>86</v>
      </c>
      <c r="H180" s="36">
        <v>1298</v>
      </c>
      <c r="I180" s="37">
        <v>1384</v>
      </c>
      <c r="J180" s="39">
        <v>0</v>
      </c>
      <c r="K180" s="36">
        <v>131</v>
      </c>
      <c r="L180" s="36">
        <v>0</v>
      </c>
      <c r="M180" s="37">
        <v>131</v>
      </c>
      <c r="N180" s="38">
        <v>-520</v>
      </c>
      <c r="O180" s="38">
        <v>0</v>
      </c>
      <c r="P180" s="38">
        <v>330</v>
      </c>
      <c r="Q180" s="39">
        <v>-190</v>
      </c>
      <c r="R180" s="37">
        <v>4736</v>
      </c>
      <c r="S180" s="38">
        <v>278</v>
      </c>
      <c r="T180" s="38">
        <v>-42</v>
      </c>
      <c r="U180" s="38">
        <v>1020</v>
      </c>
      <c r="V180" s="39">
        <v>1256</v>
      </c>
      <c r="W180" s="36">
        <v>3092</v>
      </c>
      <c r="X180" s="36">
        <v>3495</v>
      </c>
      <c r="Y180" s="37">
        <v>6587</v>
      </c>
      <c r="Z180" s="39">
        <v>3024</v>
      </c>
      <c r="AA180" s="36">
        <v>49891</v>
      </c>
      <c r="AB180" s="36">
        <v>15672</v>
      </c>
      <c r="AC180" s="37">
        <v>65563</v>
      </c>
      <c r="AD180" s="38">
        <v>54507</v>
      </c>
      <c r="AE180" s="38">
        <v>0</v>
      </c>
      <c r="AF180" s="39">
        <v>54507</v>
      </c>
      <c r="AG180" s="36">
        <v>876</v>
      </c>
      <c r="AH180" s="36">
        <v>0</v>
      </c>
      <c r="AI180" s="36">
        <v>0</v>
      </c>
      <c r="AJ180" s="36">
        <v>0</v>
      </c>
      <c r="AK180" s="40">
        <v>137874</v>
      </c>
      <c r="AL180" s="38">
        <v>0</v>
      </c>
      <c r="AM180" s="38">
        <v>0</v>
      </c>
      <c r="AN180" s="38">
        <v>0</v>
      </c>
      <c r="AO180" s="38">
        <v>0</v>
      </c>
      <c r="AP180" s="38">
        <v>0</v>
      </c>
      <c r="AQ180" s="36">
        <v>0</v>
      </c>
      <c r="AR180" s="36">
        <v>0</v>
      </c>
      <c r="AS180" s="36">
        <v>0</v>
      </c>
      <c r="AT180" s="36">
        <v>0</v>
      </c>
      <c r="AU180" s="36">
        <v>0</v>
      </c>
      <c r="AV180" s="36">
        <v>-217</v>
      </c>
      <c r="AW180" s="36">
        <v>-11</v>
      </c>
      <c r="AX180" s="36">
        <v>0</v>
      </c>
      <c r="AY180" s="36">
        <v>0</v>
      </c>
      <c r="AZ180" s="40"/>
      <c r="BA180" s="40">
        <v>137646</v>
      </c>
      <c r="BB180" s="36">
        <v>0</v>
      </c>
      <c r="BC180" s="36">
        <v>-17</v>
      </c>
      <c r="BD180" s="36">
        <v>4936</v>
      </c>
      <c r="BE180" s="36">
        <v>-436</v>
      </c>
    </row>
    <row r="181" spans="1:57" x14ac:dyDescent="0.2">
      <c r="A181" s="35" t="s">
        <v>43</v>
      </c>
      <c r="B181" s="35" t="s">
        <v>1224</v>
      </c>
      <c r="C181" s="397" t="s">
        <v>1592</v>
      </c>
      <c r="D181" s="35" t="s">
        <v>42</v>
      </c>
      <c r="F181" s="35" t="s">
        <v>3</v>
      </c>
      <c r="G181" s="36">
        <v>1</v>
      </c>
      <c r="H181" s="36">
        <v>683</v>
      </c>
      <c r="I181" s="37">
        <v>684</v>
      </c>
      <c r="J181" s="39">
        <v>10</v>
      </c>
      <c r="K181" s="36">
        <v>71</v>
      </c>
      <c r="L181" s="36">
        <v>0</v>
      </c>
      <c r="M181" s="37">
        <v>71</v>
      </c>
      <c r="N181" s="38">
        <v>-3</v>
      </c>
      <c r="O181" s="38">
        <v>0</v>
      </c>
      <c r="P181" s="38">
        <v>112</v>
      </c>
      <c r="Q181" s="39">
        <v>109</v>
      </c>
      <c r="R181" s="37">
        <v>731</v>
      </c>
      <c r="S181" s="38">
        <v>0</v>
      </c>
      <c r="T181" s="38">
        <v>118</v>
      </c>
      <c r="U181" s="38">
        <v>350</v>
      </c>
      <c r="V181" s="39">
        <v>468</v>
      </c>
      <c r="W181" s="36">
        <v>22</v>
      </c>
      <c r="X181" s="36">
        <v>200</v>
      </c>
      <c r="Y181" s="37">
        <v>222</v>
      </c>
      <c r="Z181" s="39">
        <v>160</v>
      </c>
      <c r="AA181" s="36">
        <v>0</v>
      </c>
      <c r="AB181" s="36">
        <v>0</v>
      </c>
      <c r="AC181" s="37">
        <v>0</v>
      </c>
      <c r="AD181" s="38">
        <v>25</v>
      </c>
      <c r="AE181" s="38">
        <v>163</v>
      </c>
      <c r="AF181" s="39">
        <v>188</v>
      </c>
      <c r="AG181" s="36">
        <v>1</v>
      </c>
      <c r="AH181" s="36">
        <v>-3</v>
      </c>
      <c r="AI181" s="36">
        <v>0</v>
      </c>
      <c r="AJ181" s="36">
        <v>0</v>
      </c>
      <c r="AK181" s="40">
        <v>2641</v>
      </c>
      <c r="AL181" s="38">
        <v>3514</v>
      </c>
      <c r="AM181" s="38">
        <v>0</v>
      </c>
      <c r="AN181" s="38">
        <v>0</v>
      </c>
      <c r="AO181" s="38">
        <v>0</v>
      </c>
      <c r="AP181" s="38">
        <v>0</v>
      </c>
      <c r="AQ181" s="36">
        <v>1408</v>
      </c>
      <c r="AR181" s="36">
        <v>0</v>
      </c>
      <c r="AS181" s="36">
        <v>0</v>
      </c>
      <c r="AT181" s="36">
        <v>0</v>
      </c>
      <c r="AU181" s="36">
        <v>0</v>
      </c>
      <c r="AV181" s="36">
        <v>-74</v>
      </c>
      <c r="AW181" s="36">
        <v>0</v>
      </c>
      <c r="AX181" s="36">
        <v>0</v>
      </c>
      <c r="AY181" s="36">
        <v>0</v>
      </c>
      <c r="AZ181" s="40"/>
      <c r="BA181" s="40">
        <v>7489</v>
      </c>
      <c r="BB181" s="36">
        <v>-26</v>
      </c>
      <c r="BC181" s="36">
        <v>0</v>
      </c>
      <c r="BD181" s="36">
        <v>19</v>
      </c>
      <c r="BE181" s="36">
        <v>-23</v>
      </c>
    </row>
    <row r="182" spans="1:57" x14ac:dyDescent="0.2">
      <c r="A182" s="35" t="s">
        <v>103</v>
      </c>
      <c r="B182" s="35" t="s">
        <v>1225</v>
      </c>
      <c r="C182" s="397" t="s">
        <v>1592</v>
      </c>
      <c r="D182" s="35" t="s">
        <v>916</v>
      </c>
      <c r="F182" s="35" t="s">
        <v>3</v>
      </c>
      <c r="G182" s="36">
        <v>31</v>
      </c>
      <c r="H182" s="36">
        <v>3189</v>
      </c>
      <c r="I182" s="37">
        <v>3220</v>
      </c>
      <c r="J182" s="39">
        <v>0</v>
      </c>
      <c r="K182" s="36">
        <v>77</v>
      </c>
      <c r="L182" s="36">
        <v>0</v>
      </c>
      <c r="M182" s="37">
        <v>77</v>
      </c>
      <c r="N182" s="38">
        <v>-164</v>
      </c>
      <c r="O182" s="38">
        <v>0</v>
      </c>
      <c r="P182" s="38">
        <v>68</v>
      </c>
      <c r="Q182" s="39">
        <v>-96</v>
      </c>
      <c r="R182" s="37">
        <v>862</v>
      </c>
      <c r="S182" s="38">
        <v>0</v>
      </c>
      <c r="T182" s="38">
        <v>18</v>
      </c>
      <c r="U182" s="38">
        <v>9</v>
      </c>
      <c r="V182" s="39">
        <v>27</v>
      </c>
      <c r="W182" s="36">
        <v>0</v>
      </c>
      <c r="X182" s="36">
        <v>0</v>
      </c>
      <c r="Y182" s="37">
        <v>0</v>
      </c>
      <c r="Z182" s="39">
        <v>466</v>
      </c>
      <c r="AA182" s="36">
        <v>0</v>
      </c>
      <c r="AB182" s="36">
        <v>0</v>
      </c>
      <c r="AC182" s="37">
        <v>0</v>
      </c>
      <c r="AD182" s="38">
        <v>26</v>
      </c>
      <c r="AE182" s="38">
        <v>475</v>
      </c>
      <c r="AF182" s="39">
        <v>501</v>
      </c>
      <c r="AG182" s="36">
        <v>0</v>
      </c>
      <c r="AH182" s="36">
        <v>0</v>
      </c>
      <c r="AI182" s="36">
        <v>0</v>
      </c>
      <c r="AJ182" s="36">
        <v>0</v>
      </c>
      <c r="AK182" s="40">
        <v>5057</v>
      </c>
      <c r="AL182" s="38">
        <v>4465</v>
      </c>
      <c r="AM182" s="38">
        <v>6</v>
      </c>
      <c r="AN182" s="38">
        <v>2775</v>
      </c>
      <c r="AO182" s="38">
        <v>0</v>
      </c>
      <c r="AP182" s="38">
        <v>0</v>
      </c>
      <c r="AQ182" s="36">
        <v>0</v>
      </c>
      <c r="AR182" s="36">
        <v>0</v>
      </c>
      <c r="AS182" s="36">
        <v>0</v>
      </c>
      <c r="AT182" s="36">
        <v>0</v>
      </c>
      <c r="AU182" s="36">
        <v>0</v>
      </c>
      <c r="AV182" s="36">
        <v>-75</v>
      </c>
      <c r="AW182" s="36">
        <v>0</v>
      </c>
      <c r="AX182" s="36">
        <v>0</v>
      </c>
      <c r="AY182" s="36">
        <v>0</v>
      </c>
      <c r="AZ182" s="40"/>
      <c r="BA182" s="40">
        <v>12228</v>
      </c>
      <c r="BB182" s="36">
        <v>0</v>
      </c>
      <c r="BC182" s="36">
        <v>0</v>
      </c>
      <c r="BD182" s="36">
        <v>60</v>
      </c>
      <c r="BE182" s="36">
        <v>-8</v>
      </c>
    </row>
    <row r="183" spans="1:57" x14ac:dyDescent="0.2">
      <c r="A183" s="35" t="s">
        <v>258</v>
      </c>
      <c r="B183" s="35" t="s">
        <v>1226</v>
      </c>
      <c r="C183" s="397" t="s">
        <v>1592</v>
      </c>
      <c r="D183" s="35" t="s">
        <v>257</v>
      </c>
      <c r="F183" s="35" t="s">
        <v>3</v>
      </c>
      <c r="G183" s="36">
        <v>27</v>
      </c>
      <c r="H183" s="36">
        <v>1318</v>
      </c>
      <c r="I183" s="37">
        <v>1345</v>
      </c>
      <c r="J183" s="39">
        <v>0</v>
      </c>
      <c r="K183" s="36">
        <v>51</v>
      </c>
      <c r="L183" s="36">
        <v>0</v>
      </c>
      <c r="M183" s="37">
        <v>51</v>
      </c>
      <c r="N183" s="38">
        <v>-183</v>
      </c>
      <c r="O183" s="38">
        <v>0</v>
      </c>
      <c r="P183" s="38">
        <v>20</v>
      </c>
      <c r="Q183" s="39">
        <v>-163</v>
      </c>
      <c r="R183" s="37">
        <v>1229</v>
      </c>
      <c r="S183" s="38">
        <v>0</v>
      </c>
      <c r="T183" s="38">
        <v>93</v>
      </c>
      <c r="U183" s="38">
        <v>261</v>
      </c>
      <c r="V183" s="39">
        <v>354</v>
      </c>
      <c r="W183" s="36">
        <v>0</v>
      </c>
      <c r="X183" s="36">
        <v>64</v>
      </c>
      <c r="Y183" s="37">
        <v>64</v>
      </c>
      <c r="Z183" s="39">
        <v>257</v>
      </c>
      <c r="AA183" s="36">
        <v>0</v>
      </c>
      <c r="AB183" s="36">
        <v>0</v>
      </c>
      <c r="AC183" s="37">
        <v>0</v>
      </c>
      <c r="AD183" s="38">
        <v>60</v>
      </c>
      <c r="AE183" s="38">
        <v>192</v>
      </c>
      <c r="AF183" s="39">
        <v>252</v>
      </c>
      <c r="AG183" s="36">
        <v>51</v>
      </c>
      <c r="AH183" s="36">
        <v>28</v>
      </c>
      <c r="AI183" s="36">
        <v>0</v>
      </c>
      <c r="AJ183" s="36">
        <v>0</v>
      </c>
      <c r="AK183" s="40">
        <v>3468</v>
      </c>
      <c r="AL183" s="38">
        <v>2934</v>
      </c>
      <c r="AM183" s="38">
        <v>0</v>
      </c>
      <c r="AN183" s="38">
        <v>0</v>
      </c>
      <c r="AO183" s="38">
        <v>0</v>
      </c>
      <c r="AP183" s="38">
        <v>0</v>
      </c>
      <c r="AQ183" s="36">
        <v>373</v>
      </c>
      <c r="AR183" s="36">
        <v>0</v>
      </c>
      <c r="AS183" s="36">
        <v>0</v>
      </c>
      <c r="AT183" s="36">
        <v>0</v>
      </c>
      <c r="AU183" s="36">
        <v>0</v>
      </c>
      <c r="AV183" s="36">
        <v>0</v>
      </c>
      <c r="AW183" s="36">
        <v>0</v>
      </c>
      <c r="AX183" s="36">
        <v>0</v>
      </c>
      <c r="AY183" s="36">
        <v>0</v>
      </c>
      <c r="AZ183" s="40"/>
      <c r="BA183" s="40">
        <v>6775</v>
      </c>
      <c r="BB183" s="36">
        <v>0</v>
      </c>
      <c r="BC183" s="36">
        <v>0</v>
      </c>
      <c r="BD183" s="36">
        <v>26</v>
      </c>
      <c r="BE183" s="36">
        <v>-24</v>
      </c>
    </row>
    <row r="184" spans="1:57" x14ac:dyDescent="0.2">
      <c r="A184" s="35" t="s">
        <v>287</v>
      </c>
      <c r="B184" s="35" t="s">
        <v>1227</v>
      </c>
      <c r="C184" s="397" t="s">
        <v>1592</v>
      </c>
      <c r="D184" s="35" t="s">
        <v>286</v>
      </c>
      <c r="F184" s="35" t="s">
        <v>3</v>
      </c>
      <c r="G184" s="36">
        <v>46</v>
      </c>
      <c r="H184" s="36">
        <v>636</v>
      </c>
      <c r="I184" s="37">
        <v>682</v>
      </c>
      <c r="J184" s="39">
        <v>6</v>
      </c>
      <c r="K184" s="36">
        <v>210</v>
      </c>
      <c r="L184" s="36">
        <v>0</v>
      </c>
      <c r="M184" s="37">
        <v>210</v>
      </c>
      <c r="N184" s="38">
        <v>-23</v>
      </c>
      <c r="O184" s="38">
        <v>0</v>
      </c>
      <c r="P184" s="38">
        <v>-45</v>
      </c>
      <c r="Q184" s="39">
        <v>-68</v>
      </c>
      <c r="R184" s="37">
        <v>855</v>
      </c>
      <c r="S184" s="38">
        <v>0</v>
      </c>
      <c r="T184" s="38">
        <v>95</v>
      </c>
      <c r="U184" s="38">
        <v>469</v>
      </c>
      <c r="V184" s="39">
        <v>564</v>
      </c>
      <c r="W184" s="36">
        <v>0</v>
      </c>
      <c r="X184" s="36">
        <v>0</v>
      </c>
      <c r="Y184" s="37">
        <v>0</v>
      </c>
      <c r="Z184" s="39">
        <v>71</v>
      </c>
      <c r="AA184" s="36">
        <v>0</v>
      </c>
      <c r="AB184" s="36">
        <v>0</v>
      </c>
      <c r="AC184" s="37">
        <v>0</v>
      </c>
      <c r="AD184" s="38">
        <v>0</v>
      </c>
      <c r="AE184" s="38">
        <v>74</v>
      </c>
      <c r="AF184" s="39">
        <v>74</v>
      </c>
      <c r="AG184" s="36">
        <v>18</v>
      </c>
      <c r="AH184" s="36">
        <v>0</v>
      </c>
      <c r="AI184" s="36">
        <v>0</v>
      </c>
      <c r="AJ184" s="36">
        <v>-280</v>
      </c>
      <c r="AK184" s="40">
        <v>2132</v>
      </c>
      <c r="AL184" s="38">
        <v>2379</v>
      </c>
      <c r="AM184" s="38">
        <v>0</v>
      </c>
      <c r="AN184" s="38">
        <v>1564</v>
      </c>
      <c r="AO184" s="38">
        <v>0</v>
      </c>
      <c r="AP184" s="38">
        <v>6</v>
      </c>
      <c r="AQ184" s="36">
        <v>465</v>
      </c>
      <c r="AR184" s="36">
        <v>0</v>
      </c>
      <c r="AS184" s="36">
        <v>0</v>
      </c>
      <c r="AT184" s="36">
        <v>0</v>
      </c>
      <c r="AU184" s="36">
        <v>0</v>
      </c>
      <c r="AV184" s="36">
        <v>-140</v>
      </c>
      <c r="AW184" s="36">
        <v>113</v>
      </c>
      <c r="AX184" s="36">
        <v>0</v>
      </c>
      <c r="AY184" s="36">
        <v>0</v>
      </c>
      <c r="AZ184" s="40"/>
      <c r="BA184" s="40">
        <v>6519</v>
      </c>
      <c r="BB184" s="36">
        <v>1</v>
      </c>
      <c r="BC184" s="36">
        <v>9</v>
      </c>
      <c r="BD184" s="36">
        <v>74</v>
      </c>
      <c r="BE184" s="36">
        <v>-10</v>
      </c>
    </row>
    <row r="185" spans="1:57" x14ac:dyDescent="0.2">
      <c r="A185" s="35" t="s">
        <v>357</v>
      </c>
      <c r="B185" s="35" t="s">
        <v>1228</v>
      </c>
      <c r="C185" s="397" t="s">
        <v>1592</v>
      </c>
      <c r="D185" s="35" t="s">
        <v>356</v>
      </c>
      <c r="F185" s="35" t="s">
        <v>3</v>
      </c>
      <c r="G185" s="36">
        <v>15</v>
      </c>
      <c r="H185" s="36">
        <v>192</v>
      </c>
      <c r="I185" s="37">
        <v>207</v>
      </c>
      <c r="J185" s="39">
        <v>14</v>
      </c>
      <c r="K185" s="36">
        <v>89</v>
      </c>
      <c r="L185" s="36">
        <v>0</v>
      </c>
      <c r="M185" s="37">
        <v>89</v>
      </c>
      <c r="N185" s="38">
        <v>-126</v>
      </c>
      <c r="O185" s="38">
        <v>0</v>
      </c>
      <c r="P185" s="38">
        <v>134</v>
      </c>
      <c r="Q185" s="39">
        <v>8</v>
      </c>
      <c r="R185" s="37">
        <v>585</v>
      </c>
      <c r="S185" s="38">
        <v>6</v>
      </c>
      <c r="T185" s="38">
        <v>43</v>
      </c>
      <c r="U185" s="38">
        <v>523</v>
      </c>
      <c r="V185" s="39">
        <v>572</v>
      </c>
      <c r="W185" s="36">
        <v>0</v>
      </c>
      <c r="X185" s="36">
        <v>0</v>
      </c>
      <c r="Y185" s="37">
        <v>0</v>
      </c>
      <c r="Z185" s="39">
        <v>87</v>
      </c>
      <c r="AA185" s="36">
        <v>0</v>
      </c>
      <c r="AB185" s="36">
        <v>0</v>
      </c>
      <c r="AC185" s="37">
        <v>0</v>
      </c>
      <c r="AD185" s="38">
        <v>0</v>
      </c>
      <c r="AE185" s="38">
        <v>122</v>
      </c>
      <c r="AF185" s="39">
        <v>122</v>
      </c>
      <c r="AG185" s="36">
        <v>18</v>
      </c>
      <c r="AH185" s="36">
        <v>0</v>
      </c>
      <c r="AI185" s="36">
        <v>0</v>
      </c>
      <c r="AJ185" s="36">
        <v>54</v>
      </c>
      <c r="AK185" s="40">
        <v>1756</v>
      </c>
      <c r="AL185" s="38">
        <v>1065</v>
      </c>
      <c r="AM185" s="38">
        <v>11</v>
      </c>
      <c r="AN185" s="38">
        <v>779</v>
      </c>
      <c r="AO185" s="38">
        <v>0</v>
      </c>
      <c r="AP185" s="38">
        <v>0</v>
      </c>
      <c r="AQ185" s="36">
        <v>144</v>
      </c>
      <c r="AR185" s="36">
        <v>0</v>
      </c>
      <c r="AS185" s="36">
        <v>0</v>
      </c>
      <c r="AT185" s="36">
        <v>0</v>
      </c>
      <c r="AU185" s="36">
        <v>0</v>
      </c>
      <c r="AV185" s="36">
        <v>-65</v>
      </c>
      <c r="AW185" s="36">
        <v>0</v>
      </c>
      <c r="AX185" s="36">
        <v>0</v>
      </c>
      <c r="AY185" s="36">
        <v>0</v>
      </c>
      <c r="AZ185" s="40"/>
      <c r="BA185" s="40">
        <v>3690</v>
      </c>
      <c r="BB185" s="36">
        <v>0</v>
      </c>
      <c r="BC185" s="36">
        <v>0</v>
      </c>
      <c r="BD185" s="36">
        <v>0</v>
      </c>
      <c r="BE185" s="36">
        <v>-43</v>
      </c>
    </row>
    <row r="186" spans="1:57" x14ac:dyDescent="0.2">
      <c r="A186" s="35" t="s">
        <v>412</v>
      </c>
      <c r="B186" s="35" t="s">
        <v>1229</v>
      </c>
      <c r="C186" s="397" t="s">
        <v>1592</v>
      </c>
      <c r="D186" s="35" t="s">
        <v>411</v>
      </c>
      <c r="F186" s="35" t="s">
        <v>3</v>
      </c>
      <c r="G186" s="36">
        <v>46</v>
      </c>
      <c r="H186" s="36">
        <v>727</v>
      </c>
      <c r="I186" s="37">
        <v>773</v>
      </c>
      <c r="J186" s="39">
        <v>6</v>
      </c>
      <c r="K186" s="36">
        <v>24</v>
      </c>
      <c r="L186" s="36">
        <v>0</v>
      </c>
      <c r="M186" s="37">
        <v>24</v>
      </c>
      <c r="N186" s="38">
        <v>4</v>
      </c>
      <c r="O186" s="38">
        <v>0</v>
      </c>
      <c r="P186" s="38">
        <v>92</v>
      </c>
      <c r="Q186" s="39">
        <v>96</v>
      </c>
      <c r="R186" s="37">
        <v>1082</v>
      </c>
      <c r="S186" s="38">
        <v>0</v>
      </c>
      <c r="T186" s="38">
        <v>66</v>
      </c>
      <c r="U186" s="38">
        <v>-485</v>
      </c>
      <c r="V186" s="39">
        <v>-419</v>
      </c>
      <c r="W186" s="36">
        <v>0</v>
      </c>
      <c r="X186" s="36">
        <v>0</v>
      </c>
      <c r="Y186" s="37">
        <v>0</v>
      </c>
      <c r="Z186" s="39">
        <v>545</v>
      </c>
      <c r="AA186" s="36">
        <v>0</v>
      </c>
      <c r="AB186" s="36">
        <v>0</v>
      </c>
      <c r="AC186" s="37">
        <v>0</v>
      </c>
      <c r="AD186" s="38">
        <v>0</v>
      </c>
      <c r="AE186" s="38">
        <v>291</v>
      </c>
      <c r="AF186" s="39">
        <v>291</v>
      </c>
      <c r="AG186" s="36">
        <v>19</v>
      </c>
      <c r="AH186" s="36">
        <v>0</v>
      </c>
      <c r="AI186" s="36">
        <v>5</v>
      </c>
      <c r="AJ186" s="36">
        <v>1</v>
      </c>
      <c r="AK186" s="40">
        <v>2423</v>
      </c>
      <c r="AL186" s="38">
        <v>2200</v>
      </c>
      <c r="AM186" s="38">
        <v>3</v>
      </c>
      <c r="AN186" s="38">
        <v>2004</v>
      </c>
      <c r="AO186" s="38">
        <v>0</v>
      </c>
      <c r="AP186" s="38">
        <v>0</v>
      </c>
      <c r="AQ186" s="36">
        <v>491</v>
      </c>
      <c r="AR186" s="36">
        <v>0</v>
      </c>
      <c r="AS186" s="36">
        <v>0</v>
      </c>
      <c r="AT186" s="36">
        <v>0</v>
      </c>
      <c r="AU186" s="36">
        <v>20</v>
      </c>
      <c r="AV186" s="36">
        <v>97</v>
      </c>
      <c r="AW186" s="36">
        <v>-4</v>
      </c>
      <c r="AX186" s="36">
        <v>0</v>
      </c>
      <c r="AY186" s="36">
        <v>0</v>
      </c>
      <c r="AZ186" s="40"/>
      <c r="BA186" s="40">
        <v>7234</v>
      </c>
      <c r="BB186" s="36">
        <v>0</v>
      </c>
      <c r="BC186" s="36">
        <v>0</v>
      </c>
      <c r="BD186" s="36">
        <v>87</v>
      </c>
      <c r="BE186" s="36">
        <v>-14</v>
      </c>
    </row>
    <row r="187" spans="1:57" x14ac:dyDescent="0.2">
      <c r="A187" s="35" t="s">
        <v>429</v>
      </c>
      <c r="B187" s="35" t="s">
        <v>1230</v>
      </c>
      <c r="C187" s="397" t="s">
        <v>1592</v>
      </c>
      <c r="D187" s="35" t="s">
        <v>428</v>
      </c>
      <c r="F187" s="35" t="s">
        <v>3</v>
      </c>
      <c r="G187" s="36">
        <v>-6</v>
      </c>
      <c r="H187" s="36">
        <v>1386</v>
      </c>
      <c r="I187" s="37">
        <v>1380</v>
      </c>
      <c r="J187" s="39">
        <v>0</v>
      </c>
      <c r="K187" s="36">
        <v>7</v>
      </c>
      <c r="L187" s="36">
        <v>0</v>
      </c>
      <c r="M187" s="37">
        <v>7</v>
      </c>
      <c r="N187" s="38">
        <v>6</v>
      </c>
      <c r="O187" s="38">
        <v>0</v>
      </c>
      <c r="P187" s="38">
        <v>-3</v>
      </c>
      <c r="Q187" s="39">
        <v>3</v>
      </c>
      <c r="R187" s="37">
        <v>294</v>
      </c>
      <c r="S187" s="38">
        <v>0</v>
      </c>
      <c r="T187" s="38">
        <v>-7</v>
      </c>
      <c r="U187" s="38">
        <v>101</v>
      </c>
      <c r="V187" s="39">
        <v>94</v>
      </c>
      <c r="W187" s="36">
        <v>0</v>
      </c>
      <c r="X187" s="36">
        <v>0</v>
      </c>
      <c r="Y187" s="37">
        <v>0</v>
      </c>
      <c r="Z187" s="39">
        <v>48</v>
      </c>
      <c r="AA187" s="36">
        <v>0</v>
      </c>
      <c r="AB187" s="36">
        <v>0</v>
      </c>
      <c r="AC187" s="37">
        <v>0</v>
      </c>
      <c r="AD187" s="38">
        <v>0</v>
      </c>
      <c r="AE187" s="38">
        <v>-46</v>
      </c>
      <c r="AF187" s="39">
        <v>-46</v>
      </c>
      <c r="AG187" s="36">
        <v>0</v>
      </c>
      <c r="AH187" s="36">
        <v>0</v>
      </c>
      <c r="AI187" s="36">
        <v>0</v>
      </c>
      <c r="AJ187" s="36">
        <v>0</v>
      </c>
      <c r="AK187" s="40">
        <v>1780</v>
      </c>
      <c r="AL187" s="38">
        <v>1538</v>
      </c>
      <c r="AM187" s="38">
        <v>0</v>
      </c>
      <c r="AN187" s="38">
        <v>0</v>
      </c>
      <c r="AO187" s="38">
        <v>0</v>
      </c>
      <c r="AP187" s="38">
        <v>0</v>
      </c>
      <c r="AQ187" s="36">
        <v>0</v>
      </c>
      <c r="AR187" s="36">
        <v>0</v>
      </c>
      <c r="AS187" s="36">
        <v>0</v>
      </c>
      <c r="AT187" s="36">
        <v>0</v>
      </c>
      <c r="AU187" s="36">
        <v>0</v>
      </c>
      <c r="AV187" s="36">
        <v>0</v>
      </c>
      <c r="AW187" s="36">
        <v>0</v>
      </c>
      <c r="AX187" s="36">
        <v>0</v>
      </c>
      <c r="AY187" s="36">
        <v>0</v>
      </c>
      <c r="AZ187" s="40"/>
      <c r="BA187" s="40">
        <v>3318</v>
      </c>
      <c r="BB187" s="36">
        <v>0</v>
      </c>
      <c r="BC187" s="36">
        <v>0</v>
      </c>
      <c r="BD187" s="36">
        <v>0</v>
      </c>
      <c r="BE187" s="36">
        <v>0</v>
      </c>
    </row>
    <row r="188" spans="1:57" x14ac:dyDescent="0.2">
      <c r="A188" s="35" t="s">
        <v>341</v>
      </c>
      <c r="B188" s="35" t="s">
        <v>1231</v>
      </c>
      <c r="C188" s="397" t="s">
        <v>1592</v>
      </c>
      <c r="D188" s="35" t="s">
        <v>917</v>
      </c>
      <c r="F188" s="35" t="s">
        <v>729</v>
      </c>
      <c r="G188" s="36">
        <v>191</v>
      </c>
      <c r="H188" s="36">
        <v>750</v>
      </c>
      <c r="I188" s="37">
        <v>941</v>
      </c>
      <c r="J188" s="39">
        <v>122</v>
      </c>
      <c r="K188" s="36">
        <v>146</v>
      </c>
      <c r="L188" s="36">
        <v>6546</v>
      </c>
      <c r="M188" s="37">
        <v>6692</v>
      </c>
      <c r="N188" s="38">
        <v>11360</v>
      </c>
      <c r="O188" s="38">
        <v>0</v>
      </c>
      <c r="P188" s="38">
        <v>2139</v>
      </c>
      <c r="Q188" s="39">
        <v>13499</v>
      </c>
      <c r="R188" s="37">
        <v>6356</v>
      </c>
      <c r="S188" s="38">
        <v>298</v>
      </c>
      <c r="T188" s="38">
        <v>-1</v>
      </c>
      <c r="U188" s="38">
        <v>746</v>
      </c>
      <c r="V188" s="39">
        <v>1043</v>
      </c>
      <c r="W188" s="36">
        <v>4492</v>
      </c>
      <c r="X188" s="36">
        <v>3234</v>
      </c>
      <c r="Y188" s="37">
        <v>7726</v>
      </c>
      <c r="Z188" s="39">
        <v>1732</v>
      </c>
      <c r="AA188" s="36">
        <v>67385</v>
      </c>
      <c r="AB188" s="36">
        <v>8813</v>
      </c>
      <c r="AC188" s="37">
        <v>76198</v>
      </c>
      <c r="AD188" s="38">
        <v>63968</v>
      </c>
      <c r="AE188" s="38">
        <v>1783</v>
      </c>
      <c r="AF188" s="39">
        <v>65751</v>
      </c>
      <c r="AG188" s="36">
        <v>0</v>
      </c>
      <c r="AH188" s="36">
        <v>0</v>
      </c>
      <c r="AI188" s="36">
        <v>0</v>
      </c>
      <c r="AJ188" s="36">
        <v>0</v>
      </c>
      <c r="AK188" s="40">
        <v>180060</v>
      </c>
      <c r="AL188" s="38">
        <v>0</v>
      </c>
      <c r="AM188" s="38">
        <v>0</v>
      </c>
      <c r="AN188" s="38">
        <v>0</v>
      </c>
      <c r="AO188" s="38">
        <v>0</v>
      </c>
      <c r="AP188" s="38">
        <v>0</v>
      </c>
      <c r="AQ188" s="36">
        <v>0</v>
      </c>
      <c r="AR188" s="36">
        <v>0</v>
      </c>
      <c r="AS188" s="36">
        <v>0</v>
      </c>
      <c r="AT188" s="36">
        <v>0</v>
      </c>
      <c r="AU188" s="36">
        <v>0</v>
      </c>
      <c r="AV188" s="36">
        <v>250</v>
      </c>
      <c r="AW188" s="36">
        <v>72</v>
      </c>
      <c r="AX188" s="36">
        <v>0</v>
      </c>
      <c r="AY188" s="36">
        <v>0</v>
      </c>
      <c r="AZ188" s="40"/>
      <c r="BA188" s="40">
        <v>180382</v>
      </c>
      <c r="BB188" s="36">
        <v>0</v>
      </c>
      <c r="BC188" s="36">
        <v>0</v>
      </c>
      <c r="BD188" s="36">
        <v>6148</v>
      </c>
      <c r="BE188" s="36">
        <v>-245</v>
      </c>
    </row>
    <row r="189" spans="1:57" x14ac:dyDescent="0.2">
      <c r="A189" s="35" t="s">
        <v>52</v>
      </c>
      <c r="B189" s="35" t="s">
        <v>1232</v>
      </c>
      <c r="C189" s="397" t="s">
        <v>1592</v>
      </c>
      <c r="D189" s="35" t="s">
        <v>918</v>
      </c>
      <c r="F189" s="35" t="s">
        <v>3</v>
      </c>
      <c r="G189" s="36">
        <v>-66</v>
      </c>
      <c r="H189" s="36">
        <v>449</v>
      </c>
      <c r="I189" s="37">
        <v>383</v>
      </c>
      <c r="J189" s="39">
        <v>10</v>
      </c>
      <c r="K189" s="36">
        <v>74</v>
      </c>
      <c r="L189" s="36">
        <v>0</v>
      </c>
      <c r="M189" s="37">
        <v>74</v>
      </c>
      <c r="N189" s="38">
        <v>-157</v>
      </c>
      <c r="O189" s="38">
        <v>0</v>
      </c>
      <c r="P189" s="38">
        <v>512</v>
      </c>
      <c r="Q189" s="39">
        <v>355</v>
      </c>
      <c r="R189" s="37">
        <v>403</v>
      </c>
      <c r="S189" s="38">
        <v>20</v>
      </c>
      <c r="T189" s="38">
        <v>167</v>
      </c>
      <c r="U189" s="38">
        <v>49</v>
      </c>
      <c r="V189" s="39">
        <v>236</v>
      </c>
      <c r="W189" s="36">
        <v>0</v>
      </c>
      <c r="X189" s="36">
        <v>0</v>
      </c>
      <c r="Y189" s="37">
        <v>0</v>
      </c>
      <c r="Z189" s="39">
        <v>223</v>
      </c>
      <c r="AA189" s="36">
        <v>0</v>
      </c>
      <c r="AB189" s="36">
        <v>0</v>
      </c>
      <c r="AC189" s="37">
        <v>0</v>
      </c>
      <c r="AD189" s="38">
        <v>0</v>
      </c>
      <c r="AE189" s="38">
        <v>90</v>
      </c>
      <c r="AF189" s="39">
        <v>90</v>
      </c>
      <c r="AG189" s="36">
        <v>112</v>
      </c>
      <c r="AH189" s="36">
        <v>0</v>
      </c>
      <c r="AI189" s="36">
        <v>0</v>
      </c>
      <c r="AJ189" s="36">
        <v>0</v>
      </c>
      <c r="AK189" s="40">
        <v>1886</v>
      </c>
      <c r="AL189" s="38">
        <v>5036</v>
      </c>
      <c r="AM189" s="38">
        <v>0</v>
      </c>
      <c r="AN189" s="38">
        <v>0</v>
      </c>
      <c r="AO189" s="38">
        <v>0</v>
      </c>
      <c r="AP189" s="38">
        <v>0</v>
      </c>
      <c r="AQ189" s="36">
        <v>114</v>
      </c>
      <c r="AR189" s="36">
        <v>0</v>
      </c>
      <c r="AS189" s="36">
        <v>0</v>
      </c>
      <c r="AT189" s="36">
        <v>0</v>
      </c>
      <c r="AU189" s="36">
        <v>0</v>
      </c>
      <c r="AV189" s="36">
        <v>1</v>
      </c>
      <c r="AW189" s="36">
        <v>0</v>
      </c>
      <c r="AX189" s="36">
        <v>0</v>
      </c>
      <c r="AY189" s="36">
        <v>0</v>
      </c>
      <c r="AZ189" s="40"/>
      <c r="BA189" s="40">
        <v>7037</v>
      </c>
      <c r="BB189" s="36">
        <v>0</v>
      </c>
      <c r="BC189" s="36">
        <v>0</v>
      </c>
      <c r="BD189" s="36">
        <v>28</v>
      </c>
      <c r="BE189" s="36">
        <v>-25</v>
      </c>
    </row>
    <row r="190" spans="1:57" x14ac:dyDescent="0.2">
      <c r="A190" s="35" t="s">
        <v>182</v>
      </c>
      <c r="B190" s="35" t="s">
        <v>1233</v>
      </c>
      <c r="C190" s="397" t="s">
        <v>1592</v>
      </c>
      <c r="D190" s="35" t="s">
        <v>181</v>
      </c>
      <c r="F190" s="35" t="s">
        <v>3</v>
      </c>
      <c r="G190" s="36">
        <v>1</v>
      </c>
      <c r="H190" s="36">
        <v>817</v>
      </c>
      <c r="I190" s="37">
        <v>818</v>
      </c>
      <c r="J190" s="39">
        <v>6</v>
      </c>
      <c r="K190" s="36">
        <v>100</v>
      </c>
      <c r="L190" s="36">
        <v>0</v>
      </c>
      <c r="M190" s="37">
        <v>100</v>
      </c>
      <c r="N190" s="38">
        <v>-462</v>
      </c>
      <c r="O190" s="38">
        <v>0</v>
      </c>
      <c r="P190" s="38">
        <v>1131</v>
      </c>
      <c r="Q190" s="39">
        <v>669</v>
      </c>
      <c r="R190" s="37">
        <v>1036</v>
      </c>
      <c r="S190" s="38">
        <v>0</v>
      </c>
      <c r="T190" s="38">
        <v>123</v>
      </c>
      <c r="U190" s="38">
        <v>319</v>
      </c>
      <c r="V190" s="39">
        <v>442</v>
      </c>
      <c r="W190" s="36">
        <v>0</v>
      </c>
      <c r="X190" s="36">
        <v>0</v>
      </c>
      <c r="Y190" s="37">
        <v>0</v>
      </c>
      <c r="Z190" s="39">
        <v>397</v>
      </c>
      <c r="AA190" s="36">
        <v>0</v>
      </c>
      <c r="AB190" s="36">
        <v>0</v>
      </c>
      <c r="AC190" s="37">
        <v>0</v>
      </c>
      <c r="AD190" s="38">
        <v>0</v>
      </c>
      <c r="AE190" s="38">
        <v>255</v>
      </c>
      <c r="AF190" s="39">
        <v>255</v>
      </c>
      <c r="AG190" s="36">
        <v>39</v>
      </c>
      <c r="AH190" s="36">
        <v>20</v>
      </c>
      <c r="AI190" s="36">
        <v>0</v>
      </c>
      <c r="AJ190" s="36">
        <v>0</v>
      </c>
      <c r="AK190" s="40">
        <v>3782</v>
      </c>
      <c r="AL190" s="38">
        <v>10345</v>
      </c>
      <c r="AM190" s="38">
        <v>19</v>
      </c>
      <c r="AN190" s="38">
        <v>0</v>
      </c>
      <c r="AO190" s="38">
        <v>0</v>
      </c>
      <c r="AP190" s="38">
        <v>0</v>
      </c>
      <c r="AQ190" s="36">
        <v>560</v>
      </c>
      <c r="AR190" s="36">
        <v>0</v>
      </c>
      <c r="AS190" s="36">
        <v>0</v>
      </c>
      <c r="AT190" s="36">
        <v>0</v>
      </c>
      <c r="AU190" s="36">
        <v>0</v>
      </c>
      <c r="AV190" s="36">
        <v>0</v>
      </c>
      <c r="AW190" s="36">
        <v>0</v>
      </c>
      <c r="AX190" s="36">
        <v>0</v>
      </c>
      <c r="AY190" s="36">
        <v>0</v>
      </c>
      <c r="AZ190" s="40"/>
      <c r="BA190" s="40">
        <v>14706</v>
      </c>
      <c r="BB190" s="36">
        <v>0</v>
      </c>
      <c r="BC190" s="36">
        <v>0</v>
      </c>
      <c r="BD190" s="36">
        <v>0</v>
      </c>
      <c r="BE190" s="36">
        <v>-78</v>
      </c>
    </row>
    <row r="191" spans="1:57" x14ac:dyDescent="0.2">
      <c r="A191" s="35" t="s">
        <v>340</v>
      </c>
      <c r="B191" s="35" t="s">
        <v>1234</v>
      </c>
      <c r="C191" s="397" t="s">
        <v>1592</v>
      </c>
      <c r="D191" s="35" t="s">
        <v>919</v>
      </c>
      <c r="F191" s="35" t="s">
        <v>3</v>
      </c>
      <c r="G191" s="36">
        <v>-64</v>
      </c>
      <c r="H191" s="36">
        <v>485</v>
      </c>
      <c r="I191" s="37">
        <v>421</v>
      </c>
      <c r="J191" s="39">
        <v>1</v>
      </c>
      <c r="K191" s="36">
        <v>60</v>
      </c>
      <c r="L191" s="36">
        <v>0</v>
      </c>
      <c r="M191" s="37">
        <v>60</v>
      </c>
      <c r="N191" s="38">
        <v>-266</v>
      </c>
      <c r="O191" s="38">
        <v>0</v>
      </c>
      <c r="P191" s="38">
        <v>190</v>
      </c>
      <c r="Q191" s="39">
        <v>-76</v>
      </c>
      <c r="R191" s="37">
        <v>1229</v>
      </c>
      <c r="S191" s="38">
        <v>4</v>
      </c>
      <c r="T191" s="38">
        <v>71</v>
      </c>
      <c r="U191" s="38">
        <v>621</v>
      </c>
      <c r="V191" s="39">
        <v>696</v>
      </c>
      <c r="W191" s="36">
        <v>0</v>
      </c>
      <c r="X191" s="36">
        <v>1</v>
      </c>
      <c r="Y191" s="37">
        <v>1</v>
      </c>
      <c r="Z191" s="39">
        <v>780</v>
      </c>
      <c r="AA191" s="36">
        <v>0</v>
      </c>
      <c r="AB191" s="36">
        <v>0</v>
      </c>
      <c r="AC191" s="37">
        <v>0</v>
      </c>
      <c r="AD191" s="38">
        <v>0</v>
      </c>
      <c r="AE191" s="38">
        <v>232</v>
      </c>
      <c r="AF191" s="39">
        <v>232</v>
      </c>
      <c r="AG191" s="36">
        <v>402</v>
      </c>
      <c r="AH191" s="36">
        <v>0</v>
      </c>
      <c r="AI191" s="36">
        <v>0</v>
      </c>
      <c r="AJ191" s="36">
        <v>34</v>
      </c>
      <c r="AK191" s="40">
        <v>3780</v>
      </c>
      <c r="AL191" s="38">
        <v>4133</v>
      </c>
      <c r="AM191" s="38">
        <v>7</v>
      </c>
      <c r="AN191" s="38">
        <v>4126</v>
      </c>
      <c r="AO191" s="38">
        <v>0</v>
      </c>
      <c r="AP191" s="38">
        <v>-178</v>
      </c>
      <c r="AQ191" s="36">
        <v>0</v>
      </c>
      <c r="AR191" s="36">
        <v>0</v>
      </c>
      <c r="AS191" s="36">
        <v>0</v>
      </c>
      <c r="AT191" s="36">
        <v>0</v>
      </c>
      <c r="AU191" s="36">
        <v>0</v>
      </c>
      <c r="AV191" s="36">
        <v>-38</v>
      </c>
      <c r="AW191" s="36">
        <v>0</v>
      </c>
      <c r="AX191" s="36">
        <v>0</v>
      </c>
      <c r="AY191" s="36">
        <v>0</v>
      </c>
      <c r="AZ191" s="40"/>
      <c r="BA191" s="40">
        <v>11830</v>
      </c>
      <c r="BB191" s="36">
        <v>11</v>
      </c>
      <c r="BC191" s="36">
        <v>0</v>
      </c>
      <c r="BD191" s="36">
        <v>220</v>
      </c>
      <c r="BE191" s="36">
        <v>-19</v>
      </c>
    </row>
    <row r="192" spans="1:57" x14ac:dyDescent="0.2">
      <c r="A192" s="35" t="s">
        <v>398</v>
      </c>
      <c r="B192" s="35" t="s">
        <v>1235</v>
      </c>
      <c r="C192" s="397" t="s">
        <v>1592</v>
      </c>
      <c r="D192" s="35" t="s">
        <v>397</v>
      </c>
      <c r="F192" s="35" t="s">
        <v>3</v>
      </c>
      <c r="G192" s="36">
        <v>14</v>
      </c>
      <c r="H192" s="36">
        <v>1077</v>
      </c>
      <c r="I192" s="37">
        <v>1091</v>
      </c>
      <c r="J192" s="39">
        <v>84</v>
      </c>
      <c r="K192" s="36">
        <v>99</v>
      </c>
      <c r="L192" s="36">
        <v>0</v>
      </c>
      <c r="M192" s="37">
        <v>99</v>
      </c>
      <c r="N192" s="38">
        <v>-86</v>
      </c>
      <c r="O192" s="38">
        <v>0</v>
      </c>
      <c r="P192" s="38">
        <v>709</v>
      </c>
      <c r="Q192" s="39">
        <v>623</v>
      </c>
      <c r="R192" s="37">
        <v>475</v>
      </c>
      <c r="S192" s="38">
        <v>45</v>
      </c>
      <c r="T192" s="38">
        <v>92</v>
      </c>
      <c r="U192" s="38">
        <v>603</v>
      </c>
      <c r="V192" s="39">
        <v>740</v>
      </c>
      <c r="W192" s="36">
        <v>0</v>
      </c>
      <c r="X192" s="36">
        <v>0</v>
      </c>
      <c r="Y192" s="37">
        <v>0</v>
      </c>
      <c r="Z192" s="39">
        <v>547</v>
      </c>
      <c r="AA192" s="36">
        <v>0</v>
      </c>
      <c r="AB192" s="36">
        <v>0</v>
      </c>
      <c r="AC192" s="37">
        <v>0</v>
      </c>
      <c r="AD192" s="38">
        <v>0</v>
      </c>
      <c r="AE192" s="38">
        <v>391</v>
      </c>
      <c r="AF192" s="39">
        <v>391</v>
      </c>
      <c r="AG192" s="36">
        <v>331</v>
      </c>
      <c r="AH192" s="36">
        <v>0</v>
      </c>
      <c r="AI192" s="36">
        <v>0</v>
      </c>
      <c r="AJ192" s="36">
        <v>3</v>
      </c>
      <c r="AK192" s="40">
        <v>4384</v>
      </c>
      <c r="AL192" s="38">
        <v>5239</v>
      </c>
      <c r="AM192" s="38">
        <v>0</v>
      </c>
      <c r="AN192" s="38">
        <v>4281</v>
      </c>
      <c r="AO192" s="38">
        <v>0</v>
      </c>
      <c r="AP192" s="38">
        <v>0</v>
      </c>
      <c r="AQ192" s="36">
        <v>2808</v>
      </c>
      <c r="AR192" s="36">
        <v>0</v>
      </c>
      <c r="AS192" s="36">
        <v>0</v>
      </c>
      <c r="AT192" s="36">
        <v>0</v>
      </c>
      <c r="AU192" s="36">
        <v>0</v>
      </c>
      <c r="AV192" s="36">
        <v>-9</v>
      </c>
      <c r="AW192" s="36">
        <v>0</v>
      </c>
      <c r="AX192" s="36">
        <v>0</v>
      </c>
      <c r="AY192" s="36">
        <v>0</v>
      </c>
      <c r="AZ192" s="40"/>
      <c r="BA192" s="40">
        <v>16703</v>
      </c>
      <c r="BB192" s="36">
        <v>0</v>
      </c>
      <c r="BC192" s="36">
        <v>0</v>
      </c>
      <c r="BD192" s="36">
        <v>18</v>
      </c>
      <c r="BE192" s="36">
        <v>0</v>
      </c>
    </row>
    <row r="193" spans="1:57" x14ac:dyDescent="0.2">
      <c r="A193" s="35" t="s">
        <v>517</v>
      </c>
      <c r="B193" s="35" t="s">
        <v>1236</v>
      </c>
      <c r="C193" s="397" t="s">
        <v>1592</v>
      </c>
      <c r="D193" s="35" t="s">
        <v>516</v>
      </c>
      <c r="F193" s="35" t="s">
        <v>3</v>
      </c>
      <c r="G193" s="36">
        <v>14</v>
      </c>
      <c r="H193" s="36">
        <v>605</v>
      </c>
      <c r="I193" s="37">
        <v>619</v>
      </c>
      <c r="J193" s="39">
        <v>4</v>
      </c>
      <c r="K193" s="36">
        <v>54</v>
      </c>
      <c r="L193" s="36">
        <v>0</v>
      </c>
      <c r="M193" s="37">
        <v>54</v>
      </c>
      <c r="N193" s="38">
        <v>-20</v>
      </c>
      <c r="O193" s="38">
        <v>0</v>
      </c>
      <c r="P193" s="38">
        <v>674</v>
      </c>
      <c r="Q193" s="39">
        <v>654</v>
      </c>
      <c r="R193" s="37">
        <v>708</v>
      </c>
      <c r="S193" s="38">
        <v>3</v>
      </c>
      <c r="T193" s="38">
        <v>-34</v>
      </c>
      <c r="U193" s="38">
        <v>196</v>
      </c>
      <c r="V193" s="39">
        <v>165</v>
      </c>
      <c r="W193" s="36">
        <v>0</v>
      </c>
      <c r="X193" s="36">
        <v>0</v>
      </c>
      <c r="Y193" s="37">
        <v>0</v>
      </c>
      <c r="Z193" s="39">
        <v>385</v>
      </c>
      <c r="AA193" s="36">
        <v>0</v>
      </c>
      <c r="AB193" s="36">
        <v>0</v>
      </c>
      <c r="AC193" s="37">
        <v>0</v>
      </c>
      <c r="AD193" s="38">
        <v>0</v>
      </c>
      <c r="AE193" s="38">
        <v>114</v>
      </c>
      <c r="AF193" s="39">
        <v>114</v>
      </c>
      <c r="AG193" s="36">
        <v>27</v>
      </c>
      <c r="AH193" s="36">
        <v>0</v>
      </c>
      <c r="AI193" s="36">
        <v>0</v>
      </c>
      <c r="AJ193" s="36">
        <v>0</v>
      </c>
      <c r="AK193" s="40">
        <v>2730</v>
      </c>
      <c r="AL193" s="38">
        <v>2422</v>
      </c>
      <c r="AM193" s="38">
        <v>25</v>
      </c>
      <c r="AN193" s="38">
        <v>2037</v>
      </c>
      <c r="AO193" s="38">
        <v>0</v>
      </c>
      <c r="AP193" s="38">
        <v>0</v>
      </c>
      <c r="AQ193" s="36">
        <v>178</v>
      </c>
      <c r="AR193" s="36">
        <v>0</v>
      </c>
      <c r="AS193" s="36">
        <v>0</v>
      </c>
      <c r="AT193" s="36">
        <v>0</v>
      </c>
      <c r="AU193" s="36">
        <v>0</v>
      </c>
      <c r="AV193" s="36">
        <v>0</v>
      </c>
      <c r="AW193" s="36">
        <v>0</v>
      </c>
      <c r="AX193" s="36">
        <v>0</v>
      </c>
      <c r="AY193" s="36">
        <v>0</v>
      </c>
      <c r="AZ193" s="40"/>
      <c r="BA193" s="40">
        <v>7392</v>
      </c>
      <c r="BB193" s="36">
        <v>0</v>
      </c>
      <c r="BC193" s="36">
        <v>0</v>
      </c>
      <c r="BD193" s="36">
        <v>587</v>
      </c>
      <c r="BE193" s="36">
        <v>-40</v>
      </c>
    </row>
    <row r="194" spans="1:57" x14ac:dyDescent="0.2">
      <c r="A194" s="35" t="s">
        <v>519</v>
      </c>
      <c r="B194" s="35" t="s">
        <v>1237</v>
      </c>
      <c r="C194" s="397" t="s">
        <v>1592</v>
      </c>
      <c r="D194" s="35" t="s">
        <v>518</v>
      </c>
      <c r="F194" s="35" t="s">
        <v>3</v>
      </c>
      <c r="G194" s="36">
        <v>16</v>
      </c>
      <c r="H194" s="36">
        <v>1286</v>
      </c>
      <c r="I194" s="37">
        <v>1302</v>
      </c>
      <c r="J194" s="39">
        <v>10</v>
      </c>
      <c r="K194" s="36">
        <v>157</v>
      </c>
      <c r="L194" s="36">
        <v>0</v>
      </c>
      <c r="M194" s="37">
        <v>157</v>
      </c>
      <c r="N194" s="38">
        <v>-194</v>
      </c>
      <c r="O194" s="38">
        <v>0</v>
      </c>
      <c r="P194" s="38">
        <v>379</v>
      </c>
      <c r="Q194" s="39">
        <v>185</v>
      </c>
      <c r="R194" s="37">
        <v>1076</v>
      </c>
      <c r="S194" s="38">
        <v>63</v>
      </c>
      <c r="T194" s="38">
        <v>24</v>
      </c>
      <c r="U194" s="38">
        <v>249</v>
      </c>
      <c r="V194" s="39">
        <v>336</v>
      </c>
      <c r="W194" s="36">
        <v>0</v>
      </c>
      <c r="X194" s="36">
        <v>0</v>
      </c>
      <c r="Y194" s="37">
        <v>0</v>
      </c>
      <c r="Z194" s="39">
        <v>477</v>
      </c>
      <c r="AA194" s="36">
        <v>0</v>
      </c>
      <c r="AB194" s="36">
        <v>0</v>
      </c>
      <c r="AC194" s="37">
        <v>0</v>
      </c>
      <c r="AD194" s="38">
        <v>0</v>
      </c>
      <c r="AE194" s="38">
        <v>230</v>
      </c>
      <c r="AF194" s="39">
        <v>230</v>
      </c>
      <c r="AG194" s="36">
        <v>16</v>
      </c>
      <c r="AH194" s="36">
        <v>0</v>
      </c>
      <c r="AI194" s="36">
        <v>0</v>
      </c>
      <c r="AJ194" s="36">
        <v>0</v>
      </c>
      <c r="AK194" s="40">
        <v>3789</v>
      </c>
      <c r="AL194" s="38">
        <v>4000</v>
      </c>
      <c r="AM194" s="38">
        <v>0</v>
      </c>
      <c r="AN194" s="38">
        <v>3250</v>
      </c>
      <c r="AO194" s="38">
        <v>0</v>
      </c>
      <c r="AP194" s="38">
        <v>0</v>
      </c>
      <c r="AQ194" s="36">
        <v>394</v>
      </c>
      <c r="AR194" s="36">
        <v>0</v>
      </c>
      <c r="AS194" s="36">
        <v>0</v>
      </c>
      <c r="AT194" s="36">
        <v>0</v>
      </c>
      <c r="AU194" s="36">
        <v>0</v>
      </c>
      <c r="AV194" s="36">
        <v>-90</v>
      </c>
      <c r="AW194" s="36">
        <v>0</v>
      </c>
      <c r="AX194" s="36">
        <v>0</v>
      </c>
      <c r="AY194" s="36">
        <v>0</v>
      </c>
      <c r="AZ194" s="40"/>
      <c r="BA194" s="40">
        <v>11343</v>
      </c>
      <c r="BB194" s="36">
        <v>41</v>
      </c>
      <c r="BC194" s="36">
        <v>0</v>
      </c>
      <c r="BD194" s="36">
        <v>3</v>
      </c>
      <c r="BE194" s="36">
        <v>-81</v>
      </c>
    </row>
    <row r="195" spans="1:57" x14ac:dyDescent="0.2">
      <c r="A195" s="35" t="s">
        <v>649</v>
      </c>
      <c r="B195" s="35" t="s">
        <v>1238</v>
      </c>
      <c r="C195" s="397" t="s">
        <v>1592</v>
      </c>
      <c r="D195" s="35" t="s">
        <v>648</v>
      </c>
      <c r="F195" s="35" t="s">
        <v>3</v>
      </c>
      <c r="G195" s="36">
        <v>39</v>
      </c>
      <c r="H195" s="36">
        <v>780</v>
      </c>
      <c r="I195" s="37">
        <v>819</v>
      </c>
      <c r="J195" s="39">
        <v>2</v>
      </c>
      <c r="K195" s="36">
        <v>68</v>
      </c>
      <c r="L195" s="36">
        <v>0</v>
      </c>
      <c r="M195" s="37">
        <v>68</v>
      </c>
      <c r="N195" s="38">
        <v>19</v>
      </c>
      <c r="O195" s="38">
        <v>0</v>
      </c>
      <c r="P195" s="38">
        <v>383</v>
      </c>
      <c r="Q195" s="39">
        <v>402</v>
      </c>
      <c r="R195" s="37">
        <v>861</v>
      </c>
      <c r="S195" s="38">
        <v>5</v>
      </c>
      <c r="T195" s="38">
        <v>27</v>
      </c>
      <c r="U195" s="38">
        <v>333</v>
      </c>
      <c r="V195" s="39">
        <v>365</v>
      </c>
      <c r="W195" s="36">
        <v>0</v>
      </c>
      <c r="X195" s="36">
        <v>11</v>
      </c>
      <c r="Y195" s="37">
        <v>11</v>
      </c>
      <c r="Z195" s="39">
        <v>264</v>
      </c>
      <c r="AA195" s="36">
        <v>0</v>
      </c>
      <c r="AB195" s="36">
        <v>0</v>
      </c>
      <c r="AC195" s="37">
        <v>0</v>
      </c>
      <c r="AD195" s="38">
        <v>4</v>
      </c>
      <c r="AE195" s="38">
        <v>204</v>
      </c>
      <c r="AF195" s="39">
        <v>208</v>
      </c>
      <c r="AG195" s="36">
        <v>153</v>
      </c>
      <c r="AH195" s="36">
        <v>0</v>
      </c>
      <c r="AI195" s="36">
        <v>12</v>
      </c>
      <c r="AJ195" s="36">
        <v>0</v>
      </c>
      <c r="AK195" s="40">
        <v>3165</v>
      </c>
      <c r="AL195" s="38">
        <v>5293</v>
      </c>
      <c r="AM195" s="38">
        <v>0</v>
      </c>
      <c r="AN195" s="38">
        <v>0</v>
      </c>
      <c r="AO195" s="38">
        <v>0</v>
      </c>
      <c r="AP195" s="38">
        <v>0</v>
      </c>
      <c r="AQ195" s="36">
        <v>0</v>
      </c>
      <c r="AR195" s="36">
        <v>0</v>
      </c>
      <c r="AS195" s="36">
        <v>0</v>
      </c>
      <c r="AT195" s="36">
        <v>0</v>
      </c>
      <c r="AU195" s="36">
        <v>0</v>
      </c>
      <c r="AV195" s="36">
        <v>0</v>
      </c>
      <c r="AW195" s="36">
        <v>0</v>
      </c>
      <c r="AX195" s="36">
        <v>0</v>
      </c>
      <c r="AY195" s="36">
        <v>0</v>
      </c>
      <c r="AZ195" s="40"/>
      <c r="BA195" s="40">
        <v>8458</v>
      </c>
      <c r="BB195" s="36">
        <v>0</v>
      </c>
      <c r="BC195" s="36">
        <v>0</v>
      </c>
      <c r="BD195" s="36">
        <v>2</v>
      </c>
      <c r="BE195" s="36">
        <v>-96</v>
      </c>
    </row>
    <row r="196" spans="1:57" x14ac:dyDescent="0.2">
      <c r="A196" s="35" t="s">
        <v>386</v>
      </c>
      <c r="B196" s="35" t="s">
        <v>1239</v>
      </c>
      <c r="C196" s="397" t="s">
        <v>1588</v>
      </c>
      <c r="D196" s="35" t="s">
        <v>920</v>
      </c>
      <c r="F196" s="35" t="s">
        <v>729</v>
      </c>
      <c r="G196" s="36">
        <v>185</v>
      </c>
      <c r="H196" s="36">
        <v>1193</v>
      </c>
      <c r="I196" s="37">
        <v>1378</v>
      </c>
      <c r="J196" s="39">
        <v>90</v>
      </c>
      <c r="K196" s="36">
        <v>28</v>
      </c>
      <c r="L196" s="36">
        <v>8730</v>
      </c>
      <c r="M196" s="37">
        <v>8758</v>
      </c>
      <c r="N196" s="38">
        <v>9269</v>
      </c>
      <c r="O196" s="38">
        <v>0</v>
      </c>
      <c r="P196" s="38">
        <v>277</v>
      </c>
      <c r="Q196" s="39">
        <v>9546</v>
      </c>
      <c r="R196" s="37">
        <v>14139</v>
      </c>
      <c r="S196" s="38">
        <v>2240</v>
      </c>
      <c r="T196" s="38">
        <v>-104</v>
      </c>
      <c r="U196" s="38">
        <v>-233</v>
      </c>
      <c r="V196" s="39">
        <v>1903</v>
      </c>
      <c r="W196" s="36">
        <v>3512</v>
      </c>
      <c r="X196" s="36">
        <v>5131</v>
      </c>
      <c r="Y196" s="37">
        <v>8643</v>
      </c>
      <c r="Z196" s="39">
        <v>3811</v>
      </c>
      <c r="AA196" s="36">
        <v>80259</v>
      </c>
      <c r="AB196" s="36">
        <v>13041</v>
      </c>
      <c r="AC196" s="37">
        <v>93300</v>
      </c>
      <c r="AD196" s="38">
        <v>121266</v>
      </c>
      <c r="AE196" s="38">
        <v>3143</v>
      </c>
      <c r="AF196" s="39">
        <v>124409</v>
      </c>
      <c r="AG196" s="36">
        <v>4186</v>
      </c>
      <c r="AH196" s="36">
        <v>0</v>
      </c>
      <c r="AI196" s="36">
        <v>0</v>
      </c>
      <c r="AJ196" s="36">
        <v>2046</v>
      </c>
      <c r="AK196" s="40">
        <v>272209</v>
      </c>
      <c r="AL196" s="38">
        <v>0</v>
      </c>
      <c r="AM196" s="38">
        <v>0</v>
      </c>
      <c r="AN196" s="38">
        <v>0</v>
      </c>
      <c r="AO196" s="38">
        <v>0</v>
      </c>
      <c r="AP196" s="38">
        <v>0</v>
      </c>
      <c r="AQ196" s="36">
        <v>0</v>
      </c>
      <c r="AR196" s="36">
        <v>0</v>
      </c>
      <c r="AS196" s="36">
        <v>0</v>
      </c>
      <c r="AT196" s="36">
        <v>0</v>
      </c>
      <c r="AU196" s="36">
        <v>0</v>
      </c>
      <c r="AV196" s="36">
        <v>-58</v>
      </c>
      <c r="AW196" s="36">
        <v>371</v>
      </c>
      <c r="AX196" s="36">
        <v>0</v>
      </c>
      <c r="AY196" s="36">
        <v>0</v>
      </c>
      <c r="AZ196" s="40"/>
      <c r="BA196" s="40">
        <v>272522</v>
      </c>
      <c r="BB196" s="36">
        <v>0</v>
      </c>
      <c r="BC196" s="36">
        <v>0</v>
      </c>
      <c r="BD196" s="36">
        <v>6328</v>
      </c>
      <c r="BE196" s="36">
        <v>0</v>
      </c>
    </row>
    <row r="197" spans="1:57" x14ac:dyDescent="0.2">
      <c r="A197" s="35" t="s">
        <v>61</v>
      </c>
      <c r="B197" s="35" t="s">
        <v>1240</v>
      </c>
      <c r="C197" s="397" t="s">
        <v>1588</v>
      </c>
      <c r="D197" s="35" t="s">
        <v>60</v>
      </c>
      <c r="F197" s="35" t="s">
        <v>3</v>
      </c>
      <c r="G197" s="36">
        <v>0</v>
      </c>
      <c r="H197" s="36">
        <v>1045</v>
      </c>
      <c r="I197" s="37">
        <v>1045</v>
      </c>
      <c r="J197" s="39">
        <v>10</v>
      </c>
      <c r="K197" s="36">
        <v>84</v>
      </c>
      <c r="L197" s="36">
        <v>0</v>
      </c>
      <c r="M197" s="37">
        <v>84</v>
      </c>
      <c r="N197" s="38">
        <v>30</v>
      </c>
      <c r="O197" s="38">
        <v>0</v>
      </c>
      <c r="P197" s="38">
        <v>259</v>
      </c>
      <c r="Q197" s="39">
        <v>289</v>
      </c>
      <c r="R197" s="37">
        <v>711</v>
      </c>
      <c r="S197" s="38">
        <v>32</v>
      </c>
      <c r="T197" s="38">
        <v>150</v>
      </c>
      <c r="U197" s="38">
        <v>337</v>
      </c>
      <c r="V197" s="39">
        <v>519</v>
      </c>
      <c r="W197" s="36">
        <v>0</v>
      </c>
      <c r="X197" s="36">
        <v>0</v>
      </c>
      <c r="Y197" s="37">
        <v>0</v>
      </c>
      <c r="Z197" s="39">
        <v>873</v>
      </c>
      <c r="AA197" s="36">
        <v>0</v>
      </c>
      <c r="AB197" s="36">
        <v>0</v>
      </c>
      <c r="AC197" s="37">
        <v>0</v>
      </c>
      <c r="AD197" s="38">
        <v>0</v>
      </c>
      <c r="AE197" s="38">
        <v>389</v>
      </c>
      <c r="AF197" s="39">
        <v>389</v>
      </c>
      <c r="AG197" s="36">
        <v>229</v>
      </c>
      <c r="AH197" s="36">
        <v>0</v>
      </c>
      <c r="AI197" s="36">
        <v>0</v>
      </c>
      <c r="AJ197" s="36">
        <v>276</v>
      </c>
      <c r="AK197" s="40">
        <v>4425</v>
      </c>
      <c r="AL197" s="38">
        <v>7618</v>
      </c>
      <c r="AM197" s="38">
        <v>-91</v>
      </c>
      <c r="AN197" s="38">
        <v>0</v>
      </c>
      <c r="AO197" s="38">
        <v>0</v>
      </c>
      <c r="AP197" s="38">
        <v>0</v>
      </c>
      <c r="AQ197" s="36">
        <v>881</v>
      </c>
      <c r="AR197" s="36">
        <v>0</v>
      </c>
      <c r="AS197" s="36">
        <v>0</v>
      </c>
      <c r="AT197" s="36">
        <v>0</v>
      </c>
      <c r="AU197" s="36">
        <v>0</v>
      </c>
      <c r="AV197" s="36">
        <v>-604</v>
      </c>
      <c r="AW197" s="36">
        <v>0</v>
      </c>
      <c r="AX197" s="36">
        <v>0</v>
      </c>
      <c r="AY197" s="36">
        <v>0</v>
      </c>
      <c r="AZ197" s="40"/>
      <c r="BA197" s="40">
        <v>12229</v>
      </c>
      <c r="BB197" s="36">
        <v>0</v>
      </c>
      <c r="BC197" s="36">
        <v>0</v>
      </c>
      <c r="BD197" s="36">
        <v>0</v>
      </c>
      <c r="BE197" s="36">
        <v>-68</v>
      </c>
    </row>
    <row r="198" spans="1:57" x14ac:dyDescent="0.2">
      <c r="A198" s="35" t="s">
        <v>71</v>
      </c>
      <c r="B198" s="35" t="s">
        <v>1241</v>
      </c>
      <c r="C198" s="397" t="s">
        <v>1588</v>
      </c>
      <c r="D198" s="35" t="s">
        <v>70</v>
      </c>
      <c r="F198" s="35" t="s">
        <v>3</v>
      </c>
      <c r="G198" s="36">
        <v>5</v>
      </c>
      <c r="H198" s="36">
        <v>822</v>
      </c>
      <c r="I198" s="37">
        <v>827</v>
      </c>
      <c r="J198" s="39">
        <v>13</v>
      </c>
      <c r="K198" s="36">
        <v>33</v>
      </c>
      <c r="L198" s="36">
        <v>0</v>
      </c>
      <c r="M198" s="37">
        <v>33</v>
      </c>
      <c r="N198" s="38">
        <v>11</v>
      </c>
      <c r="O198" s="38">
        <v>0</v>
      </c>
      <c r="P198" s="38">
        <v>138</v>
      </c>
      <c r="Q198" s="39">
        <v>149</v>
      </c>
      <c r="R198" s="37">
        <v>1046</v>
      </c>
      <c r="S198" s="38">
        <v>16</v>
      </c>
      <c r="T198" s="38">
        <v>176</v>
      </c>
      <c r="U198" s="38">
        <v>268</v>
      </c>
      <c r="V198" s="39">
        <v>460</v>
      </c>
      <c r="W198" s="36">
        <v>0</v>
      </c>
      <c r="X198" s="36">
        <v>0</v>
      </c>
      <c r="Y198" s="37">
        <v>0</v>
      </c>
      <c r="Z198" s="39">
        <v>44</v>
      </c>
      <c r="AA198" s="36">
        <v>0</v>
      </c>
      <c r="AB198" s="36">
        <v>0</v>
      </c>
      <c r="AC198" s="37">
        <v>0</v>
      </c>
      <c r="AD198" s="38">
        <v>0</v>
      </c>
      <c r="AE198" s="38">
        <v>299</v>
      </c>
      <c r="AF198" s="39">
        <v>299</v>
      </c>
      <c r="AG198" s="36">
        <v>0</v>
      </c>
      <c r="AH198" s="36">
        <v>13</v>
      </c>
      <c r="AI198" s="36">
        <v>0</v>
      </c>
      <c r="AJ198" s="36">
        <v>0</v>
      </c>
      <c r="AK198" s="40">
        <v>2884</v>
      </c>
      <c r="AL198" s="38">
        <v>4923</v>
      </c>
      <c r="AM198" s="38">
        <v>42</v>
      </c>
      <c r="AN198" s="38">
        <v>0</v>
      </c>
      <c r="AO198" s="38">
        <v>0</v>
      </c>
      <c r="AP198" s="38">
        <v>0</v>
      </c>
      <c r="AQ198" s="36">
        <v>828</v>
      </c>
      <c r="AR198" s="36">
        <v>0</v>
      </c>
      <c r="AS198" s="36">
        <v>0</v>
      </c>
      <c r="AT198" s="36">
        <v>0</v>
      </c>
      <c r="AU198" s="36">
        <v>0</v>
      </c>
      <c r="AV198" s="36">
        <v>3</v>
      </c>
      <c r="AW198" s="36">
        <v>0</v>
      </c>
      <c r="AX198" s="36">
        <v>0</v>
      </c>
      <c r="AY198" s="36">
        <v>0</v>
      </c>
      <c r="AZ198" s="40"/>
      <c r="BA198" s="40">
        <v>8680</v>
      </c>
      <c r="BB198" s="36">
        <v>0</v>
      </c>
      <c r="BC198" s="36">
        <v>0</v>
      </c>
      <c r="BD198" s="36">
        <v>1</v>
      </c>
      <c r="BE198" s="36">
        <v>-36</v>
      </c>
    </row>
    <row r="199" spans="1:57" x14ac:dyDescent="0.2">
      <c r="A199" s="35" t="s">
        <v>237</v>
      </c>
      <c r="B199" s="35" t="s">
        <v>1242</v>
      </c>
      <c r="C199" s="397" t="s">
        <v>1588</v>
      </c>
      <c r="D199" s="35" t="s">
        <v>236</v>
      </c>
      <c r="F199" s="35" t="s">
        <v>3</v>
      </c>
      <c r="G199" s="36">
        <v>96</v>
      </c>
      <c r="H199" s="36">
        <v>562</v>
      </c>
      <c r="I199" s="37">
        <v>658</v>
      </c>
      <c r="J199" s="39">
        <v>2</v>
      </c>
      <c r="K199" s="36">
        <v>33</v>
      </c>
      <c r="L199" s="36">
        <v>0</v>
      </c>
      <c r="M199" s="37">
        <v>33</v>
      </c>
      <c r="N199" s="38">
        <v>-132</v>
      </c>
      <c r="O199" s="38">
        <v>0</v>
      </c>
      <c r="P199" s="38">
        <v>816</v>
      </c>
      <c r="Q199" s="39">
        <v>684</v>
      </c>
      <c r="R199" s="37">
        <v>667</v>
      </c>
      <c r="S199" s="38">
        <v>128</v>
      </c>
      <c r="T199" s="38">
        <v>114</v>
      </c>
      <c r="U199" s="38">
        <v>486</v>
      </c>
      <c r="V199" s="39">
        <v>728</v>
      </c>
      <c r="W199" s="36">
        <v>0</v>
      </c>
      <c r="X199" s="36">
        <v>0</v>
      </c>
      <c r="Y199" s="37">
        <v>0</v>
      </c>
      <c r="Z199" s="39">
        <v>374</v>
      </c>
      <c r="AA199" s="36">
        <v>0</v>
      </c>
      <c r="AB199" s="36">
        <v>0</v>
      </c>
      <c r="AC199" s="37">
        <v>0</v>
      </c>
      <c r="AD199" s="38">
        <v>0</v>
      </c>
      <c r="AE199" s="38">
        <v>470</v>
      </c>
      <c r="AF199" s="39">
        <v>470</v>
      </c>
      <c r="AG199" s="36">
        <v>378</v>
      </c>
      <c r="AH199" s="36">
        <v>0</v>
      </c>
      <c r="AI199" s="36">
        <v>0</v>
      </c>
      <c r="AJ199" s="36">
        <v>23</v>
      </c>
      <c r="AK199" s="40">
        <v>4017</v>
      </c>
      <c r="AL199" s="38">
        <v>4206</v>
      </c>
      <c r="AM199" s="38">
        <v>4</v>
      </c>
      <c r="AN199" s="38">
        <v>2730</v>
      </c>
      <c r="AO199" s="38">
        <v>0</v>
      </c>
      <c r="AP199" s="38">
        <v>0</v>
      </c>
      <c r="AQ199" s="36">
        <v>0</v>
      </c>
      <c r="AR199" s="36">
        <v>0</v>
      </c>
      <c r="AS199" s="36">
        <v>0</v>
      </c>
      <c r="AT199" s="36">
        <v>0</v>
      </c>
      <c r="AU199" s="36">
        <v>0</v>
      </c>
      <c r="AV199" s="36">
        <v>-581</v>
      </c>
      <c r="AW199" s="36">
        <v>0</v>
      </c>
      <c r="AX199" s="36">
        <v>0</v>
      </c>
      <c r="AY199" s="36">
        <v>0</v>
      </c>
      <c r="AZ199" s="40"/>
      <c r="BA199" s="40">
        <v>10376</v>
      </c>
      <c r="BB199" s="36">
        <v>0</v>
      </c>
      <c r="BC199" s="36">
        <v>0</v>
      </c>
      <c r="BD199" s="36">
        <v>83</v>
      </c>
      <c r="BE199" s="36">
        <v>7</v>
      </c>
    </row>
    <row r="200" spans="1:57" x14ac:dyDescent="0.2">
      <c r="A200" s="35" t="s">
        <v>311</v>
      </c>
      <c r="B200" s="35" t="s">
        <v>1243</v>
      </c>
      <c r="C200" s="397" t="s">
        <v>1588</v>
      </c>
      <c r="D200" s="35" t="s">
        <v>310</v>
      </c>
      <c r="F200" s="35" t="s">
        <v>3</v>
      </c>
      <c r="G200" s="36">
        <v>-138</v>
      </c>
      <c r="H200" s="36">
        <v>2909</v>
      </c>
      <c r="I200" s="37">
        <v>2771</v>
      </c>
      <c r="J200" s="39">
        <v>32</v>
      </c>
      <c r="K200" s="36">
        <v>66</v>
      </c>
      <c r="L200" s="36">
        <v>0</v>
      </c>
      <c r="M200" s="37">
        <v>66</v>
      </c>
      <c r="N200" s="38">
        <v>-540</v>
      </c>
      <c r="O200" s="38">
        <v>0</v>
      </c>
      <c r="P200" s="38">
        <v>1200</v>
      </c>
      <c r="Q200" s="39">
        <v>660</v>
      </c>
      <c r="R200" s="37">
        <v>853</v>
      </c>
      <c r="S200" s="38">
        <v>20</v>
      </c>
      <c r="T200" s="38">
        <v>487</v>
      </c>
      <c r="U200" s="38">
        <v>133</v>
      </c>
      <c r="V200" s="39">
        <v>640</v>
      </c>
      <c r="W200" s="36">
        <v>0</v>
      </c>
      <c r="X200" s="36">
        <v>0</v>
      </c>
      <c r="Y200" s="37">
        <v>0</v>
      </c>
      <c r="Z200" s="39">
        <v>914</v>
      </c>
      <c r="AA200" s="36">
        <v>0</v>
      </c>
      <c r="AB200" s="36">
        <v>0</v>
      </c>
      <c r="AC200" s="37">
        <v>0</v>
      </c>
      <c r="AD200" s="38">
        <v>0</v>
      </c>
      <c r="AE200" s="38">
        <v>267</v>
      </c>
      <c r="AF200" s="39">
        <v>267</v>
      </c>
      <c r="AG200" s="36">
        <v>0</v>
      </c>
      <c r="AH200" s="36">
        <v>0</v>
      </c>
      <c r="AI200" s="36">
        <v>0</v>
      </c>
      <c r="AJ200" s="36">
        <v>0</v>
      </c>
      <c r="AK200" s="40">
        <v>6203</v>
      </c>
      <c r="AL200" s="38">
        <v>9848</v>
      </c>
      <c r="AM200" s="38">
        <v>0</v>
      </c>
      <c r="AN200" s="38">
        <v>0</v>
      </c>
      <c r="AO200" s="38">
        <v>0</v>
      </c>
      <c r="AP200" s="38">
        <v>0</v>
      </c>
      <c r="AQ200" s="36">
        <v>552</v>
      </c>
      <c r="AR200" s="36">
        <v>0</v>
      </c>
      <c r="AS200" s="36">
        <v>0</v>
      </c>
      <c r="AT200" s="36">
        <v>0</v>
      </c>
      <c r="AU200" s="36">
        <v>0</v>
      </c>
      <c r="AV200" s="36">
        <v>-409</v>
      </c>
      <c r="AW200" s="36">
        <v>0</v>
      </c>
      <c r="AX200" s="36">
        <v>0</v>
      </c>
      <c r="AY200" s="36">
        <v>0</v>
      </c>
      <c r="AZ200" s="40"/>
      <c r="BA200" s="40">
        <v>16194</v>
      </c>
      <c r="BB200" s="36">
        <v>21</v>
      </c>
      <c r="BC200" s="36">
        <v>0</v>
      </c>
      <c r="BD200" s="36">
        <v>140</v>
      </c>
      <c r="BE200" s="36">
        <v>-80</v>
      </c>
    </row>
    <row r="201" spans="1:57" x14ac:dyDescent="0.2">
      <c r="A201" s="35" t="s">
        <v>404</v>
      </c>
      <c r="B201" s="35" t="s">
        <v>1244</v>
      </c>
      <c r="C201" s="397" t="s">
        <v>1588</v>
      </c>
      <c r="D201" s="35" t="s">
        <v>403</v>
      </c>
      <c r="F201" s="35" t="s">
        <v>3</v>
      </c>
      <c r="G201" s="36">
        <v>12</v>
      </c>
      <c r="H201" s="36">
        <v>703</v>
      </c>
      <c r="I201" s="37">
        <v>715</v>
      </c>
      <c r="J201" s="39">
        <v>26</v>
      </c>
      <c r="K201" s="36">
        <v>8</v>
      </c>
      <c r="L201" s="36">
        <v>0</v>
      </c>
      <c r="M201" s="37">
        <v>8</v>
      </c>
      <c r="N201" s="38">
        <v>-1004</v>
      </c>
      <c r="O201" s="38">
        <v>0</v>
      </c>
      <c r="P201" s="38">
        <v>527</v>
      </c>
      <c r="Q201" s="39">
        <v>-477</v>
      </c>
      <c r="R201" s="37">
        <v>496</v>
      </c>
      <c r="S201" s="38">
        <v>0</v>
      </c>
      <c r="T201" s="38">
        <v>128</v>
      </c>
      <c r="U201" s="38">
        <v>454</v>
      </c>
      <c r="V201" s="39">
        <v>582</v>
      </c>
      <c r="W201" s="36">
        <v>0</v>
      </c>
      <c r="X201" s="36">
        <v>0</v>
      </c>
      <c r="Y201" s="37">
        <v>0</v>
      </c>
      <c r="Z201" s="39">
        <v>495</v>
      </c>
      <c r="AA201" s="36">
        <v>0</v>
      </c>
      <c r="AB201" s="36">
        <v>0</v>
      </c>
      <c r="AC201" s="37">
        <v>0</v>
      </c>
      <c r="AD201" s="38">
        <v>0</v>
      </c>
      <c r="AE201" s="38">
        <v>456</v>
      </c>
      <c r="AF201" s="39">
        <v>456</v>
      </c>
      <c r="AG201" s="36">
        <v>65</v>
      </c>
      <c r="AH201" s="36">
        <v>0</v>
      </c>
      <c r="AI201" s="36">
        <v>0</v>
      </c>
      <c r="AJ201" s="36">
        <v>0</v>
      </c>
      <c r="AK201" s="40">
        <v>2366</v>
      </c>
      <c r="AL201" s="38">
        <v>5960</v>
      </c>
      <c r="AM201" s="38">
        <v>0</v>
      </c>
      <c r="AN201" s="38">
        <v>0</v>
      </c>
      <c r="AO201" s="38">
        <v>0</v>
      </c>
      <c r="AP201" s="38">
        <v>0</v>
      </c>
      <c r="AQ201" s="36">
        <v>1040</v>
      </c>
      <c r="AR201" s="36">
        <v>0</v>
      </c>
      <c r="AS201" s="36">
        <v>0</v>
      </c>
      <c r="AT201" s="36">
        <v>0</v>
      </c>
      <c r="AU201" s="36">
        <v>0</v>
      </c>
      <c r="AV201" s="36">
        <v>1</v>
      </c>
      <c r="AW201" s="36">
        <v>0</v>
      </c>
      <c r="AX201" s="36">
        <v>0</v>
      </c>
      <c r="AY201" s="36">
        <v>0</v>
      </c>
      <c r="AZ201" s="40"/>
      <c r="BA201" s="40">
        <v>9367</v>
      </c>
      <c r="BB201" s="36">
        <v>12</v>
      </c>
      <c r="BC201" s="36">
        <v>0</v>
      </c>
      <c r="BD201" s="36">
        <v>0</v>
      </c>
      <c r="BE201" s="36">
        <v>-212</v>
      </c>
    </row>
    <row r="202" spans="1:57" x14ac:dyDescent="0.2">
      <c r="A202" s="35" t="s">
        <v>422</v>
      </c>
      <c r="B202" s="35" t="s">
        <v>1245</v>
      </c>
      <c r="C202" s="397" t="s">
        <v>1588</v>
      </c>
      <c r="D202" s="35" t="s">
        <v>921</v>
      </c>
      <c r="F202" s="35" t="s">
        <v>3</v>
      </c>
      <c r="G202" s="36">
        <v>54</v>
      </c>
      <c r="H202" s="36">
        <v>1365</v>
      </c>
      <c r="I202" s="37">
        <v>1419</v>
      </c>
      <c r="J202" s="39">
        <v>21</v>
      </c>
      <c r="K202" s="36">
        <v>45</v>
      </c>
      <c r="L202" s="36">
        <v>0</v>
      </c>
      <c r="M202" s="37">
        <v>45</v>
      </c>
      <c r="N202" s="38">
        <v>-581</v>
      </c>
      <c r="O202" s="38">
        <v>0</v>
      </c>
      <c r="P202" s="38">
        <v>183</v>
      </c>
      <c r="Q202" s="39">
        <v>-398</v>
      </c>
      <c r="R202" s="37">
        <v>1301</v>
      </c>
      <c r="S202" s="38">
        <v>55</v>
      </c>
      <c r="T202" s="38">
        <v>255</v>
      </c>
      <c r="U202" s="38">
        <v>652</v>
      </c>
      <c r="V202" s="39">
        <v>962</v>
      </c>
      <c r="W202" s="36">
        <v>0</v>
      </c>
      <c r="X202" s="36">
        <v>0</v>
      </c>
      <c r="Y202" s="37">
        <v>0</v>
      </c>
      <c r="Z202" s="39">
        <v>1111</v>
      </c>
      <c r="AA202" s="36">
        <v>0</v>
      </c>
      <c r="AB202" s="36">
        <v>0</v>
      </c>
      <c r="AC202" s="37">
        <v>0</v>
      </c>
      <c r="AD202" s="38">
        <v>0</v>
      </c>
      <c r="AE202" s="38">
        <v>680</v>
      </c>
      <c r="AF202" s="39">
        <v>680</v>
      </c>
      <c r="AG202" s="36">
        <v>0</v>
      </c>
      <c r="AH202" s="36">
        <v>0</v>
      </c>
      <c r="AI202" s="36">
        <v>0</v>
      </c>
      <c r="AJ202" s="36">
        <v>0</v>
      </c>
      <c r="AK202" s="40">
        <v>5141</v>
      </c>
      <c r="AL202" s="38">
        <v>5901</v>
      </c>
      <c r="AM202" s="38">
        <v>282</v>
      </c>
      <c r="AN202" s="38">
        <v>6451</v>
      </c>
      <c r="AO202" s="38">
        <v>0</v>
      </c>
      <c r="AP202" s="38">
        <v>147</v>
      </c>
      <c r="AQ202" s="36">
        <v>0</v>
      </c>
      <c r="AR202" s="36">
        <v>0</v>
      </c>
      <c r="AS202" s="36">
        <v>0</v>
      </c>
      <c r="AT202" s="36">
        <v>0</v>
      </c>
      <c r="AU202" s="36">
        <v>23</v>
      </c>
      <c r="AV202" s="36">
        <v>-392</v>
      </c>
      <c r="AW202" s="36">
        <v>-84</v>
      </c>
      <c r="AX202" s="36">
        <v>0</v>
      </c>
      <c r="AY202" s="36">
        <v>0</v>
      </c>
      <c r="AZ202" s="40"/>
      <c r="BA202" s="40">
        <v>17469</v>
      </c>
      <c r="BB202" s="36">
        <v>0</v>
      </c>
      <c r="BC202" s="36">
        <v>0</v>
      </c>
      <c r="BD202" s="36">
        <v>2157</v>
      </c>
      <c r="BE202" s="36">
        <v>-302</v>
      </c>
    </row>
    <row r="203" spans="1:57" x14ac:dyDescent="0.2">
      <c r="A203" s="35" t="s">
        <v>523</v>
      </c>
      <c r="B203" s="35" t="s">
        <v>1246</v>
      </c>
      <c r="C203" s="397" t="s">
        <v>1588</v>
      </c>
      <c r="D203" s="35" t="s">
        <v>522</v>
      </c>
      <c r="F203" s="35" t="s">
        <v>3</v>
      </c>
      <c r="G203" s="36">
        <v>15</v>
      </c>
      <c r="H203" s="36">
        <v>906</v>
      </c>
      <c r="I203" s="37">
        <v>921</v>
      </c>
      <c r="J203" s="39">
        <v>15</v>
      </c>
      <c r="K203" s="36">
        <v>21</v>
      </c>
      <c r="L203" s="36">
        <v>0</v>
      </c>
      <c r="M203" s="37">
        <v>21</v>
      </c>
      <c r="N203" s="38">
        <v>1</v>
      </c>
      <c r="O203" s="38">
        <v>0</v>
      </c>
      <c r="P203" s="38">
        <v>259</v>
      </c>
      <c r="Q203" s="39">
        <v>260</v>
      </c>
      <c r="R203" s="37">
        <v>719</v>
      </c>
      <c r="S203" s="38">
        <v>0</v>
      </c>
      <c r="T203" s="38">
        <v>336</v>
      </c>
      <c r="U203" s="38">
        <v>544</v>
      </c>
      <c r="V203" s="39">
        <v>880</v>
      </c>
      <c r="W203" s="36">
        <v>0</v>
      </c>
      <c r="X203" s="36">
        <v>0</v>
      </c>
      <c r="Y203" s="37">
        <v>0</v>
      </c>
      <c r="Z203" s="39">
        <v>430</v>
      </c>
      <c r="AA203" s="36">
        <v>0</v>
      </c>
      <c r="AB203" s="36">
        <v>0</v>
      </c>
      <c r="AC203" s="37">
        <v>0</v>
      </c>
      <c r="AD203" s="38">
        <v>0</v>
      </c>
      <c r="AE203" s="38">
        <v>-10</v>
      </c>
      <c r="AF203" s="39">
        <v>-10</v>
      </c>
      <c r="AG203" s="36">
        <v>14</v>
      </c>
      <c r="AH203" s="36">
        <v>0</v>
      </c>
      <c r="AI203" s="36">
        <v>0</v>
      </c>
      <c r="AJ203" s="36">
        <v>22</v>
      </c>
      <c r="AK203" s="40">
        <v>3272</v>
      </c>
      <c r="AL203" s="38">
        <v>5900</v>
      </c>
      <c r="AM203" s="38">
        <v>22</v>
      </c>
      <c r="AN203" s="38">
        <v>0</v>
      </c>
      <c r="AO203" s="38">
        <v>0</v>
      </c>
      <c r="AP203" s="38">
        <v>0</v>
      </c>
      <c r="AQ203" s="36">
        <v>813</v>
      </c>
      <c r="AR203" s="36">
        <v>0</v>
      </c>
      <c r="AS203" s="36">
        <v>0</v>
      </c>
      <c r="AT203" s="36">
        <v>0</v>
      </c>
      <c r="AU203" s="36">
        <v>0</v>
      </c>
      <c r="AV203" s="36">
        <v>-70</v>
      </c>
      <c r="AW203" s="36">
        <v>0</v>
      </c>
      <c r="AX203" s="36">
        <v>0</v>
      </c>
      <c r="AY203" s="36">
        <v>0</v>
      </c>
      <c r="AZ203" s="40"/>
      <c r="BA203" s="40">
        <v>9937</v>
      </c>
      <c r="BB203" s="36">
        <v>0</v>
      </c>
      <c r="BC203" s="36">
        <v>0</v>
      </c>
      <c r="BD203" s="36">
        <v>2</v>
      </c>
      <c r="BE203" s="36">
        <v>-30</v>
      </c>
    </row>
    <row r="204" spans="1:57" x14ac:dyDescent="0.2">
      <c r="A204" s="35" t="s">
        <v>692</v>
      </c>
      <c r="B204" s="35" t="s">
        <v>1247</v>
      </c>
      <c r="C204" s="397" t="s">
        <v>1594</v>
      </c>
      <c r="D204" s="35" t="s">
        <v>691</v>
      </c>
      <c r="F204" s="35" t="s">
        <v>34</v>
      </c>
      <c r="G204" s="36">
        <v>-306</v>
      </c>
      <c r="H204" s="36">
        <v>819</v>
      </c>
      <c r="I204" s="37">
        <v>513</v>
      </c>
      <c r="J204" s="39">
        <v>27</v>
      </c>
      <c r="K204" s="36">
        <v>178</v>
      </c>
      <c r="L204" s="36">
        <v>61</v>
      </c>
      <c r="M204" s="37">
        <v>239</v>
      </c>
      <c r="N204" s="38">
        <v>1451</v>
      </c>
      <c r="O204" s="38">
        <v>0</v>
      </c>
      <c r="P204" s="38">
        <v>310</v>
      </c>
      <c r="Q204" s="39">
        <v>1761</v>
      </c>
      <c r="R204" s="37">
        <v>3261</v>
      </c>
      <c r="S204" s="38">
        <v>204</v>
      </c>
      <c r="T204" s="38">
        <v>56</v>
      </c>
      <c r="U204" s="38">
        <v>947</v>
      </c>
      <c r="V204" s="39">
        <v>1207</v>
      </c>
      <c r="W204" s="36">
        <v>836</v>
      </c>
      <c r="X204" s="36">
        <v>1269</v>
      </c>
      <c r="Y204" s="37">
        <v>2105</v>
      </c>
      <c r="Z204" s="39">
        <v>885</v>
      </c>
      <c r="AA204" s="36">
        <v>26712</v>
      </c>
      <c r="AB204" s="36">
        <v>10159.859398854014</v>
      </c>
      <c r="AC204" s="37">
        <v>36871.859398854016</v>
      </c>
      <c r="AD204" s="38">
        <v>17427</v>
      </c>
      <c r="AE204" s="38">
        <v>1301</v>
      </c>
      <c r="AF204" s="39">
        <v>18728</v>
      </c>
      <c r="AG204" s="36">
        <v>1</v>
      </c>
      <c r="AH204" s="36">
        <v>0</v>
      </c>
      <c r="AI204" s="36">
        <v>126</v>
      </c>
      <c r="AJ204" s="36">
        <v>0</v>
      </c>
      <c r="AK204" s="40">
        <v>65724.859398854009</v>
      </c>
      <c r="AL204" s="38">
        <v>5097</v>
      </c>
      <c r="AM204" s="38">
        <v>64</v>
      </c>
      <c r="AN204" s="38">
        <v>3942</v>
      </c>
      <c r="AO204" s="38">
        <v>0</v>
      </c>
      <c r="AP204" s="38">
        <v>0</v>
      </c>
      <c r="AQ204" s="36">
        <v>176</v>
      </c>
      <c r="AR204" s="36">
        <v>0</v>
      </c>
      <c r="AS204" s="36">
        <v>0</v>
      </c>
      <c r="AT204" s="36">
        <v>0</v>
      </c>
      <c r="AU204" s="36">
        <v>156</v>
      </c>
      <c r="AV204" s="36">
        <v>-1068</v>
      </c>
      <c r="AW204" s="36">
        <v>-154</v>
      </c>
      <c r="AX204" s="36">
        <v>0</v>
      </c>
      <c r="AY204" s="36">
        <v>0</v>
      </c>
      <c r="AZ204" s="40"/>
      <c r="BA204" s="40">
        <v>73937.859398854009</v>
      </c>
      <c r="BB204" s="36">
        <v>0</v>
      </c>
      <c r="BC204" s="36">
        <v>0</v>
      </c>
      <c r="BD204" s="36">
        <v>2772</v>
      </c>
      <c r="BE204" s="36">
        <v>-213</v>
      </c>
    </row>
    <row r="205" spans="1:57" x14ac:dyDescent="0.2">
      <c r="A205" s="35" t="s">
        <v>416</v>
      </c>
      <c r="B205" s="35" t="s">
        <v>1550</v>
      </c>
      <c r="C205" s="397" t="s">
        <v>1594</v>
      </c>
      <c r="D205" s="35" t="s">
        <v>922</v>
      </c>
      <c r="F205" s="35" t="s">
        <v>729</v>
      </c>
      <c r="G205" s="36">
        <v>112</v>
      </c>
      <c r="H205" s="36">
        <v>1366</v>
      </c>
      <c r="I205" s="37">
        <v>1478</v>
      </c>
      <c r="J205" s="39">
        <v>80</v>
      </c>
      <c r="K205" s="36">
        <v>0</v>
      </c>
      <c r="L205" s="36">
        <v>206</v>
      </c>
      <c r="M205" s="37">
        <v>206</v>
      </c>
      <c r="N205" s="38">
        <v>9418</v>
      </c>
      <c r="O205" s="38">
        <v>0</v>
      </c>
      <c r="P205" s="38">
        <v>1570</v>
      </c>
      <c r="Q205" s="39">
        <v>10988</v>
      </c>
      <c r="R205" s="37">
        <v>7201</v>
      </c>
      <c r="S205" s="38">
        <v>1143</v>
      </c>
      <c r="T205" s="38">
        <v>-12</v>
      </c>
      <c r="U205" s="38">
        <v>395</v>
      </c>
      <c r="V205" s="39">
        <v>1526</v>
      </c>
      <c r="W205" s="36">
        <v>2566</v>
      </c>
      <c r="X205" s="36">
        <v>3643</v>
      </c>
      <c r="Y205" s="37">
        <v>6209</v>
      </c>
      <c r="Z205" s="39">
        <v>1829</v>
      </c>
      <c r="AA205" s="36">
        <v>74467</v>
      </c>
      <c r="AB205" s="36">
        <v>28323.384615695635</v>
      </c>
      <c r="AC205" s="37">
        <v>102790.38461569563</v>
      </c>
      <c r="AD205" s="38">
        <v>56773</v>
      </c>
      <c r="AE205" s="38">
        <v>1906</v>
      </c>
      <c r="AF205" s="39">
        <v>58679</v>
      </c>
      <c r="AG205" s="36">
        <v>4</v>
      </c>
      <c r="AH205" s="36">
        <v>-306</v>
      </c>
      <c r="AI205" s="36">
        <v>0</v>
      </c>
      <c r="AJ205" s="36">
        <v>0</v>
      </c>
      <c r="AK205" s="40">
        <v>190684.38461569563</v>
      </c>
      <c r="AL205" s="38">
        <v>0</v>
      </c>
      <c r="AM205" s="38">
        <v>0</v>
      </c>
      <c r="AN205" s="38">
        <v>0</v>
      </c>
      <c r="AO205" s="38">
        <v>0</v>
      </c>
      <c r="AP205" s="38">
        <v>0</v>
      </c>
      <c r="AQ205" s="36">
        <v>0</v>
      </c>
      <c r="AR205" s="36">
        <v>0</v>
      </c>
      <c r="AS205" s="36">
        <v>0</v>
      </c>
      <c r="AT205" s="36">
        <v>0</v>
      </c>
      <c r="AU205" s="36">
        <v>149</v>
      </c>
      <c r="AV205" s="36">
        <v>0</v>
      </c>
      <c r="AW205" s="36">
        <v>0</v>
      </c>
      <c r="AX205" s="36">
        <v>0</v>
      </c>
      <c r="AY205" s="36">
        <v>0</v>
      </c>
      <c r="AZ205" s="40"/>
      <c r="BA205" s="40">
        <v>190833.38461569563</v>
      </c>
      <c r="BB205" s="36">
        <v>0</v>
      </c>
      <c r="BC205" s="36">
        <v>0</v>
      </c>
      <c r="BD205" s="36">
        <v>3308</v>
      </c>
      <c r="BE205" s="36">
        <v>-395</v>
      </c>
    </row>
    <row r="206" spans="1:57" x14ac:dyDescent="0.2">
      <c r="A206" s="35" t="s">
        <v>138</v>
      </c>
      <c r="B206" s="35" t="s">
        <v>1248</v>
      </c>
      <c r="C206" s="397" t="s">
        <v>1594</v>
      </c>
      <c r="D206" s="35" t="s">
        <v>137</v>
      </c>
      <c r="F206" s="35" t="s">
        <v>3</v>
      </c>
      <c r="G206" s="36">
        <v>-87</v>
      </c>
      <c r="H206" s="36">
        <v>912</v>
      </c>
      <c r="I206" s="37">
        <v>825</v>
      </c>
      <c r="J206" s="39">
        <v>0</v>
      </c>
      <c r="K206" s="36">
        <v>0</v>
      </c>
      <c r="L206" s="36">
        <v>0</v>
      </c>
      <c r="M206" s="37">
        <v>0</v>
      </c>
      <c r="N206" s="38">
        <v>-384</v>
      </c>
      <c r="O206" s="38">
        <v>0</v>
      </c>
      <c r="P206" s="38">
        <v>99</v>
      </c>
      <c r="Q206" s="39">
        <v>-285</v>
      </c>
      <c r="R206" s="37">
        <v>448</v>
      </c>
      <c r="S206" s="38">
        <v>0</v>
      </c>
      <c r="T206" s="38">
        <v>48</v>
      </c>
      <c r="U206" s="38">
        <v>123</v>
      </c>
      <c r="V206" s="39">
        <v>171</v>
      </c>
      <c r="W206" s="36">
        <v>0</v>
      </c>
      <c r="X206" s="36">
        <v>0</v>
      </c>
      <c r="Y206" s="37">
        <v>0</v>
      </c>
      <c r="Z206" s="39">
        <v>70</v>
      </c>
      <c r="AA206" s="36">
        <v>0</v>
      </c>
      <c r="AB206" s="36">
        <v>0</v>
      </c>
      <c r="AC206" s="37">
        <v>0</v>
      </c>
      <c r="AD206" s="38">
        <v>0</v>
      </c>
      <c r="AE206" s="38">
        <v>75</v>
      </c>
      <c r="AF206" s="39">
        <v>75</v>
      </c>
      <c r="AG206" s="36">
        <v>78</v>
      </c>
      <c r="AH206" s="36">
        <v>0</v>
      </c>
      <c r="AI206" s="36">
        <v>0</v>
      </c>
      <c r="AJ206" s="36">
        <v>0</v>
      </c>
      <c r="AK206" s="40">
        <v>1382</v>
      </c>
      <c r="AL206" s="38">
        <v>1964</v>
      </c>
      <c r="AM206" s="38">
        <v>0</v>
      </c>
      <c r="AN206" s="38">
        <v>0</v>
      </c>
      <c r="AO206" s="38">
        <v>0</v>
      </c>
      <c r="AP206" s="38">
        <v>0</v>
      </c>
      <c r="AQ206" s="36">
        <v>326</v>
      </c>
      <c r="AR206" s="36">
        <v>0</v>
      </c>
      <c r="AS206" s="36">
        <v>0</v>
      </c>
      <c r="AT206" s="36">
        <v>0</v>
      </c>
      <c r="AU206" s="36">
        <v>0</v>
      </c>
      <c r="AV206" s="36">
        <v>0</v>
      </c>
      <c r="AW206" s="36">
        <v>0</v>
      </c>
      <c r="AX206" s="36">
        <v>0</v>
      </c>
      <c r="AY206" s="36">
        <v>0</v>
      </c>
      <c r="AZ206" s="40"/>
      <c r="BA206" s="40">
        <v>3672</v>
      </c>
      <c r="BB206" s="36">
        <v>0</v>
      </c>
      <c r="BC206" s="36">
        <v>0</v>
      </c>
      <c r="BD206" s="36">
        <v>112</v>
      </c>
      <c r="BE206" s="36">
        <v>-22</v>
      </c>
    </row>
    <row r="207" spans="1:57" x14ac:dyDescent="0.2">
      <c r="A207" s="35" t="s">
        <v>252</v>
      </c>
      <c r="B207" s="35" t="s">
        <v>1249</v>
      </c>
      <c r="C207" s="397" t="s">
        <v>1594</v>
      </c>
      <c r="D207" s="35" t="s">
        <v>251</v>
      </c>
      <c r="F207" s="35" t="s">
        <v>3</v>
      </c>
      <c r="G207" s="36">
        <v>14</v>
      </c>
      <c r="H207" s="36">
        <v>545</v>
      </c>
      <c r="I207" s="37">
        <v>559</v>
      </c>
      <c r="J207" s="39">
        <v>6</v>
      </c>
      <c r="K207" s="36">
        <v>82</v>
      </c>
      <c r="L207" s="36">
        <v>0</v>
      </c>
      <c r="M207" s="37">
        <v>82</v>
      </c>
      <c r="N207" s="38">
        <v>-110</v>
      </c>
      <c r="O207" s="38">
        <v>0</v>
      </c>
      <c r="P207" s="38">
        <v>79</v>
      </c>
      <c r="Q207" s="39">
        <v>-31</v>
      </c>
      <c r="R207" s="37">
        <v>836</v>
      </c>
      <c r="S207" s="38">
        <v>0</v>
      </c>
      <c r="T207" s="38">
        <v>9</v>
      </c>
      <c r="U207" s="38">
        <v>124</v>
      </c>
      <c r="V207" s="39">
        <v>133</v>
      </c>
      <c r="W207" s="36">
        <v>0</v>
      </c>
      <c r="X207" s="36">
        <v>0</v>
      </c>
      <c r="Y207" s="37">
        <v>0</v>
      </c>
      <c r="Z207" s="39">
        <v>256</v>
      </c>
      <c r="AA207" s="36">
        <v>0</v>
      </c>
      <c r="AB207" s="36">
        <v>0</v>
      </c>
      <c r="AC207" s="37">
        <v>0</v>
      </c>
      <c r="AD207" s="38">
        <v>0</v>
      </c>
      <c r="AE207" s="38">
        <v>176</v>
      </c>
      <c r="AF207" s="39">
        <v>176</v>
      </c>
      <c r="AG207" s="36">
        <v>0</v>
      </c>
      <c r="AH207" s="36">
        <v>0</v>
      </c>
      <c r="AI207" s="36">
        <v>0</v>
      </c>
      <c r="AJ207" s="36">
        <v>0</v>
      </c>
      <c r="AK207" s="40">
        <v>2017</v>
      </c>
      <c r="AL207" s="38">
        <v>4464</v>
      </c>
      <c r="AM207" s="38">
        <v>7</v>
      </c>
      <c r="AN207" s="38">
        <v>0</v>
      </c>
      <c r="AO207" s="38">
        <v>0</v>
      </c>
      <c r="AP207" s="38">
        <v>0</v>
      </c>
      <c r="AQ207" s="36">
        <v>700</v>
      </c>
      <c r="AR207" s="36">
        <v>0</v>
      </c>
      <c r="AS207" s="36">
        <v>0</v>
      </c>
      <c r="AT207" s="36">
        <v>0</v>
      </c>
      <c r="AU207" s="36">
        <v>36</v>
      </c>
      <c r="AV207" s="36">
        <v>-106</v>
      </c>
      <c r="AW207" s="36">
        <v>0</v>
      </c>
      <c r="AX207" s="36">
        <v>0</v>
      </c>
      <c r="AY207" s="36">
        <v>0</v>
      </c>
      <c r="AZ207" s="40"/>
      <c r="BA207" s="40">
        <v>7118</v>
      </c>
      <c r="BB207" s="36">
        <v>0</v>
      </c>
      <c r="BC207" s="36">
        <v>0</v>
      </c>
      <c r="BD207" s="36">
        <v>15</v>
      </c>
      <c r="BE207" s="36">
        <v>-311</v>
      </c>
    </row>
    <row r="208" spans="1:57" x14ac:dyDescent="0.2">
      <c r="A208" s="35" t="s">
        <v>461</v>
      </c>
      <c r="B208" s="35" t="s">
        <v>1250</v>
      </c>
      <c r="C208" s="397" t="s">
        <v>1594</v>
      </c>
      <c r="D208" s="35" t="s">
        <v>923</v>
      </c>
      <c r="F208" s="35" t="s">
        <v>3</v>
      </c>
      <c r="G208" s="36">
        <v>15</v>
      </c>
      <c r="H208" s="36">
        <v>451</v>
      </c>
      <c r="I208" s="37">
        <v>466</v>
      </c>
      <c r="J208" s="39">
        <v>5</v>
      </c>
      <c r="K208" s="36">
        <v>7</v>
      </c>
      <c r="L208" s="36">
        <v>0</v>
      </c>
      <c r="M208" s="37">
        <v>7</v>
      </c>
      <c r="N208" s="38">
        <v>-62</v>
      </c>
      <c r="O208" s="38">
        <v>0</v>
      </c>
      <c r="P208" s="38">
        <v>103</v>
      </c>
      <c r="Q208" s="39">
        <v>41</v>
      </c>
      <c r="R208" s="37">
        <v>450</v>
      </c>
      <c r="S208" s="38">
        <v>39</v>
      </c>
      <c r="T208" s="38">
        <v>31</v>
      </c>
      <c r="U208" s="38">
        <v>84</v>
      </c>
      <c r="V208" s="39">
        <v>154</v>
      </c>
      <c r="W208" s="36">
        <v>0</v>
      </c>
      <c r="X208" s="36">
        <v>0</v>
      </c>
      <c r="Y208" s="37">
        <v>0</v>
      </c>
      <c r="Z208" s="39">
        <v>140</v>
      </c>
      <c r="AA208" s="36">
        <v>0</v>
      </c>
      <c r="AB208" s="36">
        <v>0</v>
      </c>
      <c r="AC208" s="37">
        <v>0</v>
      </c>
      <c r="AD208" s="38">
        <v>-5</v>
      </c>
      <c r="AE208" s="38">
        <v>133</v>
      </c>
      <c r="AF208" s="39">
        <v>128</v>
      </c>
      <c r="AG208" s="36">
        <v>0</v>
      </c>
      <c r="AH208" s="36">
        <v>0</v>
      </c>
      <c r="AI208" s="36">
        <v>0</v>
      </c>
      <c r="AJ208" s="36">
        <v>0</v>
      </c>
      <c r="AK208" s="40">
        <v>1391</v>
      </c>
      <c r="AL208" s="38">
        <v>1403</v>
      </c>
      <c r="AM208" s="38">
        <v>14</v>
      </c>
      <c r="AN208" s="38">
        <v>776</v>
      </c>
      <c r="AO208" s="38">
        <v>0</v>
      </c>
      <c r="AP208" s="38">
        <v>0</v>
      </c>
      <c r="AQ208" s="36">
        <v>0</v>
      </c>
      <c r="AR208" s="36">
        <v>0</v>
      </c>
      <c r="AS208" s="36">
        <v>0</v>
      </c>
      <c r="AT208" s="36">
        <v>0</v>
      </c>
      <c r="AU208" s="36">
        <v>0</v>
      </c>
      <c r="AV208" s="36">
        <v>0</v>
      </c>
      <c r="AW208" s="36">
        <v>0</v>
      </c>
      <c r="AX208" s="36">
        <v>0</v>
      </c>
      <c r="AY208" s="36">
        <v>0</v>
      </c>
      <c r="AZ208" s="40"/>
      <c r="BA208" s="40">
        <v>3584</v>
      </c>
      <c r="BB208" s="36">
        <v>0</v>
      </c>
      <c r="BC208" s="36">
        <v>0</v>
      </c>
      <c r="BD208" s="36">
        <v>19</v>
      </c>
      <c r="BE208" s="36">
        <v>-18</v>
      </c>
    </row>
    <row r="209" spans="1:57" x14ac:dyDescent="0.2">
      <c r="A209" s="35" t="s">
        <v>488</v>
      </c>
      <c r="B209" s="35" t="s">
        <v>1251</v>
      </c>
      <c r="C209" s="397" t="s">
        <v>1594</v>
      </c>
      <c r="D209" s="35" t="s">
        <v>487</v>
      </c>
      <c r="F209" s="35" t="s">
        <v>3</v>
      </c>
      <c r="G209" s="36">
        <v>-97</v>
      </c>
      <c r="H209" s="36">
        <v>392</v>
      </c>
      <c r="I209" s="37">
        <v>295</v>
      </c>
      <c r="J209" s="39">
        <v>17</v>
      </c>
      <c r="K209" s="36">
        <v>165</v>
      </c>
      <c r="L209" s="36">
        <v>0</v>
      </c>
      <c r="M209" s="37">
        <v>165</v>
      </c>
      <c r="N209" s="38">
        <v>-1872</v>
      </c>
      <c r="O209" s="38">
        <v>0</v>
      </c>
      <c r="P209" s="38">
        <v>119</v>
      </c>
      <c r="Q209" s="39">
        <v>-1753</v>
      </c>
      <c r="R209" s="37">
        <v>1416</v>
      </c>
      <c r="S209" s="38">
        <v>11</v>
      </c>
      <c r="T209" s="38">
        <v>90</v>
      </c>
      <c r="U209" s="38">
        <v>312</v>
      </c>
      <c r="V209" s="39">
        <v>413</v>
      </c>
      <c r="W209" s="36">
        <v>0</v>
      </c>
      <c r="X209" s="36">
        <v>0</v>
      </c>
      <c r="Y209" s="37">
        <v>0</v>
      </c>
      <c r="Z209" s="39">
        <v>715</v>
      </c>
      <c r="AA209" s="36">
        <v>0</v>
      </c>
      <c r="AB209" s="36">
        <v>0</v>
      </c>
      <c r="AC209" s="37">
        <v>0</v>
      </c>
      <c r="AD209" s="38">
        <v>0</v>
      </c>
      <c r="AE209" s="38">
        <v>67</v>
      </c>
      <c r="AF209" s="39">
        <v>67</v>
      </c>
      <c r="AG209" s="36">
        <v>30</v>
      </c>
      <c r="AH209" s="36">
        <v>0</v>
      </c>
      <c r="AI209" s="36">
        <v>0</v>
      </c>
      <c r="AJ209" s="36">
        <v>0</v>
      </c>
      <c r="AK209" s="40">
        <v>1365</v>
      </c>
      <c r="AL209" s="38">
        <v>8282</v>
      </c>
      <c r="AM209" s="38">
        <v>0</v>
      </c>
      <c r="AN209" s="38">
        <v>0</v>
      </c>
      <c r="AO209" s="38">
        <v>0</v>
      </c>
      <c r="AP209" s="38">
        <v>0</v>
      </c>
      <c r="AQ209" s="36">
        <v>0</v>
      </c>
      <c r="AR209" s="36">
        <v>0</v>
      </c>
      <c r="AS209" s="36">
        <v>0</v>
      </c>
      <c r="AT209" s="36">
        <v>0</v>
      </c>
      <c r="AU209" s="36">
        <v>0</v>
      </c>
      <c r="AV209" s="36">
        <v>-386</v>
      </c>
      <c r="AW209" s="36">
        <v>0</v>
      </c>
      <c r="AX209" s="36">
        <v>0</v>
      </c>
      <c r="AY209" s="36">
        <v>0</v>
      </c>
      <c r="AZ209" s="40"/>
      <c r="BA209" s="40">
        <v>9261</v>
      </c>
      <c r="BB209" s="36">
        <v>0</v>
      </c>
      <c r="BC209" s="36">
        <v>0</v>
      </c>
      <c r="BD209" s="36">
        <v>102</v>
      </c>
      <c r="BE209" s="36">
        <v>-135</v>
      </c>
    </row>
    <row r="210" spans="1:57" x14ac:dyDescent="0.2">
      <c r="A210" s="35" t="s">
        <v>264</v>
      </c>
      <c r="B210" s="35" t="s">
        <v>1252</v>
      </c>
      <c r="C210" s="397" t="s">
        <v>1594</v>
      </c>
      <c r="D210" s="35" t="s">
        <v>263</v>
      </c>
      <c r="F210" s="35" t="s">
        <v>3</v>
      </c>
      <c r="G210" s="36">
        <v>-148</v>
      </c>
      <c r="H210" s="36">
        <v>871</v>
      </c>
      <c r="I210" s="37">
        <v>723</v>
      </c>
      <c r="J210" s="39">
        <v>41</v>
      </c>
      <c r="K210" s="36">
        <v>101</v>
      </c>
      <c r="L210" s="36">
        <v>0</v>
      </c>
      <c r="M210" s="37">
        <v>101</v>
      </c>
      <c r="N210" s="38">
        <v>-481</v>
      </c>
      <c r="O210" s="38">
        <v>0</v>
      </c>
      <c r="P210" s="38">
        <v>862</v>
      </c>
      <c r="Q210" s="39">
        <v>381</v>
      </c>
      <c r="R210" s="37">
        <v>1782</v>
      </c>
      <c r="S210" s="38">
        <v>44</v>
      </c>
      <c r="T210" s="38">
        <v>162</v>
      </c>
      <c r="U210" s="38">
        <v>429</v>
      </c>
      <c r="V210" s="39">
        <v>635</v>
      </c>
      <c r="W210" s="36">
        <v>0</v>
      </c>
      <c r="X210" s="36">
        <v>0</v>
      </c>
      <c r="Y210" s="37">
        <v>0</v>
      </c>
      <c r="Z210" s="39">
        <v>1474</v>
      </c>
      <c r="AA210" s="36">
        <v>0</v>
      </c>
      <c r="AB210" s="36">
        <v>0</v>
      </c>
      <c r="AC210" s="37">
        <v>0</v>
      </c>
      <c r="AD210" s="38">
        <v>0</v>
      </c>
      <c r="AE210" s="38">
        <v>382</v>
      </c>
      <c r="AF210" s="39">
        <v>382</v>
      </c>
      <c r="AG210" s="36">
        <v>10</v>
      </c>
      <c r="AH210" s="36">
        <v>50</v>
      </c>
      <c r="AI210" s="36">
        <v>0</v>
      </c>
      <c r="AJ210" s="36">
        <v>12</v>
      </c>
      <c r="AK210" s="40">
        <v>5591</v>
      </c>
      <c r="AL210" s="38">
        <v>3944</v>
      </c>
      <c r="AM210" s="38">
        <v>2</v>
      </c>
      <c r="AN210" s="38">
        <v>1963</v>
      </c>
      <c r="AO210" s="38">
        <v>0</v>
      </c>
      <c r="AP210" s="38">
        <v>32</v>
      </c>
      <c r="AQ210" s="36">
        <v>222</v>
      </c>
      <c r="AR210" s="36">
        <v>0</v>
      </c>
      <c r="AS210" s="36">
        <v>0</v>
      </c>
      <c r="AT210" s="36">
        <v>0</v>
      </c>
      <c r="AU210" s="36">
        <v>0</v>
      </c>
      <c r="AV210" s="36">
        <v>0</v>
      </c>
      <c r="AW210" s="36">
        <v>0</v>
      </c>
      <c r="AX210" s="36">
        <v>0</v>
      </c>
      <c r="AY210" s="36">
        <v>0</v>
      </c>
      <c r="AZ210" s="40"/>
      <c r="BA210" s="40">
        <v>11754</v>
      </c>
      <c r="BB210" s="36">
        <v>0</v>
      </c>
      <c r="BC210" s="36">
        <v>0</v>
      </c>
      <c r="BD210" s="36">
        <v>397</v>
      </c>
      <c r="BE210" s="36">
        <v>-106</v>
      </c>
    </row>
    <row r="211" spans="1:57" x14ac:dyDescent="0.2">
      <c r="A211" s="35" t="s">
        <v>482</v>
      </c>
      <c r="B211" s="35" t="s">
        <v>1253</v>
      </c>
      <c r="C211" s="397" t="s">
        <v>1594</v>
      </c>
      <c r="D211" s="35" t="s">
        <v>924</v>
      </c>
      <c r="F211" s="35" t="s">
        <v>3</v>
      </c>
      <c r="G211" s="36">
        <v>10</v>
      </c>
      <c r="H211" s="36">
        <v>383</v>
      </c>
      <c r="I211" s="37">
        <v>393</v>
      </c>
      <c r="J211" s="39">
        <v>7</v>
      </c>
      <c r="K211" s="36">
        <v>19</v>
      </c>
      <c r="L211" s="36">
        <v>0</v>
      </c>
      <c r="M211" s="37">
        <v>19</v>
      </c>
      <c r="N211" s="38">
        <v>-212</v>
      </c>
      <c r="O211" s="38">
        <v>0</v>
      </c>
      <c r="P211" s="38">
        <v>120</v>
      </c>
      <c r="Q211" s="39">
        <v>-92</v>
      </c>
      <c r="R211" s="37">
        <v>400</v>
      </c>
      <c r="S211" s="38">
        <v>0</v>
      </c>
      <c r="T211" s="38">
        <v>148</v>
      </c>
      <c r="U211" s="38">
        <v>152</v>
      </c>
      <c r="V211" s="39">
        <v>300</v>
      </c>
      <c r="W211" s="36">
        <v>0</v>
      </c>
      <c r="X211" s="36">
        <v>0</v>
      </c>
      <c r="Y211" s="37">
        <v>0</v>
      </c>
      <c r="Z211" s="39">
        <v>214</v>
      </c>
      <c r="AA211" s="36">
        <v>0</v>
      </c>
      <c r="AB211" s="36">
        <v>0</v>
      </c>
      <c r="AC211" s="37">
        <v>0</v>
      </c>
      <c r="AD211" s="38">
        <v>0</v>
      </c>
      <c r="AE211" s="38">
        <v>148</v>
      </c>
      <c r="AF211" s="39">
        <v>148</v>
      </c>
      <c r="AG211" s="36">
        <v>148</v>
      </c>
      <c r="AH211" s="36">
        <v>0</v>
      </c>
      <c r="AI211" s="36">
        <v>0</v>
      </c>
      <c r="AJ211" s="36">
        <v>3</v>
      </c>
      <c r="AK211" s="40">
        <v>1540</v>
      </c>
      <c r="AL211" s="38">
        <v>2200</v>
      </c>
      <c r="AM211" s="38">
        <v>22</v>
      </c>
      <c r="AN211" s="38">
        <v>0</v>
      </c>
      <c r="AO211" s="38">
        <v>0</v>
      </c>
      <c r="AP211" s="38">
        <v>0</v>
      </c>
      <c r="AQ211" s="36">
        <v>222</v>
      </c>
      <c r="AR211" s="36">
        <v>0</v>
      </c>
      <c r="AS211" s="36">
        <v>0</v>
      </c>
      <c r="AT211" s="36">
        <v>0</v>
      </c>
      <c r="AU211" s="36">
        <v>0</v>
      </c>
      <c r="AV211" s="36">
        <v>0</v>
      </c>
      <c r="AW211" s="36">
        <v>0</v>
      </c>
      <c r="AX211" s="36">
        <v>0</v>
      </c>
      <c r="AY211" s="36">
        <v>0</v>
      </c>
      <c r="AZ211" s="40"/>
      <c r="BA211" s="40">
        <v>3984</v>
      </c>
      <c r="BB211" s="36">
        <v>0</v>
      </c>
      <c r="BC211" s="36">
        <v>0</v>
      </c>
      <c r="BD211" s="36">
        <v>20</v>
      </c>
      <c r="BE211" s="36">
        <v>-18</v>
      </c>
    </row>
    <row r="212" spans="1:57" x14ac:dyDescent="0.2">
      <c r="A212" s="35" t="s">
        <v>493</v>
      </c>
      <c r="B212" s="35" t="s">
        <v>1254</v>
      </c>
      <c r="C212" s="397" t="s">
        <v>1594</v>
      </c>
      <c r="D212" s="35" t="s">
        <v>925</v>
      </c>
      <c r="F212" s="35" t="s">
        <v>3</v>
      </c>
      <c r="G212" s="36">
        <v>4</v>
      </c>
      <c r="H212" s="36">
        <v>1163</v>
      </c>
      <c r="I212" s="37">
        <v>1167</v>
      </c>
      <c r="J212" s="39">
        <v>15</v>
      </c>
      <c r="K212" s="36">
        <v>18</v>
      </c>
      <c r="L212" s="36">
        <v>0</v>
      </c>
      <c r="M212" s="37">
        <v>18</v>
      </c>
      <c r="N212" s="38">
        <v>-63</v>
      </c>
      <c r="O212" s="38">
        <v>0</v>
      </c>
      <c r="P212" s="38">
        <v>484</v>
      </c>
      <c r="Q212" s="39">
        <v>421</v>
      </c>
      <c r="R212" s="37">
        <v>799</v>
      </c>
      <c r="S212" s="38">
        <v>0</v>
      </c>
      <c r="T212" s="38">
        <v>273</v>
      </c>
      <c r="U212" s="38">
        <v>1171</v>
      </c>
      <c r="V212" s="39">
        <v>1444</v>
      </c>
      <c r="W212" s="36">
        <v>0</v>
      </c>
      <c r="X212" s="36">
        <v>0</v>
      </c>
      <c r="Y212" s="37">
        <v>0</v>
      </c>
      <c r="Z212" s="39">
        <v>-5</v>
      </c>
      <c r="AA212" s="36">
        <v>0</v>
      </c>
      <c r="AB212" s="36">
        <v>0</v>
      </c>
      <c r="AC212" s="37">
        <v>0</v>
      </c>
      <c r="AD212" s="38">
        <v>0</v>
      </c>
      <c r="AE212" s="38">
        <v>135</v>
      </c>
      <c r="AF212" s="39">
        <v>135</v>
      </c>
      <c r="AG212" s="36">
        <v>4</v>
      </c>
      <c r="AH212" s="36">
        <v>13</v>
      </c>
      <c r="AI212" s="36">
        <v>0</v>
      </c>
      <c r="AJ212" s="36">
        <v>0</v>
      </c>
      <c r="AK212" s="40">
        <v>4011</v>
      </c>
      <c r="AL212" s="38">
        <v>2497</v>
      </c>
      <c r="AM212" s="38">
        <v>0</v>
      </c>
      <c r="AN212" s="38">
        <v>1690</v>
      </c>
      <c r="AO212" s="38">
        <v>0</v>
      </c>
      <c r="AP212" s="38">
        <v>0</v>
      </c>
      <c r="AQ212" s="36">
        <v>444</v>
      </c>
      <c r="AR212" s="36">
        <v>0</v>
      </c>
      <c r="AS212" s="36">
        <v>0</v>
      </c>
      <c r="AT212" s="36">
        <v>0</v>
      </c>
      <c r="AU212" s="36">
        <v>0</v>
      </c>
      <c r="AV212" s="36">
        <v>0</v>
      </c>
      <c r="AW212" s="36">
        <v>0</v>
      </c>
      <c r="AX212" s="36">
        <v>0</v>
      </c>
      <c r="AY212" s="36">
        <v>0</v>
      </c>
      <c r="AZ212" s="40"/>
      <c r="BA212" s="40">
        <v>8642</v>
      </c>
      <c r="BB212" s="36">
        <v>0</v>
      </c>
      <c r="BC212" s="36">
        <v>0</v>
      </c>
      <c r="BD212" s="36">
        <v>23</v>
      </c>
      <c r="BE212" s="36">
        <v>-38</v>
      </c>
    </row>
    <row r="213" spans="1:57" x14ac:dyDescent="0.2">
      <c r="A213" s="35" t="s">
        <v>419</v>
      </c>
      <c r="B213" s="35" t="s">
        <v>1255</v>
      </c>
      <c r="C213" s="397" t="s">
        <v>1592</v>
      </c>
      <c r="D213" s="35" t="s">
        <v>926</v>
      </c>
      <c r="F213" s="35" t="s">
        <v>729</v>
      </c>
      <c r="G213" s="36">
        <v>171</v>
      </c>
      <c r="H213" s="36">
        <v>909</v>
      </c>
      <c r="I213" s="37">
        <v>1080</v>
      </c>
      <c r="J213" s="39">
        <v>43</v>
      </c>
      <c r="K213" s="36">
        <v>0</v>
      </c>
      <c r="L213" s="36">
        <v>6219</v>
      </c>
      <c r="M213" s="37">
        <v>6219</v>
      </c>
      <c r="N213" s="38">
        <v>4380</v>
      </c>
      <c r="O213" s="38">
        <v>0</v>
      </c>
      <c r="P213" s="38">
        <v>361</v>
      </c>
      <c r="Q213" s="39">
        <v>4741</v>
      </c>
      <c r="R213" s="37">
        <v>7041</v>
      </c>
      <c r="S213" s="38">
        <v>2198</v>
      </c>
      <c r="T213" s="38">
        <v>0</v>
      </c>
      <c r="U213" s="38">
        <v>183</v>
      </c>
      <c r="V213" s="39">
        <v>2381</v>
      </c>
      <c r="W213" s="36">
        <v>3991</v>
      </c>
      <c r="X213" s="36">
        <v>5357</v>
      </c>
      <c r="Y213" s="37">
        <v>9348</v>
      </c>
      <c r="Z213" s="39">
        <v>2226</v>
      </c>
      <c r="AA213" s="36">
        <v>57007</v>
      </c>
      <c r="AB213" s="36">
        <v>18002</v>
      </c>
      <c r="AC213" s="37">
        <v>75009</v>
      </c>
      <c r="AD213" s="38">
        <v>79739</v>
      </c>
      <c r="AE213" s="38">
        <v>0</v>
      </c>
      <c r="AF213" s="39">
        <v>79739</v>
      </c>
      <c r="AG213" s="36">
        <v>0</v>
      </c>
      <c r="AH213" s="36">
        <v>0</v>
      </c>
      <c r="AI213" s="36">
        <v>0</v>
      </c>
      <c r="AJ213" s="36">
        <v>0</v>
      </c>
      <c r="AK213" s="40">
        <v>187827</v>
      </c>
      <c r="AL213" s="38">
        <v>0</v>
      </c>
      <c r="AM213" s="38">
        <v>0</v>
      </c>
      <c r="AN213" s="38">
        <v>0</v>
      </c>
      <c r="AO213" s="38">
        <v>0</v>
      </c>
      <c r="AP213" s="38">
        <v>0</v>
      </c>
      <c r="AQ213" s="36">
        <v>0</v>
      </c>
      <c r="AR213" s="36">
        <v>0</v>
      </c>
      <c r="AS213" s="36">
        <v>0</v>
      </c>
      <c r="AT213" s="36">
        <v>0</v>
      </c>
      <c r="AU213" s="36">
        <v>0</v>
      </c>
      <c r="AV213" s="36">
        <v>0</v>
      </c>
      <c r="AW213" s="36">
        <v>0</v>
      </c>
      <c r="AX213" s="36">
        <v>0</v>
      </c>
      <c r="AY213" s="36">
        <v>0</v>
      </c>
      <c r="AZ213" s="40"/>
      <c r="BA213" s="40">
        <v>187827</v>
      </c>
      <c r="BB213" s="36">
        <v>0</v>
      </c>
      <c r="BC213" s="36">
        <v>0</v>
      </c>
      <c r="BD213" s="36">
        <v>4833</v>
      </c>
      <c r="BE213" s="36">
        <v>-381</v>
      </c>
    </row>
    <row r="214" spans="1:57" x14ac:dyDescent="0.2">
      <c r="A214" s="35" t="s">
        <v>131</v>
      </c>
      <c r="B214" s="35" t="s">
        <v>1256</v>
      </c>
      <c r="C214" s="397" t="s">
        <v>1592</v>
      </c>
      <c r="D214" s="35" t="s">
        <v>130</v>
      </c>
      <c r="F214" s="35" t="s">
        <v>3</v>
      </c>
      <c r="G214" s="36">
        <v>19</v>
      </c>
      <c r="H214" s="36">
        <v>136</v>
      </c>
      <c r="I214" s="37">
        <v>155</v>
      </c>
      <c r="J214" s="39">
        <v>5</v>
      </c>
      <c r="K214" s="36">
        <v>209</v>
      </c>
      <c r="L214" s="36">
        <v>0</v>
      </c>
      <c r="M214" s="37">
        <v>209</v>
      </c>
      <c r="N214" s="38">
        <v>8</v>
      </c>
      <c r="O214" s="38">
        <v>0</v>
      </c>
      <c r="P214" s="38">
        <v>-47</v>
      </c>
      <c r="Q214" s="39">
        <v>-39</v>
      </c>
      <c r="R214" s="37">
        <v>446</v>
      </c>
      <c r="S214" s="38">
        <v>0</v>
      </c>
      <c r="T214" s="38">
        <v>8</v>
      </c>
      <c r="U214" s="38">
        <v>257</v>
      </c>
      <c r="V214" s="39">
        <v>265</v>
      </c>
      <c r="W214" s="36">
        <v>0</v>
      </c>
      <c r="X214" s="36">
        <v>0</v>
      </c>
      <c r="Y214" s="37">
        <v>0</v>
      </c>
      <c r="Z214" s="39">
        <v>732</v>
      </c>
      <c r="AA214" s="36">
        <v>0</v>
      </c>
      <c r="AB214" s="36">
        <v>0</v>
      </c>
      <c r="AC214" s="37">
        <v>0</v>
      </c>
      <c r="AD214" s="38">
        <v>0</v>
      </c>
      <c r="AE214" s="38">
        <v>0</v>
      </c>
      <c r="AF214" s="39">
        <v>0</v>
      </c>
      <c r="AG214" s="36">
        <v>0</v>
      </c>
      <c r="AH214" s="36">
        <v>0</v>
      </c>
      <c r="AI214" s="36">
        <v>0</v>
      </c>
      <c r="AJ214" s="36">
        <v>0</v>
      </c>
      <c r="AK214" s="40">
        <v>1773</v>
      </c>
      <c r="AL214" s="38">
        <v>2406</v>
      </c>
      <c r="AM214" s="38">
        <v>0</v>
      </c>
      <c r="AN214" s="38">
        <v>2633</v>
      </c>
      <c r="AO214" s="38">
        <v>0</v>
      </c>
      <c r="AP214" s="38">
        <v>0</v>
      </c>
      <c r="AQ214" s="36">
        <v>49</v>
      </c>
      <c r="AR214" s="36">
        <v>0</v>
      </c>
      <c r="AS214" s="36">
        <v>0</v>
      </c>
      <c r="AT214" s="36">
        <v>0</v>
      </c>
      <c r="AU214" s="36">
        <v>0</v>
      </c>
      <c r="AV214" s="36">
        <v>-445</v>
      </c>
      <c r="AW214" s="36">
        <v>0</v>
      </c>
      <c r="AX214" s="36">
        <v>0</v>
      </c>
      <c r="AY214" s="36">
        <v>0</v>
      </c>
      <c r="AZ214" s="40"/>
      <c r="BA214" s="40">
        <v>6416</v>
      </c>
      <c r="BB214" s="36">
        <v>0</v>
      </c>
      <c r="BC214" s="36">
        <v>0</v>
      </c>
      <c r="BD214" s="36">
        <v>122</v>
      </c>
      <c r="BE214" s="36">
        <v>-19</v>
      </c>
    </row>
    <row r="215" spans="1:57" x14ac:dyDescent="0.2">
      <c r="A215" s="35" t="s">
        <v>151</v>
      </c>
      <c r="B215" s="35" t="s">
        <v>1257</v>
      </c>
      <c r="C215" s="397" t="s">
        <v>1592</v>
      </c>
      <c r="D215" s="35" t="s">
        <v>927</v>
      </c>
      <c r="F215" s="35" t="s">
        <v>3</v>
      </c>
      <c r="G215" s="36">
        <v>0</v>
      </c>
      <c r="H215" s="36">
        <v>1269</v>
      </c>
      <c r="I215" s="37">
        <v>1269</v>
      </c>
      <c r="J215" s="39">
        <v>0</v>
      </c>
      <c r="K215" s="36">
        <v>0</v>
      </c>
      <c r="L215" s="36">
        <v>0</v>
      </c>
      <c r="M215" s="37">
        <v>0</v>
      </c>
      <c r="N215" s="38">
        <v>34</v>
      </c>
      <c r="O215" s="38">
        <v>0</v>
      </c>
      <c r="P215" s="38">
        <v>20</v>
      </c>
      <c r="Q215" s="39">
        <v>54</v>
      </c>
      <c r="R215" s="37">
        <v>608</v>
      </c>
      <c r="S215" s="38">
        <v>0</v>
      </c>
      <c r="T215" s="38">
        <v>31</v>
      </c>
      <c r="U215" s="38">
        <v>102</v>
      </c>
      <c r="V215" s="39">
        <v>133</v>
      </c>
      <c r="W215" s="36">
        <v>0</v>
      </c>
      <c r="X215" s="36">
        <v>0</v>
      </c>
      <c r="Y215" s="37">
        <v>0</v>
      </c>
      <c r="Z215" s="39">
        <v>-6</v>
      </c>
      <c r="AA215" s="36">
        <v>0</v>
      </c>
      <c r="AB215" s="36">
        <v>0</v>
      </c>
      <c r="AC215" s="37">
        <v>0</v>
      </c>
      <c r="AD215" s="38">
        <v>0</v>
      </c>
      <c r="AE215" s="38">
        <v>83</v>
      </c>
      <c r="AF215" s="39">
        <v>83</v>
      </c>
      <c r="AG215" s="36">
        <v>0</v>
      </c>
      <c r="AH215" s="36">
        <v>0</v>
      </c>
      <c r="AI215" s="36">
        <v>0</v>
      </c>
      <c r="AJ215" s="36">
        <v>106</v>
      </c>
      <c r="AK215" s="40">
        <v>2247</v>
      </c>
      <c r="AL215" s="38">
        <v>3329</v>
      </c>
      <c r="AM215" s="38">
        <v>0</v>
      </c>
      <c r="AN215" s="38">
        <v>0</v>
      </c>
      <c r="AO215" s="38">
        <v>0</v>
      </c>
      <c r="AP215" s="38">
        <v>0</v>
      </c>
      <c r="AQ215" s="36">
        <v>1120</v>
      </c>
      <c r="AR215" s="36">
        <v>0</v>
      </c>
      <c r="AS215" s="36">
        <v>0</v>
      </c>
      <c r="AT215" s="36">
        <v>0</v>
      </c>
      <c r="AU215" s="36">
        <v>0</v>
      </c>
      <c r="AV215" s="36">
        <v>-459</v>
      </c>
      <c r="AW215" s="36">
        <v>0</v>
      </c>
      <c r="AX215" s="36">
        <v>0</v>
      </c>
      <c r="AY215" s="36">
        <v>0</v>
      </c>
      <c r="AZ215" s="40"/>
      <c r="BA215" s="40">
        <v>6237</v>
      </c>
      <c r="BB215" s="36">
        <v>11</v>
      </c>
      <c r="BC215" s="36">
        <v>0</v>
      </c>
      <c r="BD215" s="36">
        <v>0</v>
      </c>
      <c r="BE215" s="36">
        <v>0</v>
      </c>
    </row>
    <row r="216" spans="1:57" x14ac:dyDescent="0.2">
      <c r="A216" s="35" t="s">
        <v>186</v>
      </c>
      <c r="B216" s="35" t="s">
        <v>1258</v>
      </c>
      <c r="C216" s="397" t="s">
        <v>1592</v>
      </c>
      <c r="D216" s="35" t="s">
        <v>185</v>
      </c>
      <c r="F216" s="35" t="s">
        <v>3</v>
      </c>
      <c r="G216" s="36">
        <v>12</v>
      </c>
      <c r="H216" s="36">
        <v>727</v>
      </c>
      <c r="I216" s="37">
        <v>739</v>
      </c>
      <c r="J216" s="39">
        <v>6</v>
      </c>
      <c r="K216" s="36">
        <v>23</v>
      </c>
      <c r="L216" s="36">
        <v>0</v>
      </c>
      <c r="M216" s="37">
        <v>23</v>
      </c>
      <c r="N216" s="38">
        <v>16</v>
      </c>
      <c r="O216" s="38">
        <v>0</v>
      </c>
      <c r="P216" s="38">
        <v>86</v>
      </c>
      <c r="Q216" s="39">
        <v>102</v>
      </c>
      <c r="R216" s="37">
        <v>788</v>
      </c>
      <c r="S216" s="38">
        <v>0</v>
      </c>
      <c r="T216" s="38">
        <v>92</v>
      </c>
      <c r="U216" s="38">
        <v>489</v>
      </c>
      <c r="V216" s="39">
        <v>581</v>
      </c>
      <c r="W216" s="36">
        <v>0</v>
      </c>
      <c r="X216" s="36">
        <v>0</v>
      </c>
      <c r="Y216" s="37">
        <v>0</v>
      </c>
      <c r="Z216" s="39">
        <v>141</v>
      </c>
      <c r="AA216" s="36">
        <v>0</v>
      </c>
      <c r="AB216" s="36">
        <v>0</v>
      </c>
      <c r="AC216" s="37">
        <v>0</v>
      </c>
      <c r="AD216" s="38">
        <v>0</v>
      </c>
      <c r="AE216" s="38">
        <v>338</v>
      </c>
      <c r="AF216" s="39">
        <v>338</v>
      </c>
      <c r="AG216" s="36">
        <v>14</v>
      </c>
      <c r="AH216" s="36">
        <v>0</v>
      </c>
      <c r="AI216" s="36">
        <v>0</v>
      </c>
      <c r="AJ216" s="36">
        <v>0</v>
      </c>
      <c r="AK216" s="40">
        <v>2732</v>
      </c>
      <c r="AL216" s="38">
        <v>4518</v>
      </c>
      <c r="AM216" s="38">
        <v>0</v>
      </c>
      <c r="AN216" s="38">
        <v>0</v>
      </c>
      <c r="AO216" s="38">
        <v>0</v>
      </c>
      <c r="AP216" s="38">
        <v>0</v>
      </c>
      <c r="AQ216" s="36">
        <v>747</v>
      </c>
      <c r="AR216" s="36">
        <v>0</v>
      </c>
      <c r="AS216" s="36">
        <v>0</v>
      </c>
      <c r="AT216" s="36">
        <v>0</v>
      </c>
      <c r="AU216" s="36">
        <v>0</v>
      </c>
      <c r="AV216" s="36">
        <v>0</v>
      </c>
      <c r="AW216" s="36">
        <v>0</v>
      </c>
      <c r="AX216" s="36">
        <v>0</v>
      </c>
      <c r="AY216" s="36">
        <v>0</v>
      </c>
      <c r="AZ216" s="40"/>
      <c r="BA216" s="40">
        <v>7997</v>
      </c>
      <c r="BB216" s="36">
        <v>0</v>
      </c>
      <c r="BC216" s="36">
        <v>0</v>
      </c>
      <c r="BD216" s="36">
        <v>0</v>
      </c>
      <c r="BE216" s="36">
        <v>-24</v>
      </c>
    </row>
    <row r="217" spans="1:57" x14ac:dyDescent="0.2">
      <c r="A217" s="35" t="s">
        <v>309</v>
      </c>
      <c r="B217" s="35" t="s">
        <v>1259</v>
      </c>
      <c r="C217" s="397" t="s">
        <v>1592</v>
      </c>
      <c r="D217" s="35" t="s">
        <v>308</v>
      </c>
      <c r="F217" s="35" t="s">
        <v>3</v>
      </c>
      <c r="G217" s="36">
        <v>-216</v>
      </c>
      <c r="H217" s="36">
        <v>1753</v>
      </c>
      <c r="I217" s="37">
        <v>1537</v>
      </c>
      <c r="J217" s="39">
        <v>19</v>
      </c>
      <c r="K217" s="36">
        <v>64</v>
      </c>
      <c r="L217" s="36">
        <v>0</v>
      </c>
      <c r="M217" s="37">
        <v>64</v>
      </c>
      <c r="N217" s="38">
        <v>-71</v>
      </c>
      <c r="O217" s="38">
        <v>0</v>
      </c>
      <c r="P217" s="38">
        <v>238</v>
      </c>
      <c r="Q217" s="39">
        <v>167</v>
      </c>
      <c r="R217" s="37">
        <v>599</v>
      </c>
      <c r="S217" s="38">
        <v>0</v>
      </c>
      <c r="T217" s="38">
        <v>108</v>
      </c>
      <c r="U217" s="38">
        <v>362</v>
      </c>
      <c r="V217" s="39">
        <v>470</v>
      </c>
      <c r="W217" s="36">
        <v>0</v>
      </c>
      <c r="X217" s="36">
        <v>0</v>
      </c>
      <c r="Y217" s="37">
        <v>0</v>
      </c>
      <c r="Z217" s="39">
        <v>278</v>
      </c>
      <c r="AA217" s="36">
        <v>0</v>
      </c>
      <c r="AB217" s="36">
        <v>0</v>
      </c>
      <c r="AC217" s="37">
        <v>0</v>
      </c>
      <c r="AD217" s="38">
        <v>0</v>
      </c>
      <c r="AE217" s="38">
        <v>539</v>
      </c>
      <c r="AF217" s="39">
        <v>539</v>
      </c>
      <c r="AG217" s="36">
        <v>1</v>
      </c>
      <c r="AH217" s="36">
        <v>0</v>
      </c>
      <c r="AI217" s="36">
        <v>0</v>
      </c>
      <c r="AJ217" s="36">
        <v>1</v>
      </c>
      <c r="AK217" s="40">
        <v>3675</v>
      </c>
      <c r="AL217" s="38">
        <v>3107</v>
      </c>
      <c r="AM217" s="38">
        <v>18</v>
      </c>
      <c r="AN217" s="38">
        <v>2012</v>
      </c>
      <c r="AO217" s="38">
        <v>0</v>
      </c>
      <c r="AP217" s="38">
        <v>0</v>
      </c>
      <c r="AQ217" s="36">
        <v>0</v>
      </c>
      <c r="AR217" s="36">
        <v>0</v>
      </c>
      <c r="AS217" s="36">
        <v>0</v>
      </c>
      <c r="AT217" s="36">
        <v>0</v>
      </c>
      <c r="AU217" s="36">
        <v>0</v>
      </c>
      <c r="AV217" s="36">
        <v>-100</v>
      </c>
      <c r="AW217" s="36">
        <v>770</v>
      </c>
      <c r="AX217" s="36">
        <v>0</v>
      </c>
      <c r="AY217" s="36">
        <v>0</v>
      </c>
      <c r="AZ217" s="40"/>
      <c r="BA217" s="40">
        <v>9482</v>
      </c>
      <c r="BB217" s="36">
        <v>0</v>
      </c>
      <c r="BC217" s="36">
        <v>0</v>
      </c>
      <c r="BD217" s="36">
        <v>0</v>
      </c>
      <c r="BE217" s="36">
        <v>-5</v>
      </c>
    </row>
    <row r="218" spans="1:57" x14ac:dyDescent="0.2">
      <c r="A218" s="35" t="s">
        <v>418</v>
      </c>
      <c r="B218" s="35" t="s">
        <v>1260</v>
      </c>
      <c r="C218" s="397" t="s">
        <v>1592</v>
      </c>
      <c r="D218" s="35" t="s">
        <v>417</v>
      </c>
      <c r="F218" s="35" t="s">
        <v>3</v>
      </c>
      <c r="G218" s="36">
        <v>-7</v>
      </c>
      <c r="H218" s="36">
        <v>879</v>
      </c>
      <c r="I218" s="37">
        <v>872</v>
      </c>
      <c r="J218" s="39">
        <v>13</v>
      </c>
      <c r="K218" s="36">
        <v>353</v>
      </c>
      <c r="L218" s="36">
        <v>0</v>
      </c>
      <c r="M218" s="37">
        <v>353</v>
      </c>
      <c r="N218" s="38">
        <v>-54</v>
      </c>
      <c r="O218" s="38">
        <v>0</v>
      </c>
      <c r="P218" s="38">
        <v>649</v>
      </c>
      <c r="Q218" s="39">
        <v>595</v>
      </c>
      <c r="R218" s="37">
        <v>1392</v>
      </c>
      <c r="S218" s="38">
        <v>0</v>
      </c>
      <c r="T218" s="38">
        <v>448</v>
      </c>
      <c r="U218" s="38">
        <v>463</v>
      </c>
      <c r="V218" s="39">
        <v>911</v>
      </c>
      <c r="W218" s="36">
        <v>0</v>
      </c>
      <c r="X218" s="36">
        <v>0</v>
      </c>
      <c r="Y218" s="37">
        <v>0</v>
      </c>
      <c r="Z218" s="39">
        <v>1253</v>
      </c>
      <c r="AA218" s="36">
        <v>0</v>
      </c>
      <c r="AB218" s="36">
        <v>0</v>
      </c>
      <c r="AC218" s="37">
        <v>0</v>
      </c>
      <c r="AD218" s="38">
        <v>0</v>
      </c>
      <c r="AE218" s="38">
        <v>920</v>
      </c>
      <c r="AF218" s="39">
        <v>920</v>
      </c>
      <c r="AG218" s="36">
        <v>1248</v>
      </c>
      <c r="AH218" s="36">
        <v>0</v>
      </c>
      <c r="AI218" s="36">
        <v>0</v>
      </c>
      <c r="AJ218" s="36">
        <v>0</v>
      </c>
      <c r="AK218" s="40">
        <v>7557</v>
      </c>
      <c r="AL218" s="38">
        <v>10081</v>
      </c>
      <c r="AM218" s="38">
        <v>242</v>
      </c>
      <c r="AN218" s="38">
        <v>7251</v>
      </c>
      <c r="AO218" s="38">
        <v>0</v>
      </c>
      <c r="AP218" s="38">
        <v>0</v>
      </c>
      <c r="AQ218" s="36">
        <v>264</v>
      </c>
      <c r="AR218" s="36">
        <v>0</v>
      </c>
      <c r="AS218" s="36">
        <v>0</v>
      </c>
      <c r="AT218" s="36">
        <v>0</v>
      </c>
      <c r="AU218" s="36">
        <v>0</v>
      </c>
      <c r="AV218" s="36">
        <v>-398</v>
      </c>
      <c r="AW218" s="36">
        <v>0</v>
      </c>
      <c r="AX218" s="36">
        <v>0</v>
      </c>
      <c r="AY218" s="36">
        <v>0</v>
      </c>
      <c r="AZ218" s="40"/>
      <c r="BA218" s="40">
        <v>24997</v>
      </c>
      <c r="BB218" s="36">
        <v>0</v>
      </c>
      <c r="BC218" s="36">
        <v>0</v>
      </c>
      <c r="BD218" s="36">
        <v>405</v>
      </c>
      <c r="BE218" s="36">
        <v>-365</v>
      </c>
    </row>
    <row r="219" spans="1:57" x14ac:dyDescent="0.2">
      <c r="A219" s="35" t="s">
        <v>525</v>
      </c>
      <c r="B219" s="35" t="s">
        <v>1261</v>
      </c>
      <c r="C219" s="397" t="s">
        <v>1592</v>
      </c>
      <c r="D219" s="35" t="s">
        <v>524</v>
      </c>
      <c r="F219" s="35" t="s">
        <v>3</v>
      </c>
      <c r="G219" s="36">
        <v>15</v>
      </c>
      <c r="H219" s="36">
        <v>1554</v>
      </c>
      <c r="I219" s="37">
        <v>1569</v>
      </c>
      <c r="J219" s="39">
        <v>10</v>
      </c>
      <c r="K219" s="36">
        <v>44</v>
      </c>
      <c r="L219" s="36">
        <v>0</v>
      </c>
      <c r="M219" s="37">
        <v>44</v>
      </c>
      <c r="N219" s="38">
        <v>12</v>
      </c>
      <c r="O219" s="38">
        <v>0</v>
      </c>
      <c r="P219" s="38">
        <v>128</v>
      </c>
      <c r="Q219" s="39">
        <v>140</v>
      </c>
      <c r="R219" s="37">
        <v>461</v>
      </c>
      <c r="S219" s="38">
        <v>0</v>
      </c>
      <c r="T219" s="38">
        <v>59</v>
      </c>
      <c r="U219" s="38">
        <v>245</v>
      </c>
      <c r="V219" s="39">
        <v>304</v>
      </c>
      <c r="W219" s="36">
        <v>0</v>
      </c>
      <c r="X219" s="36">
        <v>6</v>
      </c>
      <c r="Y219" s="37">
        <v>6</v>
      </c>
      <c r="Z219" s="39">
        <v>-31</v>
      </c>
      <c r="AA219" s="36">
        <v>0</v>
      </c>
      <c r="AB219" s="36">
        <v>0</v>
      </c>
      <c r="AC219" s="37">
        <v>0</v>
      </c>
      <c r="AD219" s="38">
        <v>0</v>
      </c>
      <c r="AE219" s="38">
        <v>175</v>
      </c>
      <c r="AF219" s="39">
        <v>175</v>
      </c>
      <c r="AG219" s="36">
        <v>786</v>
      </c>
      <c r="AH219" s="36">
        <v>0</v>
      </c>
      <c r="AI219" s="36">
        <v>0</v>
      </c>
      <c r="AJ219" s="36">
        <v>0</v>
      </c>
      <c r="AK219" s="40">
        <v>3464</v>
      </c>
      <c r="AL219" s="38">
        <v>3600</v>
      </c>
      <c r="AM219" s="38">
        <v>0</v>
      </c>
      <c r="AN219" s="38">
        <v>0</v>
      </c>
      <c r="AO219" s="38">
        <v>0</v>
      </c>
      <c r="AP219" s="38">
        <v>0</v>
      </c>
      <c r="AQ219" s="36">
        <v>650</v>
      </c>
      <c r="AR219" s="36">
        <v>0</v>
      </c>
      <c r="AS219" s="36">
        <v>0</v>
      </c>
      <c r="AT219" s="36">
        <v>0</v>
      </c>
      <c r="AU219" s="36">
        <v>0</v>
      </c>
      <c r="AV219" s="36">
        <v>0</v>
      </c>
      <c r="AW219" s="36">
        <v>0</v>
      </c>
      <c r="AX219" s="36">
        <v>0</v>
      </c>
      <c r="AY219" s="36">
        <v>0</v>
      </c>
      <c r="AZ219" s="40"/>
      <c r="BA219" s="40">
        <v>7714</v>
      </c>
      <c r="BB219" s="36">
        <v>0</v>
      </c>
      <c r="BC219" s="36">
        <v>0</v>
      </c>
      <c r="BD219" s="36">
        <v>0</v>
      </c>
      <c r="BE219" s="36">
        <v>-35</v>
      </c>
    </row>
    <row r="220" spans="1:57" x14ac:dyDescent="0.2">
      <c r="A220" s="35" t="s">
        <v>639</v>
      </c>
      <c r="B220" s="35" t="s">
        <v>1262</v>
      </c>
      <c r="C220" s="397" t="s">
        <v>1592</v>
      </c>
      <c r="D220" s="35" t="s">
        <v>638</v>
      </c>
      <c r="F220" s="35" t="s">
        <v>3</v>
      </c>
      <c r="G220" s="36">
        <v>183</v>
      </c>
      <c r="H220" s="36">
        <v>1012</v>
      </c>
      <c r="I220" s="37">
        <v>1195</v>
      </c>
      <c r="J220" s="39">
        <v>0</v>
      </c>
      <c r="K220" s="36">
        <v>15</v>
      </c>
      <c r="L220" s="36">
        <v>54</v>
      </c>
      <c r="M220" s="37">
        <v>69</v>
      </c>
      <c r="N220" s="38">
        <v>88</v>
      </c>
      <c r="O220" s="38">
        <v>0</v>
      </c>
      <c r="P220" s="38">
        <v>31</v>
      </c>
      <c r="Q220" s="39">
        <v>119</v>
      </c>
      <c r="R220" s="37">
        <v>330</v>
      </c>
      <c r="S220" s="38">
        <v>4</v>
      </c>
      <c r="T220" s="38">
        <v>17</v>
      </c>
      <c r="U220" s="38">
        <v>69</v>
      </c>
      <c r="V220" s="39">
        <v>90</v>
      </c>
      <c r="W220" s="36">
        <v>0</v>
      </c>
      <c r="X220" s="36">
        <v>0</v>
      </c>
      <c r="Y220" s="37">
        <v>0</v>
      </c>
      <c r="Z220" s="39">
        <v>267</v>
      </c>
      <c r="AA220" s="36">
        <v>0</v>
      </c>
      <c r="AB220" s="36">
        <v>0</v>
      </c>
      <c r="AC220" s="37">
        <v>0</v>
      </c>
      <c r="AD220" s="38">
        <v>0</v>
      </c>
      <c r="AE220" s="38">
        <v>44</v>
      </c>
      <c r="AF220" s="39">
        <v>44</v>
      </c>
      <c r="AG220" s="36">
        <v>316</v>
      </c>
      <c r="AH220" s="36">
        <v>0</v>
      </c>
      <c r="AI220" s="36">
        <v>0</v>
      </c>
      <c r="AJ220" s="36">
        <v>0</v>
      </c>
      <c r="AK220" s="40">
        <v>2430</v>
      </c>
      <c r="AL220" s="38">
        <v>5297</v>
      </c>
      <c r="AM220" s="38">
        <v>-5</v>
      </c>
      <c r="AN220" s="38">
        <v>0</v>
      </c>
      <c r="AO220" s="38">
        <v>0</v>
      </c>
      <c r="AP220" s="38">
        <v>0</v>
      </c>
      <c r="AQ220" s="36">
        <v>0</v>
      </c>
      <c r="AR220" s="36">
        <v>0</v>
      </c>
      <c r="AS220" s="36">
        <v>0</v>
      </c>
      <c r="AT220" s="36">
        <v>0</v>
      </c>
      <c r="AU220" s="36">
        <v>0</v>
      </c>
      <c r="AV220" s="36">
        <v>-506</v>
      </c>
      <c r="AW220" s="36">
        <v>0</v>
      </c>
      <c r="AX220" s="36">
        <v>0</v>
      </c>
      <c r="AY220" s="36">
        <v>0</v>
      </c>
      <c r="AZ220" s="40"/>
      <c r="BA220" s="40">
        <v>7216</v>
      </c>
      <c r="BB220" s="36">
        <v>0</v>
      </c>
      <c r="BC220" s="36">
        <v>0</v>
      </c>
      <c r="BD220" s="36">
        <v>0</v>
      </c>
      <c r="BE220" s="36">
        <v>0</v>
      </c>
    </row>
    <row r="221" spans="1:57" x14ac:dyDescent="0.2">
      <c r="A221" s="35" t="s">
        <v>420</v>
      </c>
      <c r="B221" s="35" t="s">
        <v>1263</v>
      </c>
      <c r="C221" s="397" t="s">
        <v>1591</v>
      </c>
      <c r="D221" s="35" t="s">
        <v>737</v>
      </c>
      <c r="F221" s="35" t="s">
        <v>34</v>
      </c>
      <c r="G221" s="36">
        <v>-163</v>
      </c>
      <c r="H221" s="36">
        <v>6402</v>
      </c>
      <c r="I221" s="37">
        <v>6239</v>
      </c>
      <c r="J221" s="39">
        <v>60</v>
      </c>
      <c r="K221" s="36">
        <v>87</v>
      </c>
      <c r="L221" s="36">
        <v>3612</v>
      </c>
      <c r="M221" s="37">
        <v>3699</v>
      </c>
      <c r="N221" s="38">
        <v>1672</v>
      </c>
      <c r="O221" s="38">
        <v>1</v>
      </c>
      <c r="P221" s="38">
        <v>634</v>
      </c>
      <c r="Q221" s="39">
        <v>2307</v>
      </c>
      <c r="R221" s="37">
        <v>9447</v>
      </c>
      <c r="S221" s="38">
        <v>1161</v>
      </c>
      <c r="T221" s="38">
        <v>-49</v>
      </c>
      <c r="U221" s="38">
        <v>618</v>
      </c>
      <c r="V221" s="39">
        <v>1730</v>
      </c>
      <c r="W221" s="36">
        <v>1000</v>
      </c>
      <c r="X221" s="36">
        <v>3193</v>
      </c>
      <c r="Y221" s="37">
        <v>4193</v>
      </c>
      <c r="Z221" s="39">
        <v>2650</v>
      </c>
      <c r="AA221" s="36">
        <v>49352</v>
      </c>
      <c r="AB221" s="36">
        <v>18770.941189437079</v>
      </c>
      <c r="AC221" s="37">
        <v>68122.941189437086</v>
      </c>
      <c r="AD221" s="38">
        <v>33749</v>
      </c>
      <c r="AE221" s="38">
        <v>-1471</v>
      </c>
      <c r="AF221" s="39">
        <v>32278</v>
      </c>
      <c r="AG221" s="36">
        <v>1282</v>
      </c>
      <c r="AH221" s="36">
        <v>0</v>
      </c>
      <c r="AI221" s="36">
        <v>125</v>
      </c>
      <c r="AJ221" s="36">
        <v>0</v>
      </c>
      <c r="AK221" s="40">
        <v>132132.94118943709</v>
      </c>
      <c r="AL221" s="38">
        <v>16634</v>
      </c>
      <c r="AM221" s="38">
        <v>0</v>
      </c>
      <c r="AN221" s="38">
        <v>4133</v>
      </c>
      <c r="AO221" s="38">
        <v>0</v>
      </c>
      <c r="AP221" s="38">
        <v>0</v>
      </c>
      <c r="AQ221" s="36">
        <v>2042</v>
      </c>
      <c r="AR221" s="36">
        <v>1555</v>
      </c>
      <c r="AS221" s="36">
        <v>0</v>
      </c>
      <c r="AT221" s="36">
        <v>0</v>
      </c>
      <c r="AU221" s="36">
        <v>168</v>
      </c>
      <c r="AV221" s="36">
        <v>-173</v>
      </c>
      <c r="AW221" s="36">
        <v>5680</v>
      </c>
      <c r="AX221" s="36">
        <v>0</v>
      </c>
      <c r="AY221" s="36">
        <v>0</v>
      </c>
      <c r="AZ221" s="40"/>
      <c r="BA221" s="40">
        <v>162171.94118943709</v>
      </c>
      <c r="BB221" s="36">
        <v>0</v>
      </c>
      <c r="BC221" s="36">
        <v>0</v>
      </c>
      <c r="BD221" s="36">
        <v>4327</v>
      </c>
      <c r="BE221" s="36">
        <v>-6415</v>
      </c>
    </row>
    <row r="222" spans="1:57" x14ac:dyDescent="0.2">
      <c r="A222" s="35" t="s">
        <v>423</v>
      </c>
      <c r="B222" s="35" t="s">
        <v>1264</v>
      </c>
      <c r="C222" s="397" t="s">
        <v>1592</v>
      </c>
      <c r="D222" s="35" t="s">
        <v>928</v>
      </c>
      <c r="F222" s="35" t="s">
        <v>34</v>
      </c>
      <c r="G222" s="36">
        <v>-175</v>
      </c>
      <c r="H222" s="36">
        <v>3300</v>
      </c>
      <c r="I222" s="37">
        <v>3125</v>
      </c>
      <c r="J222" s="39">
        <v>69</v>
      </c>
      <c r="K222" s="36">
        <v>2634</v>
      </c>
      <c r="L222" s="36">
        <v>423</v>
      </c>
      <c r="M222" s="37">
        <v>3057</v>
      </c>
      <c r="N222" s="38">
        <v>19605</v>
      </c>
      <c r="O222" s="38">
        <v>0</v>
      </c>
      <c r="P222" s="38">
        <v>-1259</v>
      </c>
      <c r="Q222" s="39">
        <v>18346</v>
      </c>
      <c r="R222" s="37">
        <v>4782</v>
      </c>
      <c r="S222" s="38">
        <v>2885</v>
      </c>
      <c r="T222" s="38">
        <v>128</v>
      </c>
      <c r="U222" s="38">
        <v>3406</v>
      </c>
      <c r="V222" s="39">
        <v>6419</v>
      </c>
      <c r="W222" s="36">
        <v>3416</v>
      </c>
      <c r="X222" s="36">
        <v>2375</v>
      </c>
      <c r="Y222" s="37">
        <v>5791</v>
      </c>
      <c r="Z222" s="39">
        <v>4099</v>
      </c>
      <c r="AA222" s="36">
        <v>19197</v>
      </c>
      <c r="AB222" s="36">
        <v>7301.5431596211629</v>
      </c>
      <c r="AC222" s="37">
        <v>26498.543159621164</v>
      </c>
      <c r="AD222" s="38">
        <v>48065</v>
      </c>
      <c r="AE222" s="38">
        <v>4039</v>
      </c>
      <c r="AF222" s="39">
        <v>52104</v>
      </c>
      <c r="AG222" s="36">
        <v>988</v>
      </c>
      <c r="AH222" s="36">
        <v>48</v>
      </c>
      <c r="AI222" s="36">
        <v>0</v>
      </c>
      <c r="AJ222" s="36">
        <v>7957</v>
      </c>
      <c r="AK222" s="40">
        <v>133283.54315962116</v>
      </c>
      <c r="AL222" s="38">
        <v>21282</v>
      </c>
      <c r="AM222" s="38">
        <v>0</v>
      </c>
      <c r="AN222" s="38">
        <v>16265</v>
      </c>
      <c r="AO222" s="38">
        <v>0</v>
      </c>
      <c r="AP222" s="38">
        <v>0</v>
      </c>
      <c r="AQ222" s="36">
        <v>0</v>
      </c>
      <c r="AR222" s="36">
        <v>0</v>
      </c>
      <c r="AS222" s="36">
        <v>0</v>
      </c>
      <c r="AT222" s="36">
        <v>0</v>
      </c>
      <c r="AU222" s="36">
        <v>0</v>
      </c>
      <c r="AV222" s="36">
        <v>-100</v>
      </c>
      <c r="AW222" s="36">
        <v>-231</v>
      </c>
      <c r="AX222" s="36">
        <v>0</v>
      </c>
      <c r="AY222" s="36">
        <v>0</v>
      </c>
      <c r="AZ222" s="40"/>
      <c r="BA222" s="40">
        <v>170499.54315962116</v>
      </c>
      <c r="BB222" s="36">
        <v>0</v>
      </c>
      <c r="BC222" s="36">
        <v>-3</v>
      </c>
      <c r="BD222" s="36">
        <v>3903</v>
      </c>
      <c r="BE222" s="36">
        <v>-347</v>
      </c>
    </row>
    <row r="223" spans="1:57" x14ac:dyDescent="0.2">
      <c r="A223" s="35" t="s">
        <v>424</v>
      </c>
      <c r="B223" s="35" t="s">
        <v>1265</v>
      </c>
      <c r="C223" s="397" t="s">
        <v>1592</v>
      </c>
      <c r="D223" s="35" t="s">
        <v>929</v>
      </c>
      <c r="F223" s="35" t="s">
        <v>729</v>
      </c>
      <c r="G223" s="36">
        <v>166</v>
      </c>
      <c r="H223" s="36">
        <v>5841</v>
      </c>
      <c r="I223" s="37">
        <v>6007</v>
      </c>
      <c r="J223" s="39">
        <v>62</v>
      </c>
      <c r="K223" s="36">
        <v>0</v>
      </c>
      <c r="L223" s="36">
        <v>248</v>
      </c>
      <c r="M223" s="37">
        <v>248</v>
      </c>
      <c r="N223" s="38">
        <v>28628</v>
      </c>
      <c r="O223" s="38">
        <v>0</v>
      </c>
      <c r="P223" s="38">
        <v>623</v>
      </c>
      <c r="Q223" s="39">
        <v>29251</v>
      </c>
      <c r="R223" s="37">
        <v>11098</v>
      </c>
      <c r="S223" s="38">
        <v>579</v>
      </c>
      <c r="T223" s="38">
        <v>0</v>
      </c>
      <c r="U223" s="38">
        <v>1837</v>
      </c>
      <c r="V223" s="39">
        <v>2416</v>
      </c>
      <c r="W223" s="36">
        <v>5342</v>
      </c>
      <c r="X223" s="36">
        <v>3330</v>
      </c>
      <c r="Y223" s="37">
        <v>8672</v>
      </c>
      <c r="Z223" s="39">
        <v>2476</v>
      </c>
      <c r="AA223" s="36">
        <v>94191</v>
      </c>
      <c r="AB223" s="36">
        <v>15698</v>
      </c>
      <c r="AC223" s="37">
        <v>109889</v>
      </c>
      <c r="AD223" s="38">
        <v>88411</v>
      </c>
      <c r="AE223" s="38">
        <v>0</v>
      </c>
      <c r="AF223" s="39">
        <v>88411</v>
      </c>
      <c r="AG223" s="36">
        <v>734</v>
      </c>
      <c r="AH223" s="36">
        <v>0</v>
      </c>
      <c r="AI223" s="36">
        <v>0</v>
      </c>
      <c r="AJ223" s="36">
        <v>863</v>
      </c>
      <c r="AK223" s="40">
        <v>260127</v>
      </c>
      <c r="AL223" s="38">
        <v>0</v>
      </c>
      <c r="AM223" s="38">
        <v>0</v>
      </c>
      <c r="AN223" s="38">
        <v>0</v>
      </c>
      <c r="AO223" s="38">
        <v>0</v>
      </c>
      <c r="AP223" s="38">
        <v>0</v>
      </c>
      <c r="AQ223" s="36">
        <v>0</v>
      </c>
      <c r="AR223" s="36">
        <v>0</v>
      </c>
      <c r="AS223" s="36">
        <v>0</v>
      </c>
      <c r="AT223" s="36">
        <v>0</v>
      </c>
      <c r="AU223" s="36">
        <v>0</v>
      </c>
      <c r="AV223" s="36">
        <v>73</v>
      </c>
      <c r="AW223" s="36">
        <v>221</v>
      </c>
      <c r="AX223" s="36">
        <v>0</v>
      </c>
      <c r="AY223" s="36">
        <v>0</v>
      </c>
      <c r="AZ223" s="40"/>
      <c r="BA223" s="40">
        <v>260421</v>
      </c>
      <c r="BB223" s="36">
        <v>0</v>
      </c>
      <c r="BC223" s="36">
        <v>0</v>
      </c>
      <c r="BD223" s="36">
        <v>352</v>
      </c>
      <c r="BE223" s="36">
        <v>-46</v>
      </c>
    </row>
    <row r="224" spans="1:57" x14ac:dyDescent="0.2">
      <c r="A224" s="35" t="s">
        <v>11</v>
      </c>
      <c r="B224" s="35" t="s">
        <v>1266</v>
      </c>
      <c r="C224" s="397" t="s">
        <v>1592</v>
      </c>
      <c r="D224" s="35" t="s">
        <v>10</v>
      </c>
      <c r="F224" s="35" t="s">
        <v>3</v>
      </c>
      <c r="G224" s="36">
        <v>-23</v>
      </c>
      <c r="H224" s="36">
        <v>686</v>
      </c>
      <c r="I224" s="37">
        <v>663</v>
      </c>
      <c r="J224" s="39">
        <v>0</v>
      </c>
      <c r="K224" s="36">
        <v>317</v>
      </c>
      <c r="L224" s="36">
        <v>0</v>
      </c>
      <c r="M224" s="37">
        <v>317</v>
      </c>
      <c r="N224" s="38">
        <v>2</v>
      </c>
      <c r="O224" s="38">
        <v>0</v>
      </c>
      <c r="P224" s="38">
        <v>136</v>
      </c>
      <c r="Q224" s="39">
        <v>138</v>
      </c>
      <c r="R224" s="37">
        <v>1406</v>
      </c>
      <c r="S224" s="38">
        <v>0</v>
      </c>
      <c r="T224" s="38">
        <v>184</v>
      </c>
      <c r="U224" s="38">
        <v>390</v>
      </c>
      <c r="V224" s="39">
        <v>574</v>
      </c>
      <c r="W224" s="36">
        <v>0</v>
      </c>
      <c r="X224" s="36">
        <v>0</v>
      </c>
      <c r="Y224" s="37">
        <v>0</v>
      </c>
      <c r="Z224" s="39">
        <v>334</v>
      </c>
      <c r="AA224" s="36">
        <v>0</v>
      </c>
      <c r="AB224" s="36">
        <v>0</v>
      </c>
      <c r="AC224" s="37">
        <v>0</v>
      </c>
      <c r="AD224" s="38">
        <v>0</v>
      </c>
      <c r="AE224" s="38">
        <v>261</v>
      </c>
      <c r="AF224" s="39">
        <v>261</v>
      </c>
      <c r="AG224" s="36">
        <v>70</v>
      </c>
      <c r="AH224" s="36">
        <v>0</v>
      </c>
      <c r="AI224" s="36">
        <v>0</v>
      </c>
      <c r="AJ224" s="36">
        <v>139</v>
      </c>
      <c r="AK224" s="40">
        <v>3902</v>
      </c>
      <c r="AL224" s="38">
        <v>4659</v>
      </c>
      <c r="AM224" s="38">
        <v>0</v>
      </c>
      <c r="AN224" s="38">
        <v>3261</v>
      </c>
      <c r="AO224" s="38">
        <v>0</v>
      </c>
      <c r="AP224" s="38">
        <v>0</v>
      </c>
      <c r="AQ224" s="36">
        <v>71</v>
      </c>
      <c r="AR224" s="36">
        <v>0</v>
      </c>
      <c r="AS224" s="36">
        <v>0</v>
      </c>
      <c r="AT224" s="36">
        <v>0</v>
      </c>
      <c r="AU224" s="36">
        <v>0</v>
      </c>
      <c r="AV224" s="36">
        <v>-21</v>
      </c>
      <c r="AW224" s="36">
        <v>45</v>
      </c>
      <c r="AX224" s="36">
        <v>0</v>
      </c>
      <c r="AY224" s="36">
        <v>0</v>
      </c>
      <c r="AZ224" s="40"/>
      <c r="BA224" s="40">
        <v>11917</v>
      </c>
      <c r="BB224" s="36">
        <v>-15</v>
      </c>
      <c r="BC224" s="36">
        <v>-201</v>
      </c>
      <c r="BD224" s="36">
        <v>839</v>
      </c>
      <c r="BE224" s="36">
        <v>5</v>
      </c>
    </row>
    <row r="225" spans="1:57" x14ac:dyDescent="0.2">
      <c r="A225" s="35" t="s">
        <v>31</v>
      </c>
      <c r="B225" s="35" t="s">
        <v>1267</v>
      </c>
      <c r="C225" s="397" t="s">
        <v>1592</v>
      </c>
      <c r="D225" s="35" t="s">
        <v>30</v>
      </c>
      <c r="F225" s="35" t="s">
        <v>3</v>
      </c>
      <c r="G225" s="36">
        <v>19</v>
      </c>
      <c r="H225" s="36">
        <v>637</v>
      </c>
      <c r="I225" s="37">
        <v>656</v>
      </c>
      <c r="J225" s="39">
        <v>24</v>
      </c>
      <c r="K225" s="36">
        <v>69</v>
      </c>
      <c r="L225" s="36">
        <v>0</v>
      </c>
      <c r="M225" s="37">
        <v>69</v>
      </c>
      <c r="N225" s="38">
        <v>-110</v>
      </c>
      <c r="O225" s="38">
        <v>0</v>
      </c>
      <c r="P225" s="38">
        <v>349</v>
      </c>
      <c r="Q225" s="39">
        <v>239</v>
      </c>
      <c r="R225" s="37">
        <v>700</v>
      </c>
      <c r="S225" s="38">
        <v>13</v>
      </c>
      <c r="T225" s="38">
        <v>69</v>
      </c>
      <c r="U225" s="38">
        <v>292</v>
      </c>
      <c r="V225" s="39">
        <v>374</v>
      </c>
      <c r="W225" s="36">
        <v>0</v>
      </c>
      <c r="X225" s="36">
        <v>0</v>
      </c>
      <c r="Y225" s="37">
        <v>0</v>
      </c>
      <c r="Z225" s="39">
        <v>595</v>
      </c>
      <c r="AA225" s="36">
        <v>0</v>
      </c>
      <c r="AB225" s="36">
        <v>0</v>
      </c>
      <c r="AC225" s="37">
        <v>0</v>
      </c>
      <c r="AD225" s="38">
        <v>0</v>
      </c>
      <c r="AE225" s="38">
        <v>258</v>
      </c>
      <c r="AF225" s="39">
        <v>258</v>
      </c>
      <c r="AG225" s="36">
        <v>302</v>
      </c>
      <c r="AH225" s="36">
        <v>15</v>
      </c>
      <c r="AI225" s="36">
        <v>0</v>
      </c>
      <c r="AJ225" s="36">
        <v>0</v>
      </c>
      <c r="AK225" s="40">
        <v>3232</v>
      </c>
      <c r="AL225" s="38">
        <v>3394</v>
      </c>
      <c r="AM225" s="38">
        <v>0</v>
      </c>
      <c r="AN225" s="38">
        <v>3306</v>
      </c>
      <c r="AO225" s="38">
        <v>0</v>
      </c>
      <c r="AP225" s="38">
        <v>0</v>
      </c>
      <c r="AQ225" s="36">
        <v>260</v>
      </c>
      <c r="AR225" s="36">
        <v>0</v>
      </c>
      <c r="AS225" s="36">
        <v>0</v>
      </c>
      <c r="AT225" s="36">
        <v>0</v>
      </c>
      <c r="AU225" s="36">
        <v>14</v>
      </c>
      <c r="AV225" s="36">
        <v>-1</v>
      </c>
      <c r="AW225" s="36">
        <v>-8</v>
      </c>
      <c r="AX225" s="36">
        <v>0</v>
      </c>
      <c r="AY225" s="36">
        <v>0</v>
      </c>
      <c r="AZ225" s="40"/>
      <c r="BA225" s="40">
        <v>10197</v>
      </c>
      <c r="BB225" s="36">
        <v>0</v>
      </c>
      <c r="BC225" s="36">
        <v>-26</v>
      </c>
      <c r="BD225" s="36">
        <v>165</v>
      </c>
      <c r="BE225" s="36">
        <v>-19</v>
      </c>
    </row>
    <row r="226" spans="1:57" x14ac:dyDescent="0.2">
      <c r="A226" s="35" t="s">
        <v>80</v>
      </c>
      <c r="B226" s="35" t="s">
        <v>1268</v>
      </c>
      <c r="C226" s="397" t="s">
        <v>1592</v>
      </c>
      <c r="D226" s="35" t="s">
        <v>79</v>
      </c>
      <c r="F226" s="35" t="s">
        <v>3</v>
      </c>
      <c r="G226" s="36">
        <v>-163</v>
      </c>
      <c r="H226" s="36">
        <v>1005</v>
      </c>
      <c r="I226" s="37">
        <v>842</v>
      </c>
      <c r="J226" s="39">
        <v>0</v>
      </c>
      <c r="K226" s="36">
        <v>58</v>
      </c>
      <c r="L226" s="36">
        <v>0</v>
      </c>
      <c r="M226" s="37">
        <v>58</v>
      </c>
      <c r="N226" s="38">
        <v>49</v>
      </c>
      <c r="O226" s="38">
        <v>0</v>
      </c>
      <c r="P226" s="38">
        <v>156</v>
      </c>
      <c r="Q226" s="39">
        <v>205</v>
      </c>
      <c r="R226" s="37">
        <v>648</v>
      </c>
      <c r="S226" s="38">
        <v>0</v>
      </c>
      <c r="T226" s="38">
        <v>67</v>
      </c>
      <c r="U226" s="38">
        <v>179</v>
      </c>
      <c r="V226" s="39">
        <v>246</v>
      </c>
      <c r="W226" s="36">
        <v>0</v>
      </c>
      <c r="X226" s="36">
        <v>0</v>
      </c>
      <c r="Y226" s="37">
        <v>0</v>
      </c>
      <c r="Z226" s="39">
        <v>761</v>
      </c>
      <c r="AA226" s="36">
        <v>0</v>
      </c>
      <c r="AB226" s="36">
        <v>0</v>
      </c>
      <c r="AC226" s="37">
        <v>0</v>
      </c>
      <c r="AD226" s="38">
        <v>0</v>
      </c>
      <c r="AE226" s="38">
        <v>82</v>
      </c>
      <c r="AF226" s="39">
        <v>82</v>
      </c>
      <c r="AG226" s="36">
        <v>9</v>
      </c>
      <c r="AH226" s="36">
        <v>0</v>
      </c>
      <c r="AI226" s="36">
        <v>0</v>
      </c>
      <c r="AJ226" s="36">
        <v>-85</v>
      </c>
      <c r="AK226" s="40">
        <v>2766</v>
      </c>
      <c r="AL226" s="38">
        <v>2973</v>
      </c>
      <c r="AM226" s="38">
        <v>0</v>
      </c>
      <c r="AN226" s="38">
        <v>2163</v>
      </c>
      <c r="AO226" s="38">
        <v>0</v>
      </c>
      <c r="AP226" s="38">
        <v>0</v>
      </c>
      <c r="AQ226" s="36">
        <v>193</v>
      </c>
      <c r="AR226" s="36">
        <v>0</v>
      </c>
      <c r="AS226" s="36">
        <v>0</v>
      </c>
      <c r="AT226" s="36">
        <v>0</v>
      </c>
      <c r="AU226" s="36">
        <v>0</v>
      </c>
      <c r="AV226" s="36">
        <v>-29</v>
      </c>
      <c r="AW226" s="36">
        <v>0</v>
      </c>
      <c r="AX226" s="36">
        <v>0</v>
      </c>
      <c r="AY226" s="36">
        <v>0</v>
      </c>
      <c r="AZ226" s="40"/>
      <c r="BA226" s="40">
        <v>8066</v>
      </c>
      <c r="BB226" s="36">
        <v>5</v>
      </c>
      <c r="BC226" s="36">
        <v>0</v>
      </c>
      <c r="BD226" s="36">
        <v>716</v>
      </c>
      <c r="BE226" s="36">
        <v>-47</v>
      </c>
    </row>
    <row r="227" spans="1:57" x14ac:dyDescent="0.2">
      <c r="A227" s="35" t="s">
        <v>228</v>
      </c>
      <c r="B227" s="35" t="s">
        <v>1269</v>
      </c>
      <c r="C227" s="397" t="s">
        <v>1592</v>
      </c>
      <c r="D227" s="35" t="s">
        <v>227</v>
      </c>
      <c r="F227" s="35" t="s">
        <v>3</v>
      </c>
      <c r="G227" s="36">
        <v>-60</v>
      </c>
      <c r="H227" s="36">
        <v>1127</v>
      </c>
      <c r="I227" s="37">
        <v>1067</v>
      </c>
      <c r="J227" s="39">
        <v>16</v>
      </c>
      <c r="K227" s="36">
        <v>199</v>
      </c>
      <c r="L227" s="36">
        <v>0</v>
      </c>
      <c r="M227" s="37">
        <v>199</v>
      </c>
      <c r="N227" s="38">
        <v>48</v>
      </c>
      <c r="O227" s="38">
        <v>0</v>
      </c>
      <c r="P227" s="38">
        <v>94</v>
      </c>
      <c r="Q227" s="39">
        <v>142</v>
      </c>
      <c r="R227" s="37">
        <v>534</v>
      </c>
      <c r="S227" s="38">
        <v>0</v>
      </c>
      <c r="T227" s="38">
        <v>79</v>
      </c>
      <c r="U227" s="38">
        <v>128</v>
      </c>
      <c r="V227" s="39">
        <v>207</v>
      </c>
      <c r="W227" s="36">
        <v>0</v>
      </c>
      <c r="X227" s="36">
        <v>-3</v>
      </c>
      <c r="Y227" s="37">
        <v>-3</v>
      </c>
      <c r="Z227" s="39">
        <v>447</v>
      </c>
      <c r="AA227" s="36">
        <v>0</v>
      </c>
      <c r="AB227" s="36">
        <v>0</v>
      </c>
      <c r="AC227" s="37">
        <v>0</v>
      </c>
      <c r="AD227" s="38">
        <v>0</v>
      </c>
      <c r="AE227" s="38">
        <v>162</v>
      </c>
      <c r="AF227" s="39">
        <v>162</v>
      </c>
      <c r="AG227" s="36">
        <v>0</v>
      </c>
      <c r="AH227" s="36">
        <v>0</v>
      </c>
      <c r="AI227" s="36">
        <v>0</v>
      </c>
      <c r="AJ227" s="36">
        <v>0</v>
      </c>
      <c r="AK227" s="40">
        <v>2771</v>
      </c>
      <c r="AL227" s="38">
        <v>7211</v>
      </c>
      <c r="AM227" s="38">
        <v>12</v>
      </c>
      <c r="AN227" s="38">
        <v>0</v>
      </c>
      <c r="AO227" s="38">
        <v>0</v>
      </c>
      <c r="AP227" s="38">
        <v>0</v>
      </c>
      <c r="AQ227" s="36">
        <v>0</v>
      </c>
      <c r="AR227" s="36">
        <v>0</v>
      </c>
      <c r="AS227" s="36">
        <v>0</v>
      </c>
      <c r="AT227" s="36">
        <v>0</v>
      </c>
      <c r="AU227" s="36">
        <v>0</v>
      </c>
      <c r="AV227" s="36">
        <v>0</v>
      </c>
      <c r="AW227" s="36">
        <v>0</v>
      </c>
      <c r="AX227" s="36">
        <v>0</v>
      </c>
      <c r="AY227" s="36">
        <v>0</v>
      </c>
      <c r="AZ227" s="40"/>
      <c r="BA227" s="40">
        <v>9994</v>
      </c>
      <c r="BB227" s="36">
        <v>0</v>
      </c>
      <c r="BC227" s="36">
        <v>0</v>
      </c>
      <c r="BD227" s="36">
        <v>5</v>
      </c>
      <c r="BE227" s="36">
        <v>-10</v>
      </c>
    </row>
    <row r="228" spans="1:57" x14ac:dyDescent="0.2">
      <c r="A228" s="35" t="s">
        <v>354</v>
      </c>
      <c r="B228" s="35" t="s">
        <v>1270</v>
      </c>
      <c r="C228" s="397" t="s">
        <v>1592</v>
      </c>
      <c r="D228" s="35" t="s">
        <v>353</v>
      </c>
      <c r="F228" s="35" t="s">
        <v>3</v>
      </c>
      <c r="G228" s="36">
        <v>-14</v>
      </c>
      <c r="H228" s="36">
        <v>918</v>
      </c>
      <c r="I228" s="37">
        <v>904</v>
      </c>
      <c r="J228" s="39">
        <v>0</v>
      </c>
      <c r="K228" s="36">
        <v>362</v>
      </c>
      <c r="L228" s="36">
        <v>0</v>
      </c>
      <c r="M228" s="37">
        <v>362</v>
      </c>
      <c r="N228" s="38">
        <v>-96</v>
      </c>
      <c r="O228" s="38">
        <v>0</v>
      </c>
      <c r="P228" s="38">
        <v>-439</v>
      </c>
      <c r="Q228" s="39">
        <v>-535</v>
      </c>
      <c r="R228" s="37">
        <v>854</v>
      </c>
      <c r="S228" s="38">
        <v>0</v>
      </c>
      <c r="T228" s="38">
        <v>73</v>
      </c>
      <c r="U228" s="38">
        <v>222</v>
      </c>
      <c r="V228" s="39">
        <v>295</v>
      </c>
      <c r="W228" s="36">
        <v>0</v>
      </c>
      <c r="X228" s="36">
        <v>0</v>
      </c>
      <c r="Y228" s="37">
        <v>0</v>
      </c>
      <c r="Z228" s="39">
        <v>594</v>
      </c>
      <c r="AA228" s="36">
        <v>0</v>
      </c>
      <c r="AB228" s="36">
        <v>0</v>
      </c>
      <c r="AC228" s="37">
        <v>0</v>
      </c>
      <c r="AD228" s="38">
        <v>0</v>
      </c>
      <c r="AE228" s="38">
        <v>42</v>
      </c>
      <c r="AF228" s="39">
        <v>42</v>
      </c>
      <c r="AG228" s="36">
        <v>91</v>
      </c>
      <c r="AH228" s="36">
        <v>0</v>
      </c>
      <c r="AI228" s="36">
        <v>0</v>
      </c>
      <c r="AJ228" s="36">
        <v>0</v>
      </c>
      <c r="AK228" s="40">
        <v>2607</v>
      </c>
      <c r="AL228" s="38">
        <v>3856</v>
      </c>
      <c r="AM228" s="38">
        <v>0</v>
      </c>
      <c r="AN228" s="38">
        <v>3542</v>
      </c>
      <c r="AO228" s="38">
        <v>0</v>
      </c>
      <c r="AP228" s="38">
        <v>724</v>
      </c>
      <c r="AQ228" s="36">
        <v>22</v>
      </c>
      <c r="AR228" s="36">
        <v>0</v>
      </c>
      <c r="AS228" s="36">
        <v>0</v>
      </c>
      <c r="AT228" s="36">
        <v>0</v>
      </c>
      <c r="AU228" s="36">
        <v>0</v>
      </c>
      <c r="AV228" s="36">
        <v>0</v>
      </c>
      <c r="AW228" s="36">
        <v>0</v>
      </c>
      <c r="AX228" s="36">
        <v>0</v>
      </c>
      <c r="AY228" s="36">
        <v>0</v>
      </c>
      <c r="AZ228" s="40"/>
      <c r="BA228" s="40">
        <v>10751</v>
      </c>
      <c r="BB228" s="36">
        <v>0</v>
      </c>
      <c r="BC228" s="36">
        <v>0</v>
      </c>
      <c r="BD228" s="36">
        <v>389</v>
      </c>
      <c r="BE228" s="36">
        <v>-28</v>
      </c>
    </row>
    <row r="229" spans="1:57" x14ac:dyDescent="0.2">
      <c r="A229" s="35" t="s">
        <v>380</v>
      </c>
      <c r="B229" s="35" t="s">
        <v>1271</v>
      </c>
      <c r="C229" s="397" t="s">
        <v>1592</v>
      </c>
      <c r="D229" s="35" t="s">
        <v>883</v>
      </c>
      <c r="F229" s="35" t="s">
        <v>3</v>
      </c>
      <c r="G229" s="36">
        <v>7</v>
      </c>
      <c r="H229" s="36">
        <v>1490</v>
      </c>
      <c r="I229" s="37">
        <v>1497</v>
      </c>
      <c r="J229" s="39">
        <v>18</v>
      </c>
      <c r="K229" s="36">
        <v>53</v>
      </c>
      <c r="L229" s="36">
        <v>0</v>
      </c>
      <c r="M229" s="37">
        <v>53</v>
      </c>
      <c r="N229" s="38">
        <v>-161</v>
      </c>
      <c r="O229" s="38">
        <v>0</v>
      </c>
      <c r="P229" s="38">
        <v>112</v>
      </c>
      <c r="Q229" s="39">
        <v>-49</v>
      </c>
      <c r="R229" s="37">
        <v>719</v>
      </c>
      <c r="S229" s="38">
        <v>0</v>
      </c>
      <c r="T229" s="38">
        <v>34</v>
      </c>
      <c r="U229" s="38">
        <v>108</v>
      </c>
      <c r="V229" s="39">
        <v>142</v>
      </c>
      <c r="W229" s="36">
        <v>0</v>
      </c>
      <c r="X229" s="36">
        <v>0</v>
      </c>
      <c r="Y229" s="37">
        <v>0</v>
      </c>
      <c r="Z229" s="39">
        <v>259</v>
      </c>
      <c r="AA229" s="36">
        <v>0</v>
      </c>
      <c r="AB229" s="36">
        <v>0</v>
      </c>
      <c r="AC229" s="37">
        <v>0</v>
      </c>
      <c r="AD229" s="38">
        <v>0</v>
      </c>
      <c r="AE229" s="38">
        <v>143</v>
      </c>
      <c r="AF229" s="39">
        <v>143</v>
      </c>
      <c r="AG229" s="36">
        <v>0</v>
      </c>
      <c r="AH229" s="36">
        <v>0</v>
      </c>
      <c r="AI229" s="36">
        <v>0</v>
      </c>
      <c r="AJ229" s="36">
        <v>192</v>
      </c>
      <c r="AK229" s="40">
        <v>2974</v>
      </c>
      <c r="AL229" s="38">
        <v>4261</v>
      </c>
      <c r="AM229" s="38">
        <v>0</v>
      </c>
      <c r="AN229" s="38">
        <v>2994</v>
      </c>
      <c r="AO229" s="38">
        <v>0</v>
      </c>
      <c r="AP229" s="38">
        <v>0</v>
      </c>
      <c r="AQ229" s="36">
        <v>678</v>
      </c>
      <c r="AR229" s="36">
        <v>0</v>
      </c>
      <c r="AS229" s="36">
        <v>0</v>
      </c>
      <c r="AT229" s="36">
        <v>0</v>
      </c>
      <c r="AU229" s="36">
        <v>0</v>
      </c>
      <c r="AV229" s="36">
        <v>-121</v>
      </c>
      <c r="AW229" s="36">
        <v>0</v>
      </c>
      <c r="AX229" s="36">
        <v>0</v>
      </c>
      <c r="AY229" s="36">
        <v>0</v>
      </c>
      <c r="AZ229" s="40"/>
      <c r="BA229" s="40">
        <v>10786</v>
      </c>
      <c r="BB229" s="36">
        <v>0</v>
      </c>
      <c r="BC229" s="36">
        <v>0</v>
      </c>
      <c r="BD229" s="36">
        <v>1182</v>
      </c>
      <c r="BE229" s="36">
        <v>-13</v>
      </c>
    </row>
    <row r="230" spans="1:57" x14ac:dyDescent="0.2">
      <c r="A230" s="35" t="s">
        <v>477</v>
      </c>
      <c r="B230" s="35" t="s">
        <v>1272</v>
      </c>
      <c r="C230" s="397" t="s">
        <v>1592</v>
      </c>
      <c r="D230" s="35" t="s">
        <v>476</v>
      </c>
      <c r="F230" s="35" t="s">
        <v>3</v>
      </c>
      <c r="G230" s="36">
        <v>26</v>
      </c>
      <c r="H230" s="36">
        <v>1212</v>
      </c>
      <c r="I230" s="37">
        <v>1238</v>
      </c>
      <c r="J230" s="39">
        <v>8</v>
      </c>
      <c r="K230" s="36">
        <v>59</v>
      </c>
      <c r="L230" s="36">
        <v>0</v>
      </c>
      <c r="M230" s="37">
        <v>59</v>
      </c>
      <c r="N230" s="38">
        <v>-55</v>
      </c>
      <c r="O230" s="38">
        <v>0</v>
      </c>
      <c r="P230" s="38">
        <v>261</v>
      </c>
      <c r="Q230" s="39">
        <v>206</v>
      </c>
      <c r="R230" s="37">
        <v>1263</v>
      </c>
      <c r="S230" s="38">
        <v>0</v>
      </c>
      <c r="T230" s="38">
        <v>121</v>
      </c>
      <c r="U230" s="38">
        <v>554</v>
      </c>
      <c r="V230" s="39">
        <v>675</v>
      </c>
      <c r="W230" s="36">
        <v>0</v>
      </c>
      <c r="X230" s="36">
        <v>0</v>
      </c>
      <c r="Y230" s="37">
        <v>0</v>
      </c>
      <c r="Z230" s="39">
        <v>758</v>
      </c>
      <c r="AA230" s="36">
        <v>0</v>
      </c>
      <c r="AB230" s="36">
        <v>0</v>
      </c>
      <c r="AC230" s="37">
        <v>0</v>
      </c>
      <c r="AD230" s="38">
        <v>0</v>
      </c>
      <c r="AE230" s="38">
        <v>256</v>
      </c>
      <c r="AF230" s="39">
        <v>256</v>
      </c>
      <c r="AG230" s="36">
        <v>31</v>
      </c>
      <c r="AH230" s="36">
        <v>0</v>
      </c>
      <c r="AI230" s="36">
        <v>0</v>
      </c>
      <c r="AJ230" s="36">
        <v>0</v>
      </c>
      <c r="AK230" s="40">
        <v>4494</v>
      </c>
      <c r="AL230" s="38">
        <v>4547</v>
      </c>
      <c r="AM230" s="38">
        <v>0</v>
      </c>
      <c r="AN230" s="38">
        <v>0</v>
      </c>
      <c r="AO230" s="38">
        <v>0</v>
      </c>
      <c r="AP230" s="38">
        <v>0</v>
      </c>
      <c r="AQ230" s="36">
        <v>498</v>
      </c>
      <c r="AR230" s="36">
        <v>0</v>
      </c>
      <c r="AS230" s="36">
        <v>0</v>
      </c>
      <c r="AT230" s="36">
        <v>0</v>
      </c>
      <c r="AU230" s="36">
        <v>0</v>
      </c>
      <c r="AV230" s="36">
        <v>-117</v>
      </c>
      <c r="AW230" s="36">
        <v>0</v>
      </c>
      <c r="AX230" s="36">
        <v>0</v>
      </c>
      <c r="AY230" s="36">
        <v>0</v>
      </c>
      <c r="AZ230" s="40"/>
      <c r="BA230" s="40">
        <v>9422</v>
      </c>
      <c r="BB230" s="36">
        <v>0</v>
      </c>
      <c r="BC230" s="36">
        <v>0</v>
      </c>
      <c r="BD230" s="36">
        <v>0</v>
      </c>
      <c r="BE230" s="36">
        <v>-101</v>
      </c>
    </row>
    <row r="231" spans="1:57" x14ac:dyDescent="0.2">
      <c r="A231" s="35" t="s">
        <v>434</v>
      </c>
      <c r="B231" s="35" t="s">
        <v>1273</v>
      </c>
      <c r="C231" s="397" t="s">
        <v>1589</v>
      </c>
      <c r="D231" s="35" t="s">
        <v>930</v>
      </c>
      <c r="F231" s="35" t="s">
        <v>729</v>
      </c>
      <c r="G231" s="36">
        <v>235</v>
      </c>
      <c r="H231" s="36">
        <v>1363</v>
      </c>
      <c r="I231" s="37">
        <v>1598</v>
      </c>
      <c r="J231" s="39">
        <v>62</v>
      </c>
      <c r="K231" s="36">
        <v>38</v>
      </c>
      <c r="L231" s="36">
        <v>6280</v>
      </c>
      <c r="M231" s="37">
        <v>6318</v>
      </c>
      <c r="N231" s="38">
        <v>7816</v>
      </c>
      <c r="O231" s="38">
        <v>0</v>
      </c>
      <c r="P231" s="38">
        <v>895</v>
      </c>
      <c r="Q231" s="39">
        <v>8711</v>
      </c>
      <c r="R231" s="37">
        <v>6953</v>
      </c>
      <c r="S231" s="38">
        <v>1018</v>
      </c>
      <c r="T231" s="38">
        <v>20</v>
      </c>
      <c r="U231" s="38">
        <v>360</v>
      </c>
      <c r="V231" s="39">
        <v>1398</v>
      </c>
      <c r="W231" s="36">
        <v>4283</v>
      </c>
      <c r="X231" s="36">
        <v>3551</v>
      </c>
      <c r="Y231" s="37">
        <v>7834</v>
      </c>
      <c r="Z231" s="39">
        <v>2989</v>
      </c>
      <c r="AA231" s="36">
        <v>47924</v>
      </c>
      <c r="AB231" s="36">
        <v>25677</v>
      </c>
      <c r="AC231" s="37">
        <v>73601</v>
      </c>
      <c r="AD231" s="38">
        <v>72247</v>
      </c>
      <c r="AE231" s="38">
        <v>1367</v>
      </c>
      <c r="AF231" s="39">
        <v>73614</v>
      </c>
      <c r="AG231" s="36">
        <v>15</v>
      </c>
      <c r="AH231" s="36">
        <v>0</v>
      </c>
      <c r="AI231" s="36">
        <v>0</v>
      </c>
      <c r="AJ231" s="36">
        <v>0</v>
      </c>
      <c r="AK231" s="40">
        <v>183093</v>
      </c>
      <c r="AL231" s="38">
        <v>0</v>
      </c>
      <c r="AM231" s="38">
        <v>0</v>
      </c>
      <c r="AN231" s="38">
        <v>0</v>
      </c>
      <c r="AO231" s="38">
        <v>0</v>
      </c>
      <c r="AP231" s="38">
        <v>0</v>
      </c>
      <c r="AQ231" s="36">
        <v>0</v>
      </c>
      <c r="AR231" s="36">
        <v>0</v>
      </c>
      <c r="AS231" s="36">
        <v>0</v>
      </c>
      <c r="AT231" s="36">
        <v>0</v>
      </c>
      <c r="AU231" s="36">
        <v>145</v>
      </c>
      <c r="AV231" s="36">
        <v>0</v>
      </c>
      <c r="AW231" s="36">
        <v>135</v>
      </c>
      <c r="AX231" s="36">
        <v>0</v>
      </c>
      <c r="AY231" s="36">
        <v>0</v>
      </c>
      <c r="AZ231" s="40"/>
      <c r="BA231" s="40">
        <v>183373</v>
      </c>
      <c r="BB231" s="36">
        <v>0</v>
      </c>
      <c r="BC231" s="36">
        <v>0</v>
      </c>
      <c r="BD231" s="36">
        <v>4282</v>
      </c>
      <c r="BE231" s="36">
        <v>-1193</v>
      </c>
    </row>
    <row r="232" spans="1:57" x14ac:dyDescent="0.2">
      <c r="A232" s="35" t="s">
        <v>109</v>
      </c>
      <c r="B232" s="35" t="s">
        <v>1274</v>
      </c>
      <c r="C232" s="397" t="s">
        <v>1589</v>
      </c>
      <c r="D232" s="35" t="s">
        <v>108</v>
      </c>
      <c r="F232" s="35" t="s">
        <v>3</v>
      </c>
      <c r="G232" s="36">
        <v>9</v>
      </c>
      <c r="H232" s="36">
        <v>2103</v>
      </c>
      <c r="I232" s="37">
        <v>2112</v>
      </c>
      <c r="J232" s="39">
        <v>4</v>
      </c>
      <c r="K232" s="36">
        <v>97</v>
      </c>
      <c r="L232" s="36">
        <v>0</v>
      </c>
      <c r="M232" s="37">
        <v>97</v>
      </c>
      <c r="N232" s="38">
        <v>-264</v>
      </c>
      <c r="O232" s="38">
        <v>0</v>
      </c>
      <c r="P232" s="38">
        <v>454</v>
      </c>
      <c r="Q232" s="39">
        <v>190</v>
      </c>
      <c r="R232" s="37">
        <v>1121</v>
      </c>
      <c r="S232" s="38">
        <v>8</v>
      </c>
      <c r="T232" s="38">
        <v>198</v>
      </c>
      <c r="U232" s="38">
        <v>474</v>
      </c>
      <c r="V232" s="39">
        <v>680</v>
      </c>
      <c r="W232" s="36">
        <v>0</v>
      </c>
      <c r="X232" s="36">
        <v>29</v>
      </c>
      <c r="Y232" s="37">
        <v>29</v>
      </c>
      <c r="Z232" s="39">
        <v>486</v>
      </c>
      <c r="AA232" s="36">
        <v>0</v>
      </c>
      <c r="AB232" s="36">
        <v>0</v>
      </c>
      <c r="AC232" s="37">
        <v>0</v>
      </c>
      <c r="AD232" s="38">
        <v>0</v>
      </c>
      <c r="AE232" s="38">
        <v>286</v>
      </c>
      <c r="AF232" s="39">
        <v>286</v>
      </c>
      <c r="AG232" s="36">
        <v>1246</v>
      </c>
      <c r="AH232" s="36">
        <v>0</v>
      </c>
      <c r="AI232" s="36">
        <v>0</v>
      </c>
      <c r="AJ232" s="36">
        <v>0</v>
      </c>
      <c r="AK232" s="40">
        <v>6251</v>
      </c>
      <c r="AL232" s="38">
        <v>9250</v>
      </c>
      <c r="AM232" s="38">
        <v>0</v>
      </c>
      <c r="AN232" s="38">
        <v>0</v>
      </c>
      <c r="AO232" s="38">
        <v>0</v>
      </c>
      <c r="AP232" s="38">
        <v>0</v>
      </c>
      <c r="AQ232" s="36">
        <v>1201</v>
      </c>
      <c r="AR232" s="36">
        <v>0</v>
      </c>
      <c r="AS232" s="36">
        <v>0</v>
      </c>
      <c r="AT232" s="36">
        <v>0</v>
      </c>
      <c r="AU232" s="36">
        <v>0</v>
      </c>
      <c r="AV232" s="36">
        <v>-416</v>
      </c>
      <c r="AW232" s="36">
        <v>0</v>
      </c>
      <c r="AX232" s="36">
        <v>0</v>
      </c>
      <c r="AY232" s="36">
        <v>0</v>
      </c>
      <c r="AZ232" s="40"/>
      <c r="BA232" s="40">
        <v>16286</v>
      </c>
      <c r="BB232" s="36">
        <v>0</v>
      </c>
      <c r="BC232" s="36">
        <v>0</v>
      </c>
      <c r="BD232" s="36">
        <v>6</v>
      </c>
      <c r="BE232" s="36">
        <v>-495</v>
      </c>
    </row>
    <row r="233" spans="1:57" x14ac:dyDescent="0.2">
      <c r="A233" s="35" t="s">
        <v>433</v>
      </c>
      <c r="B233" s="35" t="s">
        <v>1275</v>
      </c>
      <c r="C233" s="397" t="s">
        <v>1589</v>
      </c>
      <c r="D233" s="35" t="s">
        <v>432</v>
      </c>
      <c r="F233" s="35" t="s">
        <v>3</v>
      </c>
      <c r="G233" s="36">
        <v>33</v>
      </c>
      <c r="H233" s="36">
        <v>1858</v>
      </c>
      <c r="I233" s="37">
        <v>1891</v>
      </c>
      <c r="J233" s="39">
        <v>1</v>
      </c>
      <c r="K233" s="36">
        <v>356</v>
      </c>
      <c r="L233" s="36">
        <v>0</v>
      </c>
      <c r="M233" s="37">
        <v>356</v>
      </c>
      <c r="N233" s="38">
        <v>-1810</v>
      </c>
      <c r="O233" s="38">
        <v>0</v>
      </c>
      <c r="P233" s="38">
        <v>-1749</v>
      </c>
      <c r="Q233" s="39">
        <v>-3559</v>
      </c>
      <c r="R233" s="37">
        <v>2161</v>
      </c>
      <c r="S233" s="38">
        <v>0</v>
      </c>
      <c r="T233" s="38">
        <v>734</v>
      </c>
      <c r="U233" s="38">
        <v>520</v>
      </c>
      <c r="V233" s="39">
        <v>1254</v>
      </c>
      <c r="W233" s="36">
        <v>0</v>
      </c>
      <c r="X233" s="36">
        <v>0</v>
      </c>
      <c r="Y233" s="37">
        <v>0</v>
      </c>
      <c r="Z233" s="39">
        <v>1436</v>
      </c>
      <c r="AA233" s="36">
        <v>0</v>
      </c>
      <c r="AB233" s="36">
        <v>0</v>
      </c>
      <c r="AC233" s="37">
        <v>0</v>
      </c>
      <c r="AD233" s="38">
        <v>0</v>
      </c>
      <c r="AE233" s="38">
        <v>697</v>
      </c>
      <c r="AF233" s="39">
        <v>697</v>
      </c>
      <c r="AG233" s="36">
        <v>106</v>
      </c>
      <c r="AH233" s="36">
        <v>0</v>
      </c>
      <c r="AI233" s="36">
        <v>0</v>
      </c>
      <c r="AJ233" s="36">
        <v>151</v>
      </c>
      <c r="AK233" s="40">
        <v>4494</v>
      </c>
      <c r="AL233" s="38">
        <v>10291</v>
      </c>
      <c r="AM233" s="38">
        <v>117</v>
      </c>
      <c r="AN233" s="38">
        <v>4533</v>
      </c>
      <c r="AO233" s="38">
        <v>0</v>
      </c>
      <c r="AP233" s="38">
        <v>0</v>
      </c>
      <c r="AQ233" s="36">
        <v>43</v>
      </c>
      <c r="AR233" s="36">
        <v>0</v>
      </c>
      <c r="AS233" s="36">
        <v>0</v>
      </c>
      <c r="AT233" s="36">
        <v>0</v>
      </c>
      <c r="AU233" s="36">
        <v>0</v>
      </c>
      <c r="AV233" s="36">
        <v>-328</v>
      </c>
      <c r="AW233" s="36">
        <v>0</v>
      </c>
      <c r="AX233" s="36">
        <v>0</v>
      </c>
      <c r="AY233" s="36">
        <v>0</v>
      </c>
      <c r="AZ233" s="40"/>
      <c r="BA233" s="40">
        <v>19150</v>
      </c>
      <c r="BB233" s="36">
        <v>0</v>
      </c>
      <c r="BC233" s="36">
        <v>0</v>
      </c>
      <c r="BD233" s="36">
        <v>1580</v>
      </c>
      <c r="BE233" s="36">
        <v>-249</v>
      </c>
    </row>
    <row r="234" spans="1:57" x14ac:dyDescent="0.2">
      <c r="A234" s="35" t="s">
        <v>527</v>
      </c>
      <c r="B234" s="35" t="s">
        <v>1276</v>
      </c>
      <c r="C234" s="397" t="s">
        <v>1589</v>
      </c>
      <c r="D234" s="35" t="s">
        <v>526</v>
      </c>
      <c r="F234" s="35" t="s">
        <v>3</v>
      </c>
      <c r="G234" s="36">
        <v>10</v>
      </c>
      <c r="H234" s="36">
        <v>1240</v>
      </c>
      <c r="I234" s="37">
        <v>1250</v>
      </c>
      <c r="J234" s="39">
        <v>21</v>
      </c>
      <c r="K234" s="36">
        <v>130</v>
      </c>
      <c r="L234" s="36">
        <v>0</v>
      </c>
      <c r="M234" s="37">
        <v>130</v>
      </c>
      <c r="N234" s="38">
        <v>49</v>
      </c>
      <c r="O234" s="38">
        <v>0</v>
      </c>
      <c r="P234" s="38">
        <v>501</v>
      </c>
      <c r="Q234" s="39">
        <v>550</v>
      </c>
      <c r="R234" s="37">
        <v>1254</v>
      </c>
      <c r="S234" s="38">
        <v>0</v>
      </c>
      <c r="T234" s="38">
        <v>592</v>
      </c>
      <c r="U234" s="38">
        <v>1214</v>
      </c>
      <c r="V234" s="39">
        <v>1806</v>
      </c>
      <c r="W234" s="36">
        <v>0</v>
      </c>
      <c r="X234" s="36">
        <v>0</v>
      </c>
      <c r="Y234" s="37">
        <v>0</v>
      </c>
      <c r="Z234" s="39">
        <v>357</v>
      </c>
      <c r="AA234" s="36">
        <v>0</v>
      </c>
      <c r="AB234" s="36">
        <v>0</v>
      </c>
      <c r="AC234" s="37">
        <v>0</v>
      </c>
      <c r="AD234" s="38">
        <v>0</v>
      </c>
      <c r="AE234" s="38">
        <v>352</v>
      </c>
      <c r="AF234" s="39">
        <v>352</v>
      </c>
      <c r="AG234" s="36">
        <v>255</v>
      </c>
      <c r="AH234" s="36">
        <v>0</v>
      </c>
      <c r="AI234" s="36">
        <v>0</v>
      </c>
      <c r="AJ234" s="36">
        <v>0</v>
      </c>
      <c r="AK234" s="40">
        <v>5975</v>
      </c>
      <c r="AL234" s="38">
        <v>6333</v>
      </c>
      <c r="AM234" s="38">
        <v>0</v>
      </c>
      <c r="AN234" s="38">
        <v>0</v>
      </c>
      <c r="AO234" s="38">
        <v>0</v>
      </c>
      <c r="AP234" s="38">
        <v>0</v>
      </c>
      <c r="AQ234" s="36">
        <v>1166</v>
      </c>
      <c r="AR234" s="36">
        <v>0</v>
      </c>
      <c r="AS234" s="36">
        <v>0</v>
      </c>
      <c r="AT234" s="36">
        <v>0</v>
      </c>
      <c r="AU234" s="36">
        <v>0</v>
      </c>
      <c r="AV234" s="36">
        <v>-49</v>
      </c>
      <c r="AW234" s="36">
        <v>0</v>
      </c>
      <c r="AX234" s="36">
        <v>0</v>
      </c>
      <c r="AY234" s="36">
        <v>0</v>
      </c>
      <c r="AZ234" s="40"/>
      <c r="BA234" s="40">
        <v>13425</v>
      </c>
      <c r="BB234" s="36">
        <v>0</v>
      </c>
      <c r="BC234" s="36">
        <v>0</v>
      </c>
      <c r="BD234" s="36">
        <v>0</v>
      </c>
      <c r="BE234" s="36">
        <v>-493</v>
      </c>
    </row>
    <row r="235" spans="1:57" x14ac:dyDescent="0.2">
      <c r="A235" s="35" t="s">
        <v>616</v>
      </c>
      <c r="B235" s="35" t="s">
        <v>1277</v>
      </c>
      <c r="C235" s="397" t="s">
        <v>1589</v>
      </c>
      <c r="D235" s="35" t="s">
        <v>931</v>
      </c>
      <c r="F235" s="35" t="s">
        <v>3</v>
      </c>
      <c r="G235" s="36">
        <v>0</v>
      </c>
      <c r="H235" s="36">
        <v>818</v>
      </c>
      <c r="I235" s="37">
        <v>818</v>
      </c>
      <c r="J235" s="39">
        <v>5</v>
      </c>
      <c r="K235" s="36">
        <v>43</v>
      </c>
      <c r="L235" s="36">
        <v>0</v>
      </c>
      <c r="M235" s="37">
        <v>43</v>
      </c>
      <c r="N235" s="38">
        <v>0</v>
      </c>
      <c r="O235" s="38">
        <v>0</v>
      </c>
      <c r="P235" s="38">
        <v>211</v>
      </c>
      <c r="Q235" s="39">
        <v>211</v>
      </c>
      <c r="R235" s="37">
        <v>1170</v>
      </c>
      <c r="S235" s="38">
        <v>0</v>
      </c>
      <c r="T235" s="38">
        <v>300</v>
      </c>
      <c r="U235" s="38">
        <v>778</v>
      </c>
      <c r="V235" s="39">
        <v>1078</v>
      </c>
      <c r="W235" s="36">
        <v>0</v>
      </c>
      <c r="X235" s="36">
        <v>0</v>
      </c>
      <c r="Y235" s="37">
        <v>0</v>
      </c>
      <c r="Z235" s="39">
        <v>73</v>
      </c>
      <c r="AA235" s="36">
        <v>0</v>
      </c>
      <c r="AB235" s="36">
        <v>0</v>
      </c>
      <c r="AC235" s="37">
        <v>0</v>
      </c>
      <c r="AD235" s="38">
        <v>0</v>
      </c>
      <c r="AE235" s="38">
        <v>22</v>
      </c>
      <c r="AF235" s="39">
        <v>22</v>
      </c>
      <c r="AG235" s="36">
        <v>248</v>
      </c>
      <c r="AH235" s="36">
        <v>0</v>
      </c>
      <c r="AI235" s="36">
        <v>0</v>
      </c>
      <c r="AJ235" s="36">
        <v>99</v>
      </c>
      <c r="AK235" s="40">
        <v>3767</v>
      </c>
      <c r="AL235" s="38">
        <v>5995</v>
      </c>
      <c r="AM235" s="38">
        <v>19</v>
      </c>
      <c r="AN235" s="38">
        <v>0</v>
      </c>
      <c r="AO235" s="38">
        <v>0</v>
      </c>
      <c r="AP235" s="38">
        <v>0</v>
      </c>
      <c r="AQ235" s="36">
        <v>910</v>
      </c>
      <c r="AR235" s="36">
        <v>0</v>
      </c>
      <c r="AS235" s="36">
        <v>0</v>
      </c>
      <c r="AT235" s="36">
        <v>0</v>
      </c>
      <c r="AU235" s="36">
        <v>0</v>
      </c>
      <c r="AV235" s="36">
        <v>-173</v>
      </c>
      <c r="AW235" s="36">
        <v>0</v>
      </c>
      <c r="AX235" s="36">
        <v>0</v>
      </c>
      <c r="AY235" s="36">
        <v>0</v>
      </c>
      <c r="AZ235" s="40"/>
      <c r="BA235" s="40">
        <v>10518</v>
      </c>
      <c r="BB235" s="36">
        <v>0</v>
      </c>
      <c r="BC235" s="36">
        <v>0</v>
      </c>
      <c r="BD235" s="36">
        <v>0</v>
      </c>
      <c r="BE235" s="36">
        <v>-119</v>
      </c>
    </row>
    <row r="236" spans="1:57" x14ac:dyDescent="0.2">
      <c r="A236" s="35" t="s">
        <v>655</v>
      </c>
      <c r="B236" s="35" t="s">
        <v>1278</v>
      </c>
      <c r="C236" s="397" t="s">
        <v>1589</v>
      </c>
      <c r="D236" s="35" t="s">
        <v>654</v>
      </c>
      <c r="F236" s="35" t="s">
        <v>3</v>
      </c>
      <c r="G236" s="36">
        <v>2</v>
      </c>
      <c r="H236" s="36">
        <v>337</v>
      </c>
      <c r="I236" s="37">
        <v>339</v>
      </c>
      <c r="J236" s="39">
        <v>-1</v>
      </c>
      <c r="K236" s="36">
        <v>24</v>
      </c>
      <c r="L236" s="36">
        <v>0</v>
      </c>
      <c r="M236" s="37">
        <v>24</v>
      </c>
      <c r="N236" s="38">
        <v>-11</v>
      </c>
      <c r="O236" s="38">
        <v>0</v>
      </c>
      <c r="P236" s="38">
        <v>81</v>
      </c>
      <c r="Q236" s="39">
        <v>70</v>
      </c>
      <c r="R236" s="37">
        <v>745</v>
      </c>
      <c r="S236" s="38">
        <v>0</v>
      </c>
      <c r="T236" s="38">
        <v>25</v>
      </c>
      <c r="U236" s="38">
        <v>329</v>
      </c>
      <c r="V236" s="39">
        <v>354</v>
      </c>
      <c r="W236" s="36">
        <v>0</v>
      </c>
      <c r="X236" s="36">
        <v>0</v>
      </c>
      <c r="Y236" s="37">
        <v>0</v>
      </c>
      <c r="Z236" s="39">
        <v>334</v>
      </c>
      <c r="AA236" s="36">
        <v>0</v>
      </c>
      <c r="AB236" s="36">
        <v>0</v>
      </c>
      <c r="AC236" s="37">
        <v>0</v>
      </c>
      <c r="AD236" s="38">
        <v>0</v>
      </c>
      <c r="AE236" s="38">
        <v>57</v>
      </c>
      <c r="AF236" s="39">
        <v>57</v>
      </c>
      <c r="AG236" s="36">
        <v>11</v>
      </c>
      <c r="AH236" s="36">
        <v>0</v>
      </c>
      <c r="AI236" s="36">
        <v>0</v>
      </c>
      <c r="AJ236" s="36">
        <v>4</v>
      </c>
      <c r="AK236" s="40">
        <v>1937</v>
      </c>
      <c r="AL236" s="38">
        <v>5618</v>
      </c>
      <c r="AM236" s="38">
        <v>0</v>
      </c>
      <c r="AN236" s="38">
        <v>0</v>
      </c>
      <c r="AO236" s="38">
        <v>0</v>
      </c>
      <c r="AP236" s="38">
        <v>0</v>
      </c>
      <c r="AQ236" s="36">
        <v>871</v>
      </c>
      <c r="AR236" s="36">
        <v>0</v>
      </c>
      <c r="AS236" s="36">
        <v>0</v>
      </c>
      <c r="AT236" s="36">
        <v>0</v>
      </c>
      <c r="AU236" s="36">
        <v>0</v>
      </c>
      <c r="AV236" s="36">
        <v>-842</v>
      </c>
      <c r="AW236" s="36">
        <v>0</v>
      </c>
      <c r="AX236" s="36">
        <v>0</v>
      </c>
      <c r="AY236" s="36">
        <v>0</v>
      </c>
      <c r="AZ236" s="40"/>
      <c r="BA236" s="40">
        <v>7584</v>
      </c>
      <c r="BB236" s="36">
        <v>0</v>
      </c>
      <c r="BC236" s="36">
        <v>0</v>
      </c>
      <c r="BD236" s="36">
        <v>0</v>
      </c>
      <c r="BE236" s="36">
        <v>-186</v>
      </c>
    </row>
    <row r="237" spans="1:57" x14ac:dyDescent="0.2">
      <c r="A237" s="35" t="s">
        <v>589</v>
      </c>
      <c r="B237" s="35" t="s">
        <v>1279</v>
      </c>
      <c r="C237" s="397" t="s">
        <v>1593</v>
      </c>
      <c r="D237" s="35" t="s">
        <v>932</v>
      </c>
      <c r="F237" s="35" t="s">
        <v>34</v>
      </c>
      <c r="G237" s="36">
        <v>4</v>
      </c>
      <c r="H237" s="36">
        <v>3654</v>
      </c>
      <c r="I237" s="37">
        <v>3658</v>
      </c>
      <c r="J237" s="39">
        <v>63</v>
      </c>
      <c r="K237" s="36">
        <v>287</v>
      </c>
      <c r="L237" s="36">
        <v>64</v>
      </c>
      <c r="M237" s="37">
        <v>351</v>
      </c>
      <c r="N237" s="38">
        <v>1334</v>
      </c>
      <c r="O237" s="38">
        <v>0</v>
      </c>
      <c r="P237" s="38">
        <v>610</v>
      </c>
      <c r="Q237" s="39">
        <v>1944</v>
      </c>
      <c r="R237" s="37">
        <v>3697</v>
      </c>
      <c r="S237" s="38">
        <v>233</v>
      </c>
      <c r="T237" s="38">
        <v>147</v>
      </c>
      <c r="U237" s="38">
        <v>252</v>
      </c>
      <c r="V237" s="39">
        <v>632</v>
      </c>
      <c r="W237" s="36">
        <v>1175</v>
      </c>
      <c r="X237" s="36">
        <v>2000</v>
      </c>
      <c r="Y237" s="37">
        <v>3175</v>
      </c>
      <c r="Z237" s="39">
        <v>1652</v>
      </c>
      <c r="AA237" s="36">
        <v>23335</v>
      </c>
      <c r="AB237" s="36">
        <v>8238</v>
      </c>
      <c r="AC237" s="37">
        <v>31573</v>
      </c>
      <c r="AD237" s="38">
        <v>21219</v>
      </c>
      <c r="AE237" s="38">
        <v>628</v>
      </c>
      <c r="AF237" s="39">
        <v>21847</v>
      </c>
      <c r="AG237" s="36">
        <v>234</v>
      </c>
      <c r="AH237" s="36">
        <v>0</v>
      </c>
      <c r="AI237" s="36">
        <v>0</v>
      </c>
      <c r="AJ237" s="36">
        <v>137</v>
      </c>
      <c r="AK237" s="40">
        <v>68963</v>
      </c>
      <c r="AL237" s="38">
        <v>16024</v>
      </c>
      <c r="AM237" s="38">
        <v>155</v>
      </c>
      <c r="AN237" s="38">
        <v>0</v>
      </c>
      <c r="AO237" s="38">
        <v>0</v>
      </c>
      <c r="AP237" s="38">
        <v>0</v>
      </c>
      <c r="AQ237" s="36">
        <v>1001</v>
      </c>
      <c r="AR237" s="36">
        <v>0</v>
      </c>
      <c r="AS237" s="36">
        <v>0</v>
      </c>
      <c r="AT237" s="36">
        <v>0</v>
      </c>
      <c r="AU237" s="36">
        <v>0</v>
      </c>
      <c r="AV237" s="36">
        <v>-95</v>
      </c>
      <c r="AW237" s="36">
        <v>-2270</v>
      </c>
      <c r="AX237" s="36">
        <v>0</v>
      </c>
      <c r="AY237" s="36">
        <v>0</v>
      </c>
      <c r="AZ237" s="40"/>
      <c r="BA237" s="40">
        <v>83778</v>
      </c>
      <c r="BB237" s="36">
        <v>0</v>
      </c>
      <c r="BC237" s="36">
        <v>0</v>
      </c>
      <c r="BD237" s="36">
        <v>1143</v>
      </c>
      <c r="BE237" s="36">
        <v>-125</v>
      </c>
    </row>
    <row r="238" spans="1:57" x14ac:dyDescent="0.2">
      <c r="A238" s="35" t="s">
        <v>499</v>
      </c>
      <c r="B238" s="35" t="s">
        <v>1280</v>
      </c>
      <c r="C238" s="397" t="s">
        <v>1593</v>
      </c>
      <c r="D238" s="35" t="s">
        <v>738</v>
      </c>
      <c r="F238" s="35" t="s">
        <v>34</v>
      </c>
      <c r="G238" s="36">
        <v>141</v>
      </c>
      <c r="H238" s="36">
        <v>6781</v>
      </c>
      <c r="I238" s="37">
        <v>6922</v>
      </c>
      <c r="J238" s="39">
        <v>51</v>
      </c>
      <c r="K238" s="36">
        <v>44</v>
      </c>
      <c r="L238" s="36">
        <v>86</v>
      </c>
      <c r="M238" s="37">
        <v>130</v>
      </c>
      <c r="N238" s="38">
        <v>3341</v>
      </c>
      <c r="O238" s="38">
        <v>0</v>
      </c>
      <c r="P238" s="38">
        <v>620</v>
      </c>
      <c r="Q238" s="39">
        <v>3961</v>
      </c>
      <c r="R238" s="37">
        <v>9641</v>
      </c>
      <c r="S238" s="38">
        <v>370</v>
      </c>
      <c r="T238" s="38">
        <v>154</v>
      </c>
      <c r="U238" s="38">
        <v>997</v>
      </c>
      <c r="V238" s="39">
        <v>1521</v>
      </c>
      <c r="W238" s="36">
        <v>663</v>
      </c>
      <c r="X238" s="36">
        <v>2499</v>
      </c>
      <c r="Y238" s="37">
        <v>3162</v>
      </c>
      <c r="Z238" s="39">
        <v>1930</v>
      </c>
      <c r="AA238" s="36">
        <v>23160</v>
      </c>
      <c r="AB238" s="36">
        <v>12527</v>
      </c>
      <c r="AC238" s="37">
        <v>35687</v>
      </c>
      <c r="AD238" s="38">
        <v>30476</v>
      </c>
      <c r="AE238" s="38">
        <v>1113</v>
      </c>
      <c r="AF238" s="39">
        <v>31589</v>
      </c>
      <c r="AG238" s="36">
        <v>301</v>
      </c>
      <c r="AH238" s="36">
        <v>3</v>
      </c>
      <c r="AI238" s="36">
        <v>11</v>
      </c>
      <c r="AJ238" s="36">
        <v>312</v>
      </c>
      <c r="AK238" s="40">
        <v>95221</v>
      </c>
      <c r="AL238" s="38">
        <v>14893</v>
      </c>
      <c r="AM238" s="38">
        <v>179</v>
      </c>
      <c r="AN238" s="38">
        <v>2425</v>
      </c>
      <c r="AO238" s="38">
        <v>0</v>
      </c>
      <c r="AP238" s="38">
        <v>0</v>
      </c>
      <c r="AQ238" s="36">
        <v>1789</v>
      </c>
      <c r="AR238" s="36">
        <v>0</v>
      </c>
      <c r="AS238" s="36">
        <v>0</v>
      </c>
      <c r="AT238" s="36">
        <v>0</v>
      </c>
      <c r="AU238" s="36">
        <v>31</v>
      </c>
      <c r="AV238" s="36">
        <v>71</v>
      </c>
      <c r="AW238" s="36">
        <v>76</v>
      </c>
      <c r="AX238" s="36">
        <v>0</v>
      </c>
      <c r="AY238" s="36">
        <v>0</v>
      </c>
      <c r="AZ238" s="40"/>
      <c r="BA238" s="40">
        <v>114685</v>
      </c>
      <c r="BB238" s="36">
        <v>0</v>
      </c>
      <c r="BC238" s="36">
        <v>0</v>
      </c>
      <c r="BD238" s="36">
        <v>3172</v>
      </c>
      <c r="BE238" s="36">
        <v>-404</v>
      </c>
    </row>
    <row r="239" spans="1:57" x14ac:dyDescent="0.2">
      <c r="A239" s="35" t="s">
        <v>505</v>
      </c>
      <c r="B239" s="35" t="s">
        <v>1281</v>
      </c>
      <c r="C239" s="397" t="s">
        <v>1587</v>
      </c>
      <c r="D239" s="35" t="s">
        <v>933</v>
      </c>
      <c r="F239" s="35" t="s">
        <v>729</v>
      </c>
      <c r="G239" s="36">
        <v>194</v>
      </c>
      <c r="H239" s="36">
        <v>1025</v>
      </c>
      <c r="I239" s="37">
        <v>1219</v>
      </c>
      <c r="J239" s="39">
        <v>63</v>
      </c>
      <c r="K239" s="36">
        <v>150</v>
      </c>
      <c r="L239" s="36">
        <v>208</v>
      </c>
      <c r="M239" s="37">
        <v>358</v>
      </c>
      <c r="N239" s="38">
        <v>5183</v>
      </c>
      <c r="O239" s="38">
        <v>0</v>
      </c>
      <c r="P239" s="38">
        <v>1348</v>
      </c>
      <c r="Q239" s="39">
        <v>6531</v>
      </c>
      <c r="R239" s="37">
        <v>6510</v>
      </c>
      <c r="S239" s="38">
        <v>1024</v>
      </c>
      <c r="T239" s="38">
        <v>3</v>
      </c>
      <c r="U239" s="38">
        <v>375</v>
      </c>
      <c r="V239" s="39">
        <v>1402</v>
      </c>
      <c r="W239" s="36">
        <v>3117</v>
      </c>
      <c r="X239" s="36">
        <v>2352</v>
      </c>
      <c r="Y239" s="37">
        <v>5469</v>
      </c>
      <c r="Z239" s="39">
        <v>2274</v>
      </c>
      <c r="AA239" s="36">
        <v>39152</v>
      </c>
      <c r="AB239" s="36">
        <v>29634</v>
      </c>
      <c r="AC239" s="37">
        <v>68786</v>
      </c>
      <c r="AD239" s="38">
        <v>57218</v>
      </c>
      <c r="AE239" s="38">
        <v>897</v>
      </c>
      <c r="AF239" s="39">
        <v>58115</v>
      </c>
      <c r="AG239" s="36">
        <v>303</v>
      </c>
      <c r="AH239" s="36">
        <v>0</v>
      </c>
      <c r="AI239" s="36">
        <v>0</v>
      </c>
      <c r="AJ239" s="36">
        <v>0</v>
      </c>
      <c r="AK239" s="40">
        <v>151030</v>
      </c>
      <c r="AL239" s="38">
        <v>0</v>
      </c>
      <c r="AM239" s="38">
        <v>0</v>
      </c>
      <c r="AN239" s="38">
        <v>0</v>
      </c>
      <c r="AO239" s="38">
        <v>0</v>
      </c>
      <c r="AP239" s="38">
        <v>0</v>
      </c>
      <c r="AQ239" s="36">
        <v>0</v>
      </c>
      <c r="AR239" s="36">
        <v>0</v>
      </c>
      <c r="AS239" s="36">
        <v>0</v>
      </c>
      <c r="AT239" s="36">
        <v>0</v>
      </c>
      <c r="AU239" s="36">
        <v>36</v>
      </c>
      <c r="AV239" s="36">
        <v>0</v>
      </c>
      <c r="AW239" s="36">
        <v>267</v>
      </c>
      <c r="AX239" s="36">
        <v>0</v>
      </c>
      <c r="AY239" s="36">
        <v>0</v>
      </c>
      <c r="AZ239" s="40"/>
      <c r="BA239" s="40">
        <v>151333</v>
      </c>
      <c r="BB239" s="36">
        <v>0</v>
      </c>
      <c r="BC239" s="36">
        <v>-33</v>
      </c>
      <c r="BD239" s="36">
        <v>3842</v>
      </c>
      <c r="BE239" s="36">
        <v>-460</v>
      </c>
    </row>
    <row r="240" spans="1:57" x14ac:dyDescent="0.2">
      <c r="A240" s="35" t="s">
        <v>359</v>
      </c>
      <c r="B240" s="35" t="s">
        <v>1282</v>
      </c>
      <c r="C240" s="397" t="s">
        <v>1587</v>
      </c>
      <c r="D240" s="35" t="s">
        <v>358</v>
      </c>
      <c r="F240" s="35" t="s">
        <v>3</v>
      </c>
      <c r="G240" s="36">
        <v>10</v>
      </c>
      <c r="H240" s="36">
        <v>549</v>
      </c>
      <c r="I240" s="37">
        <v>559</v>
      </c>
      <c r="J240" s="39">
        <v>0</v>
      </c>
      <c r="K240" s="36">
        <v>-2</v>
      </c>
      <c r="L240" s="36">
        <v>0</v>
      </c>
      <c r="M240" s="37">
        <v>-2</v>
      </c>
      <c r="N240" s="38">
        <v>-250</v>
      </c>
      <c r="O240" s="38">
        <v>0</v>
      </c>
      <c r="P240" s="38">
        <v>-2586</v>
      </c>
      <c r="Q240" s="39">
        <v>-2836</v>
      </c>
      <c r="R240" s="37">
        <v>1127</v>
      </c>
      <c r="S240" s="38">
        <v>0</v>
      </c>
      <c r="T240" s="38">
        <v>138</v>
      </c>
      <c r="U240" s="38">
        <v>126</v>
      </c>
      <c r="V240" s="39">
        <v>264</v>
      </c>
      <c r="W240" s="36">
        <v>0</v>
      </c>
      <c r="X240" s="36">
        <v>0</v>
      </c>
      <c r="Y240" s="37">
        <v>0</v>
      </c>
      <c r="Z240" s="39">
        <v>301</v>
      </c>
      <c r="AA240" s="36">
        <v>0</v>
      </c>
      <c r="AB240" s="36">
        <v>0</v>
      </c>
      <c r="AC240" s="37">
        <v>0</v>
      </c>
      <c r="AD240" s="38">
        <v>0</v>
      </c>
      <c r="AE240" s="38">
        <v>118</v>
      </c>
      <c r="AF240" s="39">
        <v>118</v>
      </c>
      <c r="AG240" s="36">
        <v>74</v>
      </c>
      <c r="AH240" s="36">
        <v>0</v>
      </c>
      <c r="AI240" s="36">
        <v>0</v>
      </c>
      <c r="AJ240" s="36">
        <v>202</v>
      </c>
      <c r="AK240" s="40">
        <v>-193</v>
      </c>
      <c r="AL240" s="38">
        <v>5303</v>
      </c>
      <c r="AM240" s="38">
        <v>0</v>
      </c>
      <c r="AN240" s="38">
        <v>0</v>
      </c>
      <c r="AO240" s="38">
        <v>0</v>
      </c>
      <c r="AP240" s="38">
        <v>0</v>
      </c>
      <c r="AQ240" s="36">
        <v>1299</v>
      </c>
      <c r="AR240" s="36">
        <v>0</v>
      </c>
      <c r="AS240" s="36">
        <v>0</v>
      </c>
      <c r="AT240" s="36">
        <v>0</v>
      </c>
      <c r="AU240" s="36">
        <v>0</v>
      </c>
      <c r="AV240" s="36">
        <v>52</v>
      </c>
      <c r="AW240" s="36">
        <v>0</v>
      </c>
      <c r="AX240" s="36">
        <v>0</v>
      </c>
      <c r="AY240" s="36">
        <v>0</v>
      </c>
      <c r="AZ240" s="40"/>
      <c r="BA240" s="40">
        <v>6461</v>
      </c>
      <c r="BB240" s="36">
        <v>0</v>
      </c>
      <c r="BC240" s="36">
        <v>0</v>
      </c>
      <c r="BD240" s="36">
        <v>29</v>
      </c>
      <c r="BE240" s="36">
        <v>-94</v>
      </c>
    </row>
    <row r="241" spans="1:57" x14ac:dyDescent="0.2">
      <c r="A241" s="35" t="s">
        <v>490</v>
      </c>
      <c r="B241" s="35" t="s">
        <v>1283</v>
      </c>
      <c r="C241" s="397" t="s">
        <v>1587</v>
      </c>
      <c r="D241" s="35" t="s">
        <v>489</v>
      </c>
      <c r="F241" s="35" t="s">
        <v>3</v>
      </c>
      <c r="G241" s="36">
        <v>-12</v>
      </c>
      <c r="H241" s="36">
        <v>480</v>
      </c>
      <c r="I241" s="37">
        <v>468</v>
      </c>
      <c r="J241" s="39">
        <v>4</v>
      </c>
      <c r="K241" s="36">
        <v>177</v>
      </c>
      <c r="L241" s="36">
        <v>0</v>
      </c>
      <c r="M241" s="37">
        <v>177</v>
      </c>
      <c r="N241" s="38">
        <v>-274</v>
      </c>
      <c r="O241" s="38">
        <v>0</v>
      </c>
      <c r="P241" s="38">
        <v>208</v>
      </c>
      <c r="Q241" s="39">
        <v>-66</v>
      </c>
      <c r="R241" s="37">
        <v>1363</v>
      </c>
      <c r="S241" s="38">
        <v>0</v>
      </c>
      <c r="T241" s="38">
        <v>409</v>
      </c>
      <c r="U241" s="38">
        <v>212</v>
      </c>
      <c r="V241" s="39">
        <v>621</v>
      </c>
      <c r="W241" s="36">
        <v>0</v>
      </c>
      <c r="X241" s="36">
        <v>0</v>
      </c>
      <c r="Y241" s="37">
        <v>0</v>
      </c>
      <c r="Z241" s="39">
        <v>588</v>
      </c>
      <c r="AA241" s="36">
        <v>0</v>
      </c>
      <c r="AB241" s="36">
        <v>0</v>
      </c>
      <c r="AC241" s="37">
        <v>0</v>
      </c>
      <c r="AD241" s="38">
        <v>0</v>
      </c>
      <c r="AE241" s="38">
        <v>332</v>
      </c>
      <c r="AF241" s="39">
        <v>332</v>
      </c>
      <c r="AG241" s="36">
        <v>511</v>
      </c>
      <c r="AH241" s="36">
        <v>0</v>
      </c>
      <c r="AI241" s="36">
        <v>0</v>
      </c>
      <c r="AJ241" s="36">
        <v>-294</v>
      </c>
      <c r="AK241" s="40">
        <v>3704</v>
      </c>
      <c r="AL241" s="38">
        <v>3780</v>
      </c>
      <c r="AM241" s="38">
        <v>1</v>
      </c>
      <c r="AN241" s="38">
        <v>1979</v>
      </c>
      <c r="AO241" s="38">
        <v>0</v>
      </c>
      <c r="AP241" s="38">
        <v>0</v>
      </c>
      <c r="AQ241" s="36">
        <v>557</v>
      </c>
      <c r="AR241" s="36">
        <v>0</v>
      </c>
      <c r="AS241" s="36">
        <v>0</v>
      </c>
      <c r="AT241" s="36">
        <v>0</v>
      </c>
      <c r="AU241" s="36">
        <v>0</v>
      </c>
      <c r="AV241" s="36">
        <v>86</v>
      </c>
      <c r="AW241" s="36">
        <v>0</v>
      </c>
      <c r="AX241" s="36">
        <v>0</v>
      </c>
      <c r="AY241" s="36">
        <v>0</v>
      </c>
      <c r="AZ241" s="40"/>
      <c r="BA241" s="40">
        <v>10107</v>
      </c>
      <c r="BB241" s="36">
        <v>1</v>
      </c>
      <c r="BC241" s="36">
        <v>0</v>
      </c>
      <c r="BD241" s="36">
        <v>12</v>
      </c>
      <c r="BE241" s="36">
        <v>-82</v>
      </c>
    </row>
    <row r="242" spans="1:57" x14ac:dyDescent="0.2">
      <c r="A242" s="35" t="s">
        <v>586</v>
      </c>
      <c r="B242" s="35" t="s">
        <v>1284</v>
      </c>
      <c r="C242" s="397" t="s">
        <v>1587</v>
      </c>
      <c r="D242" s="35" t="s">
        <v>585</v>
      </c>
      <c r="F242" s="35" t="s">
        <v>3</v>
      </c>
      <c r="G242" s="36">
        <v>-54</v>
      </c>
      <c r="H242" s="36">
        <v>475</v>
      </c>
      <c r="I242" s="37">
        <v>421</v>
      </c>
      <c r="J242" s="39">
        <v>12</v>
      </c>
      <c r="K242" s="36">
        <v>43</v>
      </c>
      <c r="L242" s="36">
        <v>0</v>
      </c>
      <c r="M242" s="37">
        <v>43</v>
      </c>
      <c r="N242" s="38">
        <v>-698</v>
      </c>
      <c r="O242" s="38">
        <v>0</v>
      </c>
      <c r="P242" s="38">
        <v>421</v>
      </c>
      <c r="Q242" s="39">
        <v>-277</v>
      </c>
      <c r="R242" s="37">
        <v>1100</v>
      </c>
      <c r="S242" s="38">
        <v>0</v>
      </c>
      <c r="T242" s="38">
        <v>325</v>
      </c>
      <c r="U242" s="38">
        <v>321</v>
      </c>
      <c r="V242" s="39">
        <v>646</v>
      </c>
      <c r="W242" s="36">
        <v>0</v>
      </c>
      <c r="X242" s="36">
        <v>0</v>
      </c>
      <c r="Y242" s="37">
        <v>0</v>
      </c>
      <c r="Z242" s="39">
        <v>879</v>
      </c>
      <c r="AA242" s="36">
        <v>0</v>
      </c>
      <c r="AB242" s="36">
        <v>0</v>
      </c>
      <c r="AC242" s="37">
        <v>0</v>
      </c>
      <c r="AD242" s="38">
        <v>0</v>
      </c>
      <c r="AE242" s="38">
        <v>282</v>
      </c>
      <c r="AF242" s="39">
        <v>282</v>
      </c>
      <c r="AG242" s="36">
        <v>34</v>
      </c>
      <c r="AH242" s="36">
        <v>0</v>
      </c>
      <c r="AI242" s="36">
        <v>0</v>
      </c>
      <c r="AJ242" s="36">
        <v>0</v>
      </c>
      <c r="AK242" s="40">
        <v>3140</v>
      </c>
      <c r="AL242" s="38">
        <v>4787</v>
      </c>
      <c r="AM242" s="38">
        <v>0</v>
      </c>
      <c r="AN242" s="38">
        <v>3441</v>
      </c>
      <c r="AO242" s="38">
        <v>0</v>
      </c>
      <c r="AP242" s="38">
        <v>50</v>
      </c>
      <c r="AQ242" s="36">
        <v>195</v>
      </c>
      <c r="AR242" s="36">
        <v>0</v>
      </c>
      <c r="AS242" s="36">
        <v>0</v>
      </c>
      <c r="AT242" s="36">
        <v>0</v>
      </c>
      <c r="AU242" s="36">
        <v>12</v>
      </c>
      <c r="AV242" s="36">
        <v>0</v>
      </c>
      <c r="AW242" s="36">
        <v>8</v>
      </c>
      <c r="AX242" s="36">
        <v>0</v>
      </c>
      <c r="AY242" s="36">
        <v>0</v>
      </c>
      <c r="AZ242" s="40"/>
      <c r="BA242" s="40">
        <v>11633</v>
      </c>
      <c r="BB242" s="36">
        <v>0</v>
      </c>
      <c r="BC242" s="36">
        <v>28</v>
      </c>
      <c r="BD242" s="36">
        <v>0</v>
      </c>
      <c r="BE242" s="36">
        <v>-95</v>
      </c>
    </row>
    <row r="243" spans="1:57" x14ac:dyDescent="0.2">
      <c r="A243" s="35" t="s">
        <v>531</v>
      </c>
      <c r="B243" s="35" t="s">
        <v>1285</v>
      </c>
      <c r="C243" s="397" t="s">
        <v>1587</v>
      </c>
      <c r="D243" s="35" t="s">
        <v>530</v>
      </c>
      <c r="F243" s="35" t="s">
        <v>3</v>
      </c>
      <c r="G243" s="36">
        <v>36</v>
      </c>
      <c r="H243" s="36">
        <v>625</v>
      </c>
      <c r="I243" s="37">
        <v>661</v>
      </c>
      <c r="J243" s="39">
        <v>37</v>
      </c>
      <c r="K243" s="36">
        <v>0</v>
      </c>
      <c r="L243" s="36">
        <v>0</v>
      </c>
      <c r="M243" s="37">
        <v>0</v>
      </c>
      <c r="N243" s="38">
        <v>-233</v>
      </c>
      <c r="O243" s="38">
        <v>0</v>
      </c>
      <c r="P243" s="38">
        <v>223</v>
      </c>
      <c r="Q243" s="39">
        <v>-10</v>
      </c>
      <c r="R243" s="37">
        <v>1736</v>
      </c>
      <c r="S243" s="38">
        <v>0</v>
      </c>
      <c r="T243" s="38">
        <v>62</v>
      </c>
      <c r="U243" s="38">
        <v>498</v>
      </c>
      <c r="V243" s="39">
        <v>560</v>
      </c>
      <c r="W243" s="36">
        <v>0</v>
      </c>
      <c r="X243" s="36">
        <v>0</v>
      </c>
      <c r="Y243" s="37">
        <v>0</v>
      </c>
      <c r="Z243" s="39">
        <v>527</v>
      </c>
      <c r="AA243" s="36">
        <v>0</v>
      </c>
      <c r="AB243" s="36">
        <v>0</v>
      </c>
      <c r="AC243" s="37">
        <v>0</v>
      </c>
      <c r="AD243" s="38">
        <v>0</v>
      </c>
      <c r="AE243" s="38">
        <v>746</v>
      </c>
      <c r="AF243" s="39">
        <v>746</v>
      </c>
      <c r="AG243" s="36">
        <v>60</v>
      </c>
      <c r="AH243" s="36">
        <v>0</v>
      </c>
      <c r="AI243" s="36">
        <v>0</v>
      </c>
      <c r="AJ243" s="36">
        <v>415</v>
      </c>
      <c r="AK243" s="40">
        <v>4732</v>
      </c>
      <c r="AL243" s="38">
        <v>10184</v>
      </c>
      <c r="AM243" s="38">
        <v>0</v>
      </c>
      <c r="AN243" s="38">
        <v>0</v>
      </c>
      <c r="AO243" s="38">
        <v>0</v>
      </c>
      <c r="AP243" s="38">
        <v>0</v>
      </c>
      <c r="AQ243" s="36">
        <v>1256</v>
      </c>
      <c r="AR243" s="36">
        <v>0</v>
      </c>
      <c r="AS243" s="36">
        <v>0</v>
      </c>
      <c r="AT243" s="36">
        <v>0</v>
      </c>
      <c r="AU243" s="36">
        <v>0</v>
      </c>
      <c r="AV243" s="36">
        <v>-17</v>
      </c>
      <c r="AW243" s="36">
        <v>0</v>
      </c>
      <c r="AX243" s="36">
        <v>0</v>
      </c>
      <c r="AY243" s="36">
        <v>0</v>
      </c>
      <c r="AZ243" s="40"/>
      <c r="BA243" s="40">
        <v>16155</v>
      </c>
      <c r="BB243" s="36">
        <v>-22</v>
      </c>
      <c r="BC243" s="36">
        <v>0</v>
      </c>
      <c r="BD243" s="36">
        <v>0</v>
      </c>
      <c r="BE243" s="36">
        <v>-119</v>
      </c>
    </row>
    <row r="244" spans="1:57" x14ac:dyDescent="0.2">
      <c r="A244" s="35" t="s">
        <v>656</v>
      </c>
      <c r="B244" s="35" t="s">
        <v>1286</v>
      </c>
      <c r="C244" s="397" t="s">
        <v>1587</v>
      </c>
      <c r="D244" s="35" t="s">
        <v>934</v>
      </c>
      <c r="F244" s="35" t="s">
        <v>3</v>
      </c>
      <c r="G244" s="36">
        <v>0</v>
      </c>
      <c r="H244" s="36">
        <v>352</v>
      </c>
      <c r="I244" s="37">
        <v>352</v>
      </c>
      <c r="J244" s="39">
        <v>3</v>
      </c>
      <c r="K244" s="36">
        <v>10</v>
      </c>
      <c r="L244" s="36">
        <v>0</v>
      </c>
      <c r="M244" s="37">
        <v>10</v>
      </c>
      <c r="N244" s="38">
        <v>-76</v>
      </c>
      <c r="O244" s="38">
        <v>0</v>
      </c>
      <c r="P244" s="38">
        <v>106</v>
      </c>
      <c r="Q244" s="39">
        <v>30</v>
      </c>
      <c r="R244" s="37">
        <v>447</v>
      </c>
      <c r="S244" s="38">
        <v>0</v>
      </c>
      <c r="T244" s="38">
        <v>40</v>
      </c>
      <c r="U244" s="38">
        <v>117</v>
      </c>
      <c r="V244" s="39">
        <v>157</v>
      </c>
      <c r="W244" s="36">
        <v>0</v>
      </c>
      <c r="X244" s="36">
        <v>0</v>
      </c>
      <c r="Y244" s="37">
        <v>0</v>
      </c>
      <c r="Z244" s="39">
        <v>74</v>
      </c>
      <c r="AA244" s="36">
        <v>0</v>
      </c>
      <c r="AB244" s="36">
        <v>0</v>
      </c>
      <c r="AC244" s="37">
        <v>0</v>
      </c>
      <c r="AD244" s="38">
        <v>0</v>
      </c>
      <c r="AE244" s="38">
        <v>90</v>
      </c>
      <c r="AF244" s="39">
        <v>90</v>
      </c>
      <c r="AG244" s="36">
        <v>0</v>
      </c>
      <c r="AH244" s="36">
        <v>0</v>
      </c>
      <c r="AI244" s="36">
        <v>0</v>
      </c>
      <c r="AJ244" s="36">
        <v>0</v>
      </c>
      <c r="AK244" s="40">
        <v>1163</v>
      </c>
      <c r="AL244" s="38">
        <v>3276</v>
      </c>
      <c r="AM244" s="38">
        <v>13</v>
      </c>
      <c r="AN244" s="38">
        <v>0</v>
      </c>
      <c r="AO244" s="38">
        <v>0</v>
      </c>
      <c r="AP244" s="38">
        <v>0</v>
      </c>
      <c r="AQ244" s="36">
        <v>238</v>
      </c>
      <c r="AR244" s="36">
        <v>0</v>
      </c>
      <c r="AS244" s="36">
        <v>0</v>
      </c>
      <c r="AT244" s="36">
        <v>0</v>
      </c>
      <c r="AU244" s="36">
        <v>0</v>
      </c>
      <c r="AV244" s="36">
        <v>0</v>
      </c>
      <c r="AW244" s="36">
        <v>0</v>
      </c>
      <c r="AX244" s="36">
        <v>0</v>
      </c>
      <c r="AY244" s="36">
        <v>0</v>
      </c>
      <c r="AZ244" s="40"/>
      <c r="BA244" s="40">
        <v>4690</v>
      </c>
      <c r="BB244" s="36">
        <v>0</v>
      </c>
      <c r="BC244" s="36">
        <v>0</v>
      </c>
      <c r="BD244" s="36">
        <v>0</v>
      </c>
      <c r="BE244" s="36">
        <v>-8</v>
      </c>
    </row>
    <row r="245" spans="1:57" x14ac:dyDescent="0.2">
      <c r="A245" s="35" t="s">
        <v>560</v>
      </c>
      <c r="B245" s="35" t="s">
        <v>1287</v>
      </c>
      <c r="C245" s="397" t="s">
        <v>1593</v>
      </c>
      <c r="D245" s="35" t="s">
        <v>559</v>
      </c>
      <c r="F245" s="35" t="s">
        <v>34</v>
      </c>
      <c r="G245" s="36">
        <v>241</v>
      </c>
      <c r="H245" s="36">
        <v>866</v>
      </c>
      <c r="I245" s="37">
        <v>1107</v>
      </c>
      <c r="J245" s="39">
        <v>14</v>
      </c>
      <c r="K245" s="36">
        <v>687</v>
      </c>
      <c r="L245" s="36">
        <v>114</v>
      </c>
      <c r="M245" s="37">
        <v>801</v>
      </c>
      <c r="N245" s="38">
        <v>2377</v>
      </c>
      <c r="O245" s="38">
        <v>0</v>
      </c>
      <c r="P245" s="38">
        <v>1190</v>
      </c>
      <c r="Q245" s="39">
        <v>3567</v>
      </c>
      <c r="R245" s="37">
        <v>7998</v>
      </c>
      <c r="S245" s="38">
        <v>1380</v>
      </c>
      <c r="T245" s="38">
        <v>236</v>
      </c>
      <c r="U245" s="38">
        <v>608</v>
      </c>
      <c r="V245" s="39">
        <v>2224</v>
      </c>
      <c r="W245" s="36">
        <v>3125</v>
      </c>
      <c r="X245" s="36">
        <v>4040</v>
      </c>
      <c r="Y245" s="37">
        <v>7165</v>
      </c>
      <c r="Z245" s="39">
        <v>2916</v>
      </c>
      <c r="AA245" s="36">
        <v>21237</v>
      </c>
      <c r="AB245" s="36">
        <v>10012</v>
      </c>
      <c r="AC245" s="37">
        <v>31249</v>
      </c>
      <c r="AD245" s="38">
        <v>34370</v>
      </c>
      <c r="AE245" s="38">
        <v>151</v>
      </c>
      <c r="AF245" s="39">
        <v>34521</v>
      </c>
      <c r="AG245" s="36">
        <v>1149</v>
      </c>
      <c r="AH245" s="36">
        <v>0</v>
      </c>
      <c r="AI245" s="36">
        <v>238</v>
      </c>
      <c r="AJ245" s="36">
        <v>0</v>
      </c>
      <c r="AK245" s="40">
        <v>92949</v>
      </c>
      <c r="AL245" s="38">
        <v>16949</v>
      </c>
      <c r="AM245" s="38">
        <v>0</v>
      </c>
      <c r="AN245" s="38">
        <v>9441</v>
      </c>
      <c r="AO245" s="38">
        <v>0</v>
      </c>
      <c r="AP245" s="38">
        <v>0</v>
      </c>
      <c r="AQ245" s="36">
        <v>0</v>
      </c>
      <c r="AR245" s="36">
        <v>0</v>
      </c>
      <c r="AS245" s="36">
        <v>0</v>
      </c>
      <c r="AT245" s="36">
        <v>0</v>
      </c>
      <c r="AU245" s="36">
        <v>0</v>
      </c>
      <c r="AV245" s="36">
        <v>0</v>
      </c>
      <c r="AW245" s="36">
        <v>0</v>
      </c>
      <c r="AX245" s="36">
        <v>0</v>
      </c>
      <c r="AY245" s="36">
        <v>0</v>
      </c>
      <c r="AZ245" s="40"/>
      <c r="BA245" s="40">
        <v>119339</v>
      </c>
      <c r="BB245" s="36">
        <v>0</v>
      </c>
      <c r="BC245" s="36">
        <v>0</v>
      </c>
      <c r="BD245" s="36">
        <v>1585</v>
      </c>
      <c r="BE245" s="36">
        <v>-5</v>
      </c>
    </row>
    <row r="246" spans="1:57" x14ac:dyDescent="0.2">
      <c r="A246" s="35" t="s">
        <v>551</v>
      </c>
      <c r="B246" s="35" t="s">
        <v>1288</v>
      </c>
      <c r="C246" s="397" t="s">
        <v>1593</v>
      </c>
      <c r="D246" s="35" t="s">
        <v>935</v>
      </c>
      <c r="F246" s="35" t="s">
        <v>729</v>
      </c>
      <c r="G246" s="36">
        <v>336</v>
      </c>
      <c r="H246" s="36">
        <v>3093</v>
      </c>
      <c r="I246" s="37">
        <v>3429</v>
      </c>
      <c r="J246" s="39">
        <v>93</v>
      </c>
      <c r="K246" s="36">
        <v>55</v>
      </c>
      <c r="L246" s="36">
        <v>362</v>
      </c>
      <c r="M246" s="37">
        <v>417</v>
      </c>
      <c r="N246" s="38">
        <v>7859</v>
      </c>
      <c r="O246" s="38">
        <v>3</v>
      </c>
      <c r="P246" s="38">
        <v>1486</v>
      </c>
      <c r="Q246" s="39">
        <v>9348</v>
      </c>
      <c r="R246" s="37">
        <v>8589</v>
      </c>
      <c r="S246" s="38">
        <v>3445</v>
      </c>
      <c r="T246" s="38">
        <v>0</v>
      </c>
      <c r="U246" s="38">
        <v>86</v>
      </c>
      <c r="V246" s="39">
        <v>3531</v>
      </c>
      <c r="W246" s="36">
        <v>4511</v>
      </c>
      <c r="X246" s="36">
        <v>5618</v>
      </c>
      <c r="Y246" s="37">
        <v>10129</v>
      </c>
      <c r="Z246" s="39">
        <v>1623</v>
      </c>
      <c r="AA246" s="36">
        <v>93695</v>
      </c>
      <c r="AB246" s="36">
        <v>35636.718567521217</v>
      </c>
      <c r="AC246" s="37">
        <v>129331.71856752122</v>
      </c>
      <c r="AD246" s="38">
        <v>89350</v>
      </c>
      <c r="AE246" s="38">
        <v>0</v>
      </c>
      <c r="AF246" s="39">
        <v>89350</v>
      </c>
      <c r="AG246" s="36">
        <v>0</v>
      </c>
      <c r="AH246" s="36">
        <v>0</v>
      </c>
      <c r="AI246" s="36">
        <v>0</v>
      </c>
      <c r="AJ246" s="36">
        <v>0</v>
      </c>
      <c r="AK246" s="40">
        <v>255840.71856752122</v>
      </c>
      <c r="AL246" s="38">
        <v>0</v>
      </c>
      <c r="AM246" s="38">
        <v>0</v>
      </c>
      <c r="AN246" s="38">
        <v>0</v>
      </c>
      <c r="AO246" s="38">
        <v>0</v>
      </c>
      <c r="AP246" s="38">
        <v>0</v>
      </c>
      <c r="AQ246" s="36">
        <v>0</v>
      </c>
      <c r="AR246" s="36">
        <v>0</v>
      </c>
      <c r="AS246" s="36">
        <v>0</v>
      </c>
      <c r="AT246" s="36">
        <v>0</v>
      </c>
      <c r="AU246" s="36">
        <v>183</v>
      </c>
      <c r="AV246" s="36">
        <v>0</v>
      </c>
      <c r="AW246" s="36">
        <v>-875</v>
      </c>
      <c r="AX246" s="36">
        <v>0</v>
      </c>
      <c r="AY246" s="36">
        <v>0</v>
      </c>
      <c r="AZ246" s="40"/>
      <c r="BA246" s="40">
        <v>255148.71856752122</v>
      </c>
      <c r="BB246" s="36">
        <v>0</v>
      </c>
      <c r="BC246" s="36">
        <v>0</v>
      </c>
      <c r="BD246" s="36">
        <v>5777</v>
      </c>
      <c r="BE246" s="36">
        <v>-442</v>
      </c>
    </row>
    <row r="247" spans="1:57" x14ac:dyDescent="0.2">
      <c r="A247" s="35" t="s">
        <v>95</v>
      </c>
      <c r="B247" s="35" t="s">
        <v>1289</v>
      </c>
      <c r="C247" s="397" t="s">
        <v>1593</v>
      </c>
      <c r="D247" s="35" t="s">
        <v>94</v>
      </c>
      <c r="F247" s="35" t="s">
        <v>3</v>
      </c>
      <c r="G247" s="36">
        <v>46</v>
      </c>
      <c r="H247" s="36">
        <v>524</v>
      </c>
      <c r="I247" s="37">
        <v>570</v>
      </c>
      <c r="J247" s="39">
        <v>-8</v>
      </c>
      <c r="K247" s="36">
        <v>181</v>
      </c>
      <c r="L247" s="36">
        <v>0</v>
      </c>
      <c r="M247" s="37">
        <v>181</v>
      </c>
      <c r="N247" s="38">
        <v>61</v>
      </c>
      <c r="O247" s="38">
        <v>0</v>
      </c>
      <c r="P247" s="38">
        <v>359</v>
      </c>
      <c r="Q247" s="39">
        <v>420</v>
      </c>
      <c r="R247" s="37">
        <v>751</v>
      </c>
      <c r="S247" s="38">
        <v>1</v>
      </c>
      <c r="T247" s="38">
        <v>11</v>
      </c>
      <c r="U247" s="38">
        <v>99</v>
      </c>
      <c r="V247" s="39">
        <v>111</v>
      </c>
      <c r="W247" s="36">
        <v>0</v>
      </c>
      <c r="X247" s="36">
        <v>0</v>
      </c>
      <c r="Y247" s="37">
        <v>0</v>
      </c>
      <c r="Z247" s="39">
        <v>949</v>
      </c>
      <c r="AA247" s="36">
        <v>0</v>
      </c>
      <c r="AB247" s="36">
        <v>0</v>
      </c>
      <c r="AC247" s="37">
        <v>0</v>
      </c>
      <c r="AD247" s="38">
        <v>0</v>
      </c>
      <c r="AE247" s="38">
        <v>109</v>
      </c>
      <c r="AF247" s="39">
        <v>109</v>
      </c>
      <c r="AG247" s="36">
        <v>112</v>
      </c>
      <c r="AH247" s="36">
        <v>0</v>
      </c>
      <c r="AI247" s="36">
        <v>0</v>
      </c>
      <c r="AJ247" s="36">
        <v>0</v>
      </c>
      <c r="AK247" s="40">
        <v>3195</v>
      </c>
      <c r="AL247" s="38">
        <v>3852</v>
      </c>
      <c r="AM247" s="38">
        <v>0</v>
      </c>
      <c r="AN247" s="38">
        <v>2743</v>
      </c>
      <c r="AO247" s="38">
        <v>0</v>
      </c>
      <c r="AP247" s="38">
        <v>0</v>
      </c>
      <c r="AQ247" s="36">
        <v>162</v>
      </c>
      <c r="AR247" s="36">
        <v>0</v>
      </c>
      <c r="AS247" s="36">
        <v>0</v>
      </c>
      <c r="AT247" s="36">
        <v>0</v>
      </c>
      <c r="AU247" s="36">
        <v>0</v>
      </c>
      <c r="AV247" s="36">
        <v>0</v>
      </c>
      <c r="AW247" s="36">
        <v>75</v>
      </c>
      <c r="AX247" s="36">
        <v>0</v>
      </c>
      <c r="AY247" s="36">
        <v>0</v>
      </c>
      <c r="AZ247" s="40"/>
      <c r="BA247" s="40">
        <v>10027</v>
      </c>
      <c r="BB247" s="36">
        <v>0</v>
      </c>
      <c r="BC247" s="36">
        <v>0</v>
      </c>
      <c r="BD247" s="36">
        <v>1333</v>
      </c>
      <c r="BE247" s="36">
        <v>-83</v>
      </c>
    </row>
    <row r="248" spans="1:57" x14ac:dyDescent="0.2">
      <c r="A248" s="35" t="s">
        <v>190</v>
      </c>
      <c r="B248" s="35" t="s">
        <v>1290</v>
      </c>
      <c r="C248" s="397" t="s">
        <v>1593</v>
      </c>
      <c r="D248" s="35" t="s">
        <v>189</v>
      </c>
      <c r="F248" s="35" t="s">
        <v>3</v>
      </c>
      <c r="G248" s="36">
        <v>61</v>
      </c>
      <c r="H248" s="36">
        <v>829</v>
      </c>
      <c r="I248" s="37">
        <v>890</v>
      </c>
      <c r="J248" s="39">
        <v>3</v>
      </c>
      <c r="K248" s="36">
        <v>177</v>
      </c>
      <c r="L248" s="36">
        <v>0</v>
      </c>
      <c r="M248" s="37">
        <v>177</v>
      </c>
      <c r="N248" s="38">
        <v>-202</v>
      </c>
      <c r="O248" s="38">
        <v>0</v>
      </c>
      <c r="P248" s="38">
        <v>140</v>
      </c>
      <c r="Q248" s="39">
        <v>-62</v>
      </c>
      <c r="R248" s="37">
        <v>509</v>
      </c>
      <c r="S248" s="38">
        <v>0</v>
      </c>
      <c r="T248" s="38">
        <v>156</v>
      </c>
      <c r="U248" s="38">
        <v>92</v>
      </c>
      <c r="V248" s="39">
        <v>248</v>
      </c>
      <c r="W248" s="36">
        <v>0</v>
      </c>
      <c r="X248" s="36">
        <v>0</v>
      </c>
      <c r="Y248" s="37">
        <v>0</v>
      </c>
      <c r="Z248" s="39">
        <v>1050</v>
      </c>
      <c r="AA248" s="36">
        <v>0</v>
      </c>
      <c r="AB248" s="36">
        <v>0</v>
      </c>
      <c r="AC248" s="37">
        <v>0</v>
      </c>
      <c r="AD248" s="38">
        <v>0</v>
      </c>
      <c r="AE248" s="38">
        <v>56</v>
      </c>
      <c r="AF248" s="39">
        <v>56</v>
      </c>
      <c r="AG248" s="36">
        <v>230</v>
      </c>
      <c r="AH248" s="36">
        <v>0</v>
      </c>
      <c r="AI248" s="36">
        <v>0</v>
      </c>
      <c r="AJ248" s="36">
        <v>0</v>
      </c>
      <c r="AK248" s="40">
        <v>3101</v>
      </c>
      <c r="AL248" s="38">
        <v>6334</v>
      </c>
      <c r="AM248" s="38">
        <v>0</v>
      </c>
      <c r="AN248" s="38">
        <v>0</v>
      </c>
      <c r="AO248" s="38">
        <v>0</v>
      </c>
      <c r="AP248" s="38">
        <v>0</v>
      </c>
      <c r="AQ248" s="36">
        <v>286</v>
      </c>
      <c r="AR248" s="36">
        <v>0</v>
      </c>
      <c r="AS248" s="36">
        <v>0</v>
      </c>
      <c r="AT248" s="36">
        <v>0</v>
      </c>
      <c r="AU248" s="36">
        <v>0</v>
      </c>
      <c r="AV248" s="36">
        <v>-138</v>
      </c>
      <c r="AW248" s="36">
        <v>0</v>
      </c>
      <c r="AX248" s="36">
        <v>0</v>
      </c>
      <c r="AY248" s="36">
        <v>0</v>
      </c>
      <c r="AZ248" s="40"/>
      <c r="BA248" s="40">
        <v>9583</v>
      </c>
      <c r="BB248" s="36">
        <v>0</v>
      </c>
      <c r="BC248" s="36">
        <v>0</v>
      </c>
      <c r="BD248" s="36">
        <v>218</v>
      </c>
      <c r="BE248" s="36">
        <v>-16</v>
      </c>
    </row>
    <row r="249" spans="1:57" x14ac:dyDescent="0.2">
      <c r="A249" s="35" t="s">
        <v>339</v>
      </c>
      <c r="B249" s="35" t="s">
        <v>1291</v>
      </c>
      <c r="C249" s="397" t="s">
        <v>1593</v>
      </c>
      <c r="D249" s="35" t="s">
        <v>338</v>
      </c>
      <c r="F249" s="35" t="s">
        <v>3</v>
      </c>
      <c r="G249" s="36">
        <v>0</v>
      </c>
      <c r="H249" s="36">
        <v>872</v>
      </c>
      <c r="I249" s="37">
        <v>872</v>
      </c>
      <c r="J249" s="39">
        <v>11</v>
      </c>
      <c r="K249" s="36">
        <v>77</v>
      </c>
      <c r="L249" s="36">
        <v>0</v>
      </c>
      <c r="M249" s="37">
        <v>77</v>
      </c>
      <c r="N249" s="38">
        <v>-211</v>
      </c>
      <c r="O249" s="38">
        <v>0</v>
      </c>
      <c r="P249" s="38">
        <v>73</v>
      </c>
      <c r="Q249" s="39">
        <v>-138</v>
      </c>
      <c r="R249" s="37">
        <v>467</v>
      </c>
      <c r="S249" s="38">
        <v>1</v>
      </c>
      <c r="T249" s="38">
        <v>81</v>
      </c>
      <c r="U249" s="38">
        <v>300</v>
      </c>
      <c r="V249" s="39">
        <v>382</v>
      </c>
      <c r="W249" s="36">
        <v>0</v>
      </c>
      <c r="X249" s="36">
        <v>0</v>
      </c>
      <c r="Y249" s="37">
        <v>0</v>
      </c>
      <c r="Z249" s="39">
        <v>605</v>
      </c>
      <c r="AA249" s="36">
        <v>0</v>
      </c>
      <c r="AB249" s="36">
        <v>0</v>
      </c>
      <c r="AC249" s="37">
        <v>0</v>
      </c>
      <c r="AD249" s="38">
        <v>0</v>
      </c>
      <c r="AE249" s="38">
        <v>156</v>
      </c>
      <c r="AF249" s="39">
        <v>156</v>
      </c>
      <c r="AG249" s="36">
        <v>73</v>
      </c>
      <c r="AH249" s="36">
        <v>0</v>
      </c>
      <c r="AI249" s="36">
        <v>0</v>
      </c>
      <c r="AJ249" s="36">
        <v>0</v>
      </c>
      <c r="AK249" s="40">
        <v>2505</v>
      </c>
      <c r="AL249" s="38">
        <v>4292</v>
      </c>
      <c r="AM249" s="38">
        <v>0</v>
      </c>
      <c r="AN249" s="38">
        <v>0</v>
      </c>
      <c r="AO249" s="38">
        <v>0</v>
      </c>
      <c r="AP249" s="38">
        <v>0</v>
      </c>
      <c r="AQ249" s="36">
        <v>429</v>
      </c>
      <c r="AR249" s="36">
        <v>0</v>
      </c>
      <c r="AS249" s="36">
        <v>0</v>
      </c>
      <c r="AT249" s="36">
        <v>0</v>
      </c>
      <c r="AU249" s="36">
        <v>0</v>
      </c>
      <c r="AV249" s="36">
        <v>0</v>
      </c>
      <c r="AW249" s="36">
        <v>0</v>
      </c>
      <c r="AX249" s="36">
        <v>0</v>
      </c>
      <c r="AY249" s="36">
        <v>0</v>
      </c>
      <c r="AZ249" s="40"/>
      <c r="BA249" s="40">
        <v>7226</v>
      </c>
      <c r="BB249" s="36">
        <v>0</v>
      </c>
      <c r="BC249" s="36">
        <v>0</v>
      </c>
      <c r="BD249" s="36">
        <v>0</v>
      </c>
      <c r="BE249" s="36">
        <v>-32</v>
      </c>
    </row>
    <row r="250" spans="1:57" x14ac:dyDescent="0.2">
      <c r="A250" s="35" t="s">
        <v>383</v>
      </c>
      <c r="B250" s="35" t="s">
        <v>1292</v>
      </c>
      <c r="C250" s="397" t="s">
        <v>1593</v>
      </c>
      <c r="D250" s="35" t="s">
        <v>382</v>
      </c>
      <c r="F250" s="35" t="s">
        <v>3</v>
      </c>
      <c r="G250" s="36">
        <v>-74</v>
      </c>
      <c r="H250" s="36">
        <v>701</v>
      </c>
      <c r="I250" s="37">
        <v>627</v>
      </c>
      <c r="J250" s="39">
        <v>11</v>
      </c>
      <c r="K250" s="36">
        <v>104</v>
      </c>
      <c r="L250" s="36">
        <v>0</v>
      </c>
      <c r="M250" s="37">
        <v>104</v>
      </c>
      <c r="N250" s="38">
        <v>141</v>
      </c>
      <c r="O250" s="38">
        <v>0</v>
      </c>
      <c r="P250" s="38">
        <v>153</v>
      </c>
      <c r="Q250" s="39">
        <v>294</v>
      </c>
      <c r="R250" s="37">
        <v>1254</v>
      </c>
      <c r="S250" s="38">
        <v>2</v>
      </c>
      <c r="T250" s="38">
        <v>105</v>
      </c>
      <c r="U250" s="38">
        <v>189</v>
      </c>
      <c r="V250" s="39">
        <v>296</v>
      </c>
      <c r="W250" s="36">
        <v>0</v>
      </c>
      <c r="X250" s="36">
        <v>0</v>
      </c>
      <c r="Y250" s="37">
        <v>0</v>
      </c>
      <c r="Z250" s="39">
        <v>972</v>
      </c>
      <c r="AA250" s="36">
        <v>0</v>
      </c>
      <c r="AB250" s="36">
        <v>0</v>
      </c>
      <c r="AC250" s="37">
        <v>0</v>
      </c>
      <c r="AD250" s="38">
        <v>0</v>
      </c>
      <c r="AE250" s="38">
        <v>351</v>
      </c>
      <c r="AF250" s="39">
        <v>351</v>
      </c>
      <c r="AG250" s="36">
        <v>114</v>
      </c>
      <c r="AH250" s="36">
        <v>11</v>
      </c>
      <c r="AI250" s="36">
        <v>0</v>
      </c>
      <c r="AJ250" s="36">
        <v>0</v>
      </c>
      <c r="AK250" s="40">
        <v>4034</v>
      </c>
      <c r="AL250" s="38">
        <v>6860</v>
      </c>
      <c r="AM250" s="38">
        <v>0</v>
      </c>
      <c r="AN250" s="38">
        <v>0</v>
      </c>
      <c r="AO250" s="38">
        <v>0</v>
      </c>
      <c r="AP250" s="38">
        <v>0</v>
      </c>
      <c r="AQ250" s="36">
        <v>0</v>
      </c>
      <c r="AR250" s="36">
        <v>0</v>
      </c>
      <c r="AS250" s="36">
        <v>0</v>
      </c>
      <c r="AT250" s="36">
        <v>0</v>
      </c>
      <c r="AU250" s="36">
        <v>0</v>
      </c>
      <c r="AV250" s="36">
        <v>0</v>
      </c>
      <c r="AW250" s="36">
        <v>0</v>
      </c>
      <c r="AX250" s="36">
        <v>0</v>
      </c>
      <c r="AY250" s="36">
        <v>0</v>
      </c>
      <c r="AZ250" s="40"/>
      <c r="BA250" s="40">
        <v>10894</v>
      </c>
      <c r="BB250" s="36">
        <v>0</v>
      </c>
      <c r="BC250" s="36">
        <v>0</v>
      </c>
      <c r="BD250" s="36">
        <v>0</v>
      </c>
      <c r="BE250" s="36">
        <v>-101</v>
      </c>
    </row>
    <row r="251" spans="1:57" x14ac:dyDescent="0.2">
      <c r="A251" s="35" t="s">
        <v>533</v>
      </c>
      <c r="B251" s="35" t="s">
        <v>1293</v>
      </c>
      <c r="C251" s="397" t="s">
        <v>1593</v>
      </c>
      <c r="D251" s="35" t="s">
        <v>532</v>
      </c>
      <c r="F251" s="35" t="s">
        <v>3</v>
      </c>
      <c r="G251" s="36">
        <v>7</v>
      </c>
      <c r="H251" s="36">
        <v>541</v>
      </c>
      <c r="I251" s="37">
        <v>548</v>
      </c>
      <c r="J251" s="39">
        <v>6</v>
      </c>
      <c r="K251" s="36">
        <v>3</v>
      </c>
      <c r="L251" s="36">
        <v>0</v>
      </c>
      <c r="M251" s="37">
        <v>3</v>
      </c>
      <c r="N251" s="38">
        <v>21</v>
      </c>
      <c r="O251" s="38">
        <v>0</v>
      </c>
      <c r="P251" s="38">
        <v>489</v>
      </c>
      <c r="Q251" s="39">
        <v>510</v>
      </c>
      <c r="R251" s="37">
        <v>519</v>
      </c>
      <c r="S251" s="38">
        <v>26</v>
      </c>
      <c r="T251" s="38">
        <v>38</v>
      </c>
      <c r="U251" s="38">
        <v>332</v>
      </c>
      <c r="V251" s="39">
        <v>396</v>
      </c>
      <c r="W251" s="36">
        <v>0</v>
      </c>
      <c r="X251" s="36">
        <v>-4</v>
      </c>
      <c r="Y251" s="37">
        <v>-4</v>
      </c>
      <c r="Z251" s="39">
        <v>298</v>
      </c>
      <c r="AA251" s="36">
        <v>0</v>
      </c>
      <c r="AB251" s="36">
        <v>0</v>
      </c>
      <c r="AC251" s="37">
        <v>0</v>
      </c>
      <c r="AD251" s="38">
        <v>0</v>
      </c>
      <c r="AE251" s="38">
        <v>163</v>
      </c>
      <c r="AF251" s="39">
        <v>163</v>
      </c>
      <c r="AG251" s="36">
        <v>0</v>
      </c>
      <c r="AH251" s="36">
        <v>0</v>
      </c>
      <c r="AI251" s="36">
        <v>0</v>
      </c>
      <c r="AJ251" s="36">
        <v>-57</v>
      </c>
      <c r="AK251" s="40">
        <v>2382</v>
      </c>
      <c r="AL251" s="38">
        <v>5232</v>
      </c>
      <c r="AM251" s="38">
        <v>0</v>
      </c>
      <c r="AN251" s="38">
        <v>0</v>
      </c>
      <c r="AO251" s="38">
        <v>0</v>
      </c>
      <c r="AP251" s="38">
        <v>0</v>
      </c>
      <c r="AQ251" s="36">
        <v>492</v>
      </c>
      <c r="AR251" s="36">
        <v>0</v>
      </c>
      <c r="AS251" s="36">
        <v>0</v>
      </c>
      <c r="AT251" s="36">
        <v>0</v>
      </c>
      <c r="AU251" s="36">
        <v>0</v>
      </c>
      <c r="AV251" s="36">
        <v>0</v>
      </c>
      <c r="AW251" s="36">
        <v>96</v>
      </c>
      <c r="AX251" s="36">
        <v>0</v>
      </c>
      <c r="AY251" s="36">
        <v>0</v>
      </c>
      <c r="AZ251" s="40"/>
      <c r="BA251" s="40">
        <v>8202</v>
      </c>
      <c r="BB251" s="36">
        <v>0</v>
      </c>
      <c r="BC251" s="36">
        <v>0</v>
      </c>
      <c r="BD251" s="36">
        <v>0</v>
      </c>
      <c r="BE251" s="36">
        <v>-19</v>
      </c>
    </row>
    <row r="252" spans="1:57" x14ac:dyDescent="0.2">
      <c r="A252" s="35" t="s">
        <v>550</v>
      </c>
      <c r="B252" s="35" t="s">
        <v>1294</v>
      </c>
      <c r="C252" s="397" t="s">
        <v>1593</v>
      </c>
      <c r="D252" s="35" t="s">
        <v>936</v>
      </c>
      <c r="F252" s="35" t="s">
        <v>3</v>
      </c>
      <c r="G252" s="36">
        <v>-47</v>
      </c>
      <c r="H252" s="36">
        <v>502</v>
      </c>
      <c r="I252" s="37">
        <v>455</v>
      </c>
      <c r="J252" s="39">
        <v>16</v>
      </c>
      <c r="K252" s="36">
        <v>60</v>
      </c>
      <c r="L252" s="36">
        <v>0</v>
      </c>
      <c r="M252" s="37">
        <v>60</v>
      </c>
      <c r="N252" s="38">
        <v>67</v>
      </c>
      <c r="O252" s="38">
        <v>0</v>
      </c>
      <c r="P252" s="38">
        <v>256</v>
      </c>
      <c r="Q252" s="39">
        <v>323</v>
      </c>
      <c r="R252" s="37">
        <v>1346</v>
      </c>
      <c r="S252" s="38">
        <v>5</v>
      </c>
      <c r="T252" s="38">
        <v>56</v>
      </c>
      <c r="U252" s="38">
        <v>562</v>
      </c>
      <c r="V252" s="39">
        <v>623</v>
      </c>
      <c r="W252" s="36">
        <v>0</v>
      </c>
      <c r="X252" s="36">
        <v>0</v>
      </c>
      <c r="Y252" s="37">
        <v>0</v>
      </c>
      <c r="Z252" s="39">
        <v>1671</v>
      </c>
      <c r="AA252" s="36">
        <v>0</v>
      </c>
      <c r="AB252" s="36">
        <v>0</v>
      </c>
      <c r="AC252" s="37">
        <v>0</v>
      </c>
      <c r="AD252" s="38">
        <v>0</v>
      </c>
      <c r="AE252" s="38">
        <v>335</v>
      </c>
      <c r="AF252" s="39">
        <v>335</v>
      </c>
      <c r="AG252" s="36">
        <v>90</v>
      </c>
      <c r="AH252" s="36">
        <v>0</v>
      </c>
      <c r="AI252" s="36">
        <v>0</v>
      </c>
      <c r="AJ252" s="36">
        <v>0</v>
      </c>
      <c r="AK252" s="40">
        <v>4919</v>
      </c>
      <c r="AL252" s="38">
        <v>7515</v>
      </c>
      <c r="AM252" s="38">
        <v>0</v>
      </c>
      <c r="AN252" s="38">
        <v>0</v>
      </c>
      <c r="AO252" s="38">
        <v>0</v>
      </c>
      <c r="AP252" s="38">
        <v>0</v>
      </c>
      <c r="AQ252" s="36">
        <v>239</v>
      </c>
      <c r="AR252" s="36">
        <v>0</v>
      </c>
      <c r="AS252" s="36">
        <v>0</v>
      </c>
      <c r="AT252" s="36">
        <v>0</v>
      </c>
      <c r="AU252" s="36">
        <v>0</v>
      </c>
      <c r="AV252" s="36">
        <v>57</v>
      </c>
      <c r="AW252" s="36">
        <v>0</v>
      </c>
      <c r="AX252" s="36">
        <v>0</v>
      </c>
      <c r="AY252" s="36">
        <v>0</v>
      </c>
      <c r="AZ252" s="40"/>
      <c r="BA252" s="40">
        <v>12730</v>
      </c>
      <c r="BB252" s="36">
        <v>0</v>
      </c>
      <c r="BC252" s="36">
        <v>0</v>
      </c>
      <c r="BD252" s="36">
        <v>0</v>
      </c>
      <c r="BE252" s="36">
        <v>-34</v>
      </c>
    </row>
    <row r="253" spans="1:57" x14ac:dyDescent="0.2">
      <c r="A253" s="35" t="s">
        <v>554</v>
      </c>
      <c r="B253" s="35" t="s">
        <v>1295</v>
      </c>
      <c r="C253" s="397" t="s">
        <v>1593</v>
      </c>
      <c r="D253" s="35" t="s">
        <v>553</v>
      </c>
      <c r="F253" s="35" t="s">
        <v>3</v>
      </c>
      <c r="G253" s="36">
        <v>72</v>
      </c>
      <c r="H253" s="36">
        <v>296</v>
      </c>
      <c r="I253" s="37">
        <v>368</v>
      </c>
      <c r="J253" s="39">
        <v>21</v>
      </c>
      <c r="K253" s="36">
        <v>87</v>
      </c>
      <c r="L253" s="36">
        <v>0</v>
      </c>
      <c r="M253" s="37">
        <v>87</v>
      </c>
      <c r="N253" s="38">
        <v>-36</v>
      </c>
      <c r="O253" s="38">
        <v>0</v>
      </c>
      <c r="P253" s="38">
        <v>101</v>
      </c>
      <c r="Q253" s="39">
        <v>65</v>
      </c>
      <c r="R253" s="37">
        <v>1187</v>
      </c>
      <c r="S253" s="38">
        <v>0</v>
      </c>
      <c r="T253" s="38">
        <v>56</v>
      </c>
      <c r="U253" s="38">
        <v>219</v>
      </c>
      <c r="V253" s="39">
        <v>275</v>
      </c>
      <c r="W253" s="36">
        <v>0</v>
      </c>
      <c r="X253" s="36">
        <v>0</v>
      </c>
      <c r="Y253" s="37">
        <v>0</v>
      </c>
      <c r="Z253" s="39">
        <v>481</v>
      </c>
      <c r="AA253" s="36">
        <v>0</v>
      </c>
      <c r="AB253" s="36">
        <v>0</v>
      </c>
      <c r="AC253" s="37">
        <v>0</v>
      </c>
      <c r="AD253" s="38">
        <v>0</v>
      </c>
      <c r="AE253" s="38">
        <v>83</v>
      </c>
      <c r="AF253" s="39">
        <v>83</v>
      </c>
      <c r="AG253" s="36">
        <v>526</v>
      </c>
      <c r="AH253" s="36">
        <v>0</v>
      </c>
      <c r="AI253" s="36">
        <v>0</v>
      </c>
      <c r="AJ253" s="36">
        <v>0</v>
      </c>
      <c r="AK253" s="40">
        <v>3093</v>
      </c>
      <c r="AL253" s="38">
        <v>3738</v>
      </c>
      <c r="AM253" s="38">
        <v>0</v>
      </c>
      <c r="AN253" s="38">
        <v>0</v>
      </c>
      <c r="AO253" s="38">
        <v>0</v>
      </c>
      <c r="AP253" s="38">
        <v>0</v>
      </c>
      <c r="AQ253" s="36">
        <v>570</v>
      </c>
      <c r="AR253" s="36">
        <v>0</v>
      </c>
      <c r="AS253" s="36">
        <v>0</v>
      </c>
      <c r="AT253" s="36">
        <v>0</v>
      </c>
      <c r="AU253" s="36">
        <v>0</v>
      </c>
      <c r="AV253" s="36">
        <v>0</v>
      </c>
      <c r="AW253" s="36">
        <v>0</v>
      </c>
      <c r="AX253" s="36">
        <v>0</v>
      </c>
      <c r="AY253" s="36">
        <v>0</v>
      </c>
      <c r="AZ253" s="40"/>
      <c r="BA253" s="40">
        <v>7401</v>
      </c>
      <c r="BB253" s="36">
        <v>0</v>
      </c>
      <c r="BC253" s="36">
        <v>0</v>
      </c>
      <c r="BD253" s="36">
        <v>87</v>
      </c>
      <c r="BE253" s="36">
        <v>-154</v>
      </c>
    </row>
    <row r="254" spans="1:57" x14ac:dyDescent="0.2">
      <c r="A254" s="35" t="s">
        <v>582</v>
      </c>
      <c r="B254" s="35" t="s">
        <v>1296</v>
      </c>
      <c r="C254" s="397" t="s">
        <v>1593</v>
      </c>
      <c r="D254" s="35" t="s">
        <v>581</v>
      </c>
      <c r="F254" s="35" t="s">
        <v>3</v>
      </c>
      <c r="G254" s="36">
        <v>12</v>
      </c>
      <c r="H254" s="36">
        <v>338</v>
      </c>
      <c r="I254" s="37">
        <v>350</v>
      </c>
      <c r="J254" s="39">
        <v>3</v>
      </c>
      <c r="K254" s="36">
        <v>224</v>
      </c>
      <c r="L254" s="36">
        <v>0</v>
      </c>
      <c r="M254" s="37">
        <v>224</v>
      </c>
      <c r="N254" s="38">
        <v>-146</v>
      </c>
      <c r="O254" s="38">
        <v>0</v>
      </c>
      <c r="P254" s="38">
        <v>211</v>
      </c>
      <c r="Q254" s="39">
        <v>65</v>
      </c>
      <c r="R254" s="37">
        <v>576</v>
      </c>
      <c r="S254" s="38">
        <v>-5</v>
      </c>
      <c r="T254" s="38">
        <v>126</v>
      </c>
      <c r="U254" s="38">
        <v>270</v>
      </c>
      <c r="V254" s="39">
        <v>391</v>
      </c>
      <c r="W254" s="36">
        <v>0</v>
      </c>
      <c r="X254" s="36">
        <v>0</v>
      </c>
      <c r="Y254" s="37">
        <v>0</v>
      </c>
      <c r="Z254" s="39">
        <v>505</v>
      </c>
      <c r="AA254" s="36">
        <v>0</v>
      </c>
      <c r="AB254" s="36">
        <v>0</v>
      </c>
      <c r="AC254" s="37">
        <v>0</v>
      </c>
      <c r="AD254" s="38">
        <v>0</v>
      </c>
      <c r="AE254" s="38">
        <v>293</v>
      </c>
      <c r="AF254" s="39">
        <v>293</v>
      </c>
      <c r="AG254" s="36">
        <v>16</v>
      </c>
      <c r="AH254" s="36">
        <v>0</v>
      </c>
      <c r="AI254" s="36">
        <v>0</v>
      </c>
      <c r="AJ254" s="36">
        <v>0</v>
      </c>
      <c r="AK254" s="40">
        <v>2423</v>
      </c>
      <c r="AL254" s="38">
        <v>1970</v>
      </c>
      <c r="AM254" s="38">
        <v>39</v>
      </c>
      <c r="AN254" s="38">
        <v>2412</v>
      </c>
      <c r="AO254" s="38">
        <v>0</v>
      </c>
      <c r="AP254" s="38">
        <v>57</v>
      </c>
      <c r="AQ254" s="36">
        <v>0</v>
      </c>
      <c r="AR254" s="36">
        <v>0</v>
      </c>
      <c r="AS254" s="36">
        <v>0</v>
      </c>
      <c r="AT254" s="36">
        <v>0</v>
      </c>
      <c r="AU254" s="36">
        <v>0</v>
      </c>
      <c r="AV254" s="36">
        <v>-527</v>
      </c>
      <c r="AW254" s="36">
        <v>0</v>
      </c>
      <c r="AX254" s="36">
        <v>0</v>
      </c>
      <c r="AY254" s="36">
        <v>0</v>
      </c>
      <c r="AZ254" s="40"/>
      <c r="BA254" s="40">
        <v>6374</v>
      </c>
      <c r="BB254" s="36">
        <v>0</v>
      </c>
      <c r="BC254" s="36">
        <v>0</v>
      </c>
      <c r="BD254" s="36">
        <v>639</v>
      </c>
      <c r="BE254" s="36">
        <v>-65</v>
      </c>
    </row>
    <row r="255" spans="1:57" x14ac:dyDescent="0.2">
      <c r="A255" s="35" t="s">
        <v>565</v>
      </c>
      <c r="B255" s="35" t="s">
        <v>1297</v>
      </c>
      <c r="C255" s="397" t="s">
        <v>1588</v>
      </c>
      <c r="D255" s="35" t="s">
        <v>937</v>
      </c>
      <c r="F255" s="35" t="s">
        <v>729</v>
      </c>
      <c r="G255" s="36">
        <v>265</v>
      </c>
      <c r="H255" s="36">
        <v>1197</v>
      </c>
      <c r="I255" s="37">
        <v>1462</v>
      </c>
      <c r="J255" s="39">
        <v>155</v>
      </c>
      <c r="K255" s="36">
        <v>0</v>
      </c>
      <c r="L255" s="36">
        <v>7043</v>
      </c>
      <c r="M255" s="37">
        <v>7043</v>
      </c>
      <c r="N255" s="38">
        <v>5259</v>
      </c>
      <c r="O255" s="38">
        <v>0</v>
      </c>
      <c r="P255" s="38">
        <v>919</v>
      </c>
      <c r="Q255" s="39">
        <v>6178</v>
      </c>
      <c r="R255" s="37">
        <v>7148</v>
      </c>
      <c r="S255" s="38">
        <v>1372</v>
      </c>
      <c r="T255" s="38">
        <v>0</v>
      </c>
      <c r="U255" s="38">
        <v>-156</v>
      </c>
      <c r="V255" s="39">
        <v>1216</v>
      </c>
      <c r="W255" s="36">
        <v>3367</v>
      </c>
      <c r="X255" s="36">
        <v>4278</v>
      </c>
      <c r="Y255" s="37">
        <v>7645</v>
      </c>
      <c r="Z255" s="39">
        <v>3734</v>
      </c>
      <c r="AA255" s="36">
        <v>66475</v>
      </c>
      <c r="AB255" s="36">
        <v>10981</v>
      </c>
      <c r="AC255" s="37">
        <v>77456</v>
      </c>
      <c r="AD255" s="38">
        <v>81256</v>
      </c>
      <c r="AE255" s="38">
        <v>1923</v>
      </c>
      <c r="AF255" s="39">
        <v>83179</v>
      </c>
      <c r="AG255" s="36">
        <v>0</v>
      </c>
      <c r="AH255" s="36">
        <v>214</v>
      </c>
      <c r="AI255" s="36">
        <v>0</v>
      </c>
      <c r="AJ255" s="36">
        <v>0</v>
      </c>
      <c r="AK255" s="40">
        <v>195430</v>
      </c>
      <c r="AL255" s="38">
        <v>0</v>
      </c>
      <c r="AM255" s="38">
        <v>0</v>
      </c>
      <c r="AN255" s="38">
        <v>0</v>
      </c>
      <c r="AO255" s="38">
        <v>0</v>
      </c>
      <c r="AP255" s="38">
        <v>0</v>
      </c>
      <c r="AQ255" s="36">
        <v>0</v>
      </c>
      <c r="AR255" s="36">
        <v>0</v>
      </c>
      <c r="AS255" s="36">
        <v>0</v>
      </c>
      <c r="AT255" s="36">
        <v>0</v>
      </c>
      <c r="AU255" s="36">
        <v>0</v>
      </c>
      <c r="AV255" s="36">
        <v>0</v>
      </c>
      <c r="AW255" s="36">
        <v>-1113</v>
      </c>
      <c r="AX255" s="36">
        <v>0</v>
      </c>
      <c r="AY255" s="36">
        <v>0</v>
      </c>
      <c r="AZ255" s="40"/>
      <c r="BA255" s="40">
        <v>194317</v>
      </c>
      <c r="BB255" s="36">
        <v>0</v>
      </c>
      <c r="BC255" s="36">
        <v>0</v>
      </c>
      <c r="BD255" s="36">
        <v>4567</v>
      </c>
      <c r="BE255" s="36">
        <v>158</v>
      </c>
    </row>
    <row r="256" spans="1:57" x14ac:dyDescent="0.2">
      <c r="A256" s="35" t="s">
        <v>17</v>
      </c>
      <c r="B256" s="35" t="s">
        <v>1298</v>
      </c>
      <c r="C256" s="397" t="s">
        <v>1588</v>
      </c>
      <c r="D256" s="35" t="s">
        <v>16</v>
      </c>
      <c r="F256" s="35" t="s">
        <v>3</v>
      </c>
      <c r="G256" s="36">
        <v>1</v>
      </c>
      <c r="H256" s="36">
        <v>1102</v>
      </c>
      <c r="I256" s="37">
        <v>1103</v>
      </c>
      <c r="J256" s="39">
        <v>0</v>
      </c>
      <c r="K256" s="36">
        <v>13</v>
      </c>
      <c r="L256" s="36">
        <v>0</v>
      </c>
      <c r="M256" s="37">
        <v>13</v>
      </c>
      <c r="N256" s="38">
        <v>-6</v>
      </c>
      <c r="O256" s="38">
        <v>0</v>
      </c>
      <c r="P256" s="38">
        <v>255</v>
      </c>
      <c r="Q256" s="39">
        <v>249</v>
      </c>
      <c r="R256" s="37">
        <v>504</v>
      </c>
      <c r="S256" s="38">
        <v>0</v>
      </c>
      <c r="T256" s="38">
        <v>-58</v>
      </c>
      <c r="U256" s="38">
        <v>404</v>
      </c>
      <c r="V256" s="39">
        <v>346</v>
      </c>
      <c r="W256" s="36">
        <v>0</v>
      </c>
      <c r="X256" s="36">
        <v>0</v>
      </c>
      <c r="Y256" s="37">
        <v>0</v>
      </c>
      <c r="Z256" s="39">
        <v>313</v>
      </c>
      <c r="AA256" s="36">
        <v>0</v>
      </c>
      <c r="AB256" s="36">
        <v>0</v>
      </c>
      <c r="AC256" s="37">
        <v>0</v>
      </c>
      <c r="AD256" s="38">
        <v>0</v>
      </c>
      <c r="AE256" s="38">
        <v>134</v>
      </c>
      <c r="AF256" s="39">
        <v>134</v>
      </c>
      <c r="AG256" s="36">
        <v>97</v>
      </c>
      <c r="AH256" s="36">
        <v>0</v>
      </c>
      <c r="AI256" s="36">
        <v>0</v>
      </c>
      <c r="AJ256" s="36">
        <v>0</v>
      </c>
      <c r="AK256" s="40">
        <v>2759</v>
      </c>
      <c r="AL256" s="38">
        <v>2397</v>
      </c>
      <c r="AM256" s="38">
        <v>0</v>
      </c>
      <c r="AN256" s="38">
        <v>1893</v>
      </c>
      <c r="AO256" s="38">
        <v>0</v>
      </c>
      <c r="AP256" s="38">
        <v>0</v>
      </c>
      <c r="AQ256" s="36">
        <v>636</v>
      </c>
      <c r="AR256" s="36">
        <v>0</v>
      </c>
      <c r="AS256" s="36">
        <v>0</v>
      </c>
      <c r="AT256" s="36">
        <v>0</v>
      </c>
      <c r="AU256" s="36">
        <v>0</v>
      </c>
      <c r="AV256" s="36">
        <v>0</v>
      </c>
      <c r="AW256" s="36">
        <v>0</v>
      </c>
      <c r="AX256" s="36">
        <v>0</v>
      </c>
      <c r="AY256" s="36">
        <v>0</v>
      </c>
      <c r="AZ256" s="40"/>
      <c r="BA256" s="40">
        <v>7685</v>
      </c>
      <c r="BB256" s="36">
        <v>0</v>
      </c>
      <c r="BC256" s="36">
        <v>0</v>
      </c>
      <c r="BD256" s="36">
        <v>2</v>
      </c>
      <c r="BE256" s="36">
        <v>-145</v>
      </c>
    </row>
    <row r="257" spans="1:57" x14ac:dyDescent="0.2">
      <c r="A257" s="35" t="s">
        <v>220</v>
      </c>
      <c r="B257" s="35" t="s">
        <v>1299</v>
      </c>
      <c r="C257" s="397" t="s">
        <v>1588</v>
      </c>
      <c r="D257" s="35" t="s">
        <v>219</v>
      </c>
      <c r="F257" s="35" t="s">
        <v>3</v>
      </c>
      <c r="G257" s="36">
        <v>-9</v>
      </c>
      <c r="H257" s="36">
        <v>1494</v>
      </c>
      <c r="I257" s="37">
        <v>1485</v>
      </c>
      <c r="J257" s="39">
        <v>0</v>
      </c>
      <c r="K257" s="36">
        <v>-38</v>
      </c>
      <c r="L257" s="36">
        <v>0</v>
      </c>
      <c r="M257" s="37">
        <v>-38</v>
      </c>
      <c r="N257" s="38">
        <v>-106</v>
      </c>
      <c r="O257" s="38">
        <v>0</v>
      </c>
      <c r="P257" s="38">
        <v>-11</v>
      </c>
      <c r="Q257" s="39">
        <v>-117</v>
      </c>
      <c r="R257" s="37">
        <v>-477</v>
      </c>
      <c r="S257" s="38">
        <v>0</v>
      </c>
      <c r="T257" s="38">
        <v>94</v>
      </c>
      <c r="U257" s="38">
        <v>113</v>
      </c>
      <c r="V257" s="39">
        <v>207</v>
      </c>
      <c r="W257" s="36">
        <v>0</v>
      </c>
      <c r="X257" s="36">
        <v>0</v>
      </c>
      <c r="Y257" s="37">
        <v>0</v>
      </c>
      <c r="Z257" s="39">
        <v>114</v>
      </c>
      <c r="AA257" s="36">
        <v>0</v>
      </c>
      <c r="AB257" s="36">
        <v>0</v>
      </c>
      <c r="AC257" s="37">
        <v>0</v>
      </c>
      <c r="AD257" s="38">
        <v>0</v>
      </c>
      <c r="AE257" s="38">
        <v>-38</v>
      </c>
      <c r="AF257" s="39">
        <v>-38</v>
      </c>
      <c r="AG257" s="36">
        <v>108</v>
      </c>
      <c r="AH257" s="36">
        <v>0</v>
      </c>
      <c r="AI257" s="36">
        <v>0</v>
      </c>
      <c r="AJ257" s="36">
        <v>0</v>
      </c>
      <c r="AK257" s="40">
        <v>1244</v>
      </c>
      <c r="AL257" s="38">
        <v>3737</v>
      </c>
      <c r="AM257" s="38">
        <v>0</v>
      </c>
      <c r="AN257" s="38">
        <v>0</v>
      </c>
      <c r="AO257" s="38">
        <v>0</v>
      </c>
      <c r="AP257" s="38">
        <v>0</v>
      </c>
      <c r="AQ257" s="36">
        <v>383</v>
      </c>
      <c r="AR257" s="36">
        <v>0</v>
      </c>
      <c r="AS257" s="36">
        <v>0</v>
      </c>
      <c r="AT257" s="36">
        <v>0</v>
      </c>
      <c r="AU257" s="36">
        <v>0</v>
      </c>
      <c r="AV257" s="36">
        <v>-193</v>
      </c>
      <c r="AW257" s="36">
        <v>0</v>
      </c>
      <c r="AX257" s="36">
        <v>0</v>
      </c>
      <c r="AY257" s="36">
        <v>0</v>
      </c>
      <c r="AZ257" s="40"/>
      <c r="BA257" s="40">
        <v>5171</v>
      </c>
      <c r="BB257" s="36">
        <v>0</v>
      </c>
      <c r="BC257" s="36">
        <v>0</v>
      </c>
      <c r="BD257" s="36">
        <v>0</v>
      </c>
      <c r="BE257" s="36">
        <v>-26</v>
      </c>
    </row>
    <row r="258" spans="1:57" x14ac:dyDescent="0.2">
      <c r="A258" s="35" t="s">
        <v>297</v>
      </c>
      <c r="B258" s="35" t="s">
        <v>1300</v>
      </c>
      <c r="C258" s="397" t="s">
        <v>1588</v>
      </c>
      <c r="D258" s="35" t="s">
        <v>296</v>
      </c>
      <c r="F258" s="35" t="s">
        <v>3</v>
      </c>
      <c r="G258" s="36">
        <v>17</v>
      </c>
      <c r="H258" s="36">
        <v>1212</v>
      </c>
      <c r="I258" s="37">
        <v>1229</v>
      </c>
      <c r="J258" s="39">
        <v>10</v>
      </c>
      <c r="K258" s="36">
        <v>382</v>
      </c>
      <c r="L258" s="36">
        <v>0</v>
      </c>
      <c r="M258" s="37">
        <v>382</v>
      </c>
      <c r="N258" s="38">
        <v>-327</v>
      </c>
      <c r="O258" s="38">
        <v>0</v>
      </c>
      <c r="P258" s="38">
        <v>150</v>
      </c>
      <c r="Q258" s="39">
        <v>-177</v>
      </c>
      <c r="R258" s="37">
        <v>1064</v>
      </c>
      <c r="S258" s="38">
        <v>5</v>
      </c>
      <c r="T258" s="38">
        <v>28</v>
      </c>
      <c r="U258" s="38">
        <v>382</v>
      </c>
      <c r="V258" s="39">
        <v>415</v>
      </c>
      <c r="W258" s="36">
        <v>0</v>
      </c>
      <c r="X258" s="36">
        <v>0</v>
      </c>
      <c r="Y258" s="37">
        <v>0</v>
      </c>
      <c r="Z258" s="39">
        <v>2112</v>
      </c>
      <c r="AA258" s="36">
        <v>0</v>
      </c>
      <c r="AB258" s="36">
        <v>0</v>
      </c>
      <c r="AC258" s="37">
        <v>0</v>
      </c>
      <c r="AD258" s="38">
        <v>0</v>
      </c>
      <c r="AE258" s="38">
        <v>712</v>
      </c>
      <c r="AF258" s="39">
        <v>712</v>
      </c>
      <c r="AG258" s="36">
        <v>425</v>
      </c>
      <c r="AH258" s="36">
        <v>35</v>
      </c>
      <c r="AI258" s="36">
        <v>0</v>
      </c>
      <c r="AJ258" s="36">
        <v>0</v>
      </c>
      <c r="AK258" s="40">
        <v>6207</v>
      </c>
      <c r="AL258" s="38">
        <v>7574</v>
      </c>
      <c r="AM258" s="38">
        <v>28</v>
      </c>
      <c r="AN258" s="38">
        <v>4620</v>
      </c>
      <c r="AO258" s="38">
        <v>0</v>
      </c>
      <c r="AP258" s="38">
        <v>51</v>
      </c>
      <c r="AQ258" s="36">
        <v>0</v>
      </c>
      <c r="AR258" s="36">
        <v>0</v>
      </c>
      <c r="AS258" s="36">
        <v>0</v>
      </c>
      <c r="AT258" s="36">
        <v>0</v>
      </c>
      <c r="AU258" s="36">
        <v>0</v>
      </c>
      <c r="AV258" s="36">
        <v>-460</v>
      </c>
      <c r="AW258" s="36">
        <v>0</v>
      </c>
      <c r="AX258" s="36">
        <v>0</v>
      </c>
      <c r="AY258" s="36">
        <v>0</v>
      </c>
      <c r="AZ258" s="40"/>
      <c r="BA258" s="40">
        <v>18020</v>
      </c>
      <c r="BB258" s="36">
        <v>-271</v>
      </c>
      <c r="BC258" s="36">
        <v>0</v>
      </c>
      <c r="BD258" s="36">
        <v>1065</v>
      </c>
      <c r="BE258" s="36">
        <v>-14</v>
      </c>
    </row>
    <row r="259" spans="1:57" x14ac:dyDescent="0.2">
      <c r="A259" s="35" t="s">
        <v>367</v>
      </c>
      <c r="B259" s="35" t="s">
        <v>1301</v>
      </c>
      <c r="C259" s="397" t="s">
        <v>1588</v>
      </c>
      <c r="D259" s="35" t="s">
        <v>366</v>
      </c>
      <c r="F259" s="35" t="s">
        <v>3</v>
      </c>
      <c r="G259" s="36">
        <v>0</v>
      </c>
      <c r="H259" s="36">
        <v>1115</v>
      </c>
      <c r="I259" s="37">
        <v>1115</v>
      </c>
      <c r="J259" s="39">
        <v>0</v>
      </c>
      <c r="K259" s="36">
        <v>22</v>
      </c>
      <c r="L259" s="36">
        <v>0</v>
      </c>
      <c r="M259" s="37">
        <v>22</v>
      </c>
      <c r="N259" s="38">
        <v>-95</v>
      </c>
      <c r="O259" s="38">
        <v>0</v>
      </c>
      <c r="P259" s="38">
        <v>319</v>
      </c>
      <c r="Q259" s="39">
        <v>224</v>
      </c>
      <c r="R259" s="37">
        <v>585</v>
      </c>
      <c r="S259" s="38">
        <v>0</v>
      </c>
      <c r="T259" s="38">
        <v>-117</v>
      </c>
      <c r="U259" s="38">
        <v>453</v>
      </c>
      <c r="V259" s="39">
        <v>336</v>
      </c>
      <c r="W259" s="36">
        <v>0</v>
      </c>
      <c r="X259" s="36">
        <v>0</v>
      </c>
      <c r="Y259" s="37">
        <v>0</v>
      </c>
      <c r="Z259" s="39">
        <v>382</v>
      </c>
      <c r="AA259" s="36">
        <v>0</v>
      </c>
      <c r="AB259" s="36">
        <v>0</v>
      </c>
      <c r="AC259" s="37">
        <v>0</v>
      </c>
      <c r="AD259" s="38">
        <v>0</v>
      </c>
      <c r="AE259" s="38">
        <v>92</v>
      </c>
      <c r="AF259" s="39">
        <v>92</v>
      </c>
      <c r="AG259" s="36">
        <v>77</v>
      </c>
      <c r="AH259" s="36">
        <v>0</v>
      </c>
      <c r="AI259" s="36">
        <v>0</v>
      </c>
      <c r="AJ259" s="36">
        <v>0</v>
      </c>
      <c r="AK259" s="40">
        <v>2833</v>
      </c>
      <c r="AL259" s="38">
        <v>2359</v>
      </c>
      <c r="AM259" s="38">
        <v>0</v>
      </c>
      <c r="AN259" s="38">
        <v>1621</v>
      </c>
      <c r="AO259" s="38">
        <v>0</v>
      </c>
      <c r="AP259" s="38">
        <v>0</v>
      </c>
      <c r="AQ259" s="36">
        <v>598</v>
      </c>
      <c r="AR259" s="36">
        <v>0</v>
      </c>
      <c r="AS259" s="36">
        <v>0</v>
      </c>
      <c r="AT259" s="36">
        <v>0</v>
      </c>
      <c r="AU259" s="36">
        <v>0</v>
      </c>
      <c r="AV259" s="36">
        <v>0</v>
      </c>
      <c r="AW259" s="36">
        <v>0</v>
      </c>
      <c r="AX259" s="36">
        <v>0</v>
      </c>
      <c r="AY259" s="36">
        <v>0</v>
      </c>
      <c r="AZ259" s="40"/>
      <c r="BA259" s="40">
        <v>7411</v>
      </c>
      <c r="BB259" s="36">
        <v>0</v>
      </c>
      <c r="BC259" s="36">
        <v>0</v>
      </c>
      <c r="BD259" s="36">
        <v>84</v>
      </c>
      <c r="BE259" s="36">
        <v>-143</v>
      </c>
    </row>
    <row r="260" spans="1:57" x14ac:dyDescent="0.2">
      <c r="A260" s="35" t="s">
        <v>548</v>
      </c>
      <c r="B260" s="35" t="s">
        <v>1302</v>
      </c>
      <c r="C260" s="397" t="s">
        <v>1588</v>
      </c>
      <c r="D260" s="35" t="s">
        <v>547</v>
      </c>
      <c r="F260" s="35" t="s">
        <v>3</v>
      </c>
      <c r="G260" s="36">
        <v>-2</v>
      </c>
      <c r="H260" s="36">
        <v>3245</v>
      </c>
      <c r="I260" s="37">
        <v>3243</v>
      </c>
      <c r="J260" s="39">
        <v>0</v>
      </c>
      <c r="K260" s="36">
        <v>-40</v>
      </c>
      <c r="L260" s="36">
        <v>0</v>
      </c>
      <c r="M260" s="37">
        <v>-40</v>
      </c>
      <c r="N260" s="38">
        <v>-858</v>
      </c>
      <c r="O260" s="38">
        <v>0</v>
      </c>
      <c r="P260" s="38">
        <v>-359</v>
      </c>
      <c r="Q260" s="39">
        <v>-1217</v>
      </c>
      <c r="R260" s="37">
        <v>207</v>
      </c>
      <c r="S260" s="38">
        <v>0</v>
      </c>
      <c r="T260" s="38">
        <v>173</v>
      </c>
      <c r="U260" s="38">
        <v>141</v>
      </c>
      <c r="V260" s="39">
        <v>314</v>
      </c>
      <c r="W260" s="36">
        <v>0</v>
      </c>
      <c r="X260" s="36">
        <v>0</v>
      </c>
      <c r="Y260" s="37">
        <v>0</v>
      </c>
      <c r="Z260" s="39">
        <v>449</v>
      </c>
      <c r="AA260" s="36">
        <v>0</v>
      </c>
      <c r="AB260" s="36">
        <v>0</v>
      </c>
      <c r="AC260" s="37">
        <v>0</v>
      </c>
      <c r="AD260" s="38">
        <v>0</v>
      </c>
      <c r="AE260" s="38">
        <v>-89</v>
      </c>
      <c r="AF260" s="39">
        <v>-89</v>
      </c>
      <c r="AG260" s="36">
        <v>279</v>
      </c>
      <c r="AH260" s="36">
        <v>0</v>
      </c>
      <c r="AI260" s="36">
        <v>0</v>
      </c>
      <c r="AJ260" s="36">
        <v>0</v>
      </c>
      <c r="AK260" s="40">
        <v>3146</v>
      </c>
      <c r="AL260" s="38">
        <v>6792</v>
      </c>
      <c r="AM260" s="38">
        <v>0</v>
      </c>
      <c r="AN260" s="38">
        <v>0</v>
      </c>
      <c r="AO260" s="38">
        <v>0</v>
      </c>
      <c r="AP260" s="38">
        <v>0</v>
      </c>
      <c r="AQ260" s="36">
        <v>506</v>
      </c>
      <c r="AR260" s="36">
        <v>0</v>
      </c>
      <c r="AS260" s="36">
        <v>0</v>
      </c>
      <c r="AT260" s="36">
        <v>0</v>
      </c>
      <c r="AU260" s="36">
        <v>0</v>
      </c>
      <c r="AV260" s="36">
        <v>-179</v>
      </c>
      <c r="AW260" s="36">
        <v>0</v>
      </c>
      <c r="AX260" s="36">
        <v>0</v>
      </c>
      <c r="AY260" s="36">
        <v>0</v>
      </c>
      <c r="AZ260" s="40"/>
      <c r="BA260" s="40">
        <v>10265</v>
      </c>
      <c r="BB260" s="36">
        <v>0</v>
      </c>
      <c r="BC260" s="36">
        <v>0</v>
      </c>
      <c r="BD260" s="36">
        <v>0</v>
      </c>
      <c r="BE260" s="36">
        <v>-94</v>
      </c>
    </row>
    <row r="261" spans="1:57" x14ac:dyDescent="0.2">
      <c r="A261" s="35" t="s">
        <v>567</v>
      </c>
      <c r="B261" s="35" t="s">
        <v>1303</v>
      </c>
      <c r="C261" s="397" t="s">
        <v>1588</v>
      </c>
      <c r="D261" s="35" t="s">
        <v>566</v>
      </c>
      <c r="F261" s="35" t="s">
        <v>3</v>
      </c>
      <c r="G261" s="36">
        <v>32</v>
      </c>
      <c r="H261" s="36">
        <v>793</v>
      </c>
      <c r="I261" s="37">
        <v>825</v>
      </c>
      <c r="J261" s="39">
        <v>15</v>
      </c>
      <c r="K261" s="36">
        <v>23</v>
      </c>
      <c r="L261" s="36">
        <v>0</v>
      </c>
      <c r="M261" s="37">
        <v>23</v>
      </c>
      <c r="N261" s="38">
        <v>-223</v>
      </c>
      <c r="O261" s="38">
        <v>0</v>
      </c>
      <c r="P261" s="38">
        <v>287</v>
      </c>
      <c r="Q261" s="39">
        <v>64</v>
      </c>
      <c r="R261" s="37">
        <v>1277</v>
      </c>
      <c r="S261" s="38">
        <v>30</v>
      </c>
      <c r="T261" s="38">
        <v>103</v>
      </c>
      <c r="U261" s="38">
        <v>320</v>
      </c>
      <c r="V261" s="39">
        <v>453</v>
      </c>
      <c r="W261" s="36">
        <v>0</v>
      </c>
      <c r="X261" s="36">
        <v>0</v>
      </c>
      <c r="Y261" s="37">
        <v>0</v>
      </c>
      <c r="Z261" s="39">
        <v>406</v>
      </c>
      <c r="AA261" s="36">
        <v>0</v>
      </c>
      <c r="AB261" s="36">
        <v>0</v>
      </c>
      <c r="AC261" s="37">
        <v>0</v>
      </c>
      <c r="AD261" s="38">
        <v>0</v>
      </c>
      <c r="AE261" s="38">
        <v>333</v>
      </c>
      <c r="AF261" s="39">
        <v>333</v>
      </c>
      <c r="AG261" s="36">
        <v>350</v>
      </c>
      <c r="AH261" s="36">
        <v>0</v>
      </c>
      <c r="AI261" s="36">
        <v>0</v>
      </c>
      <c r="AJ261" s="36">
        <v>-39</v>
      </c>
      <c r="AK261" s="40">
        <v>3707</v>
      </c>
      <c r="AL261" s="38">
        <v>6055</v>
      </c>
      <c r="AM261" s="38">
        <v>0</v>
      </c>
      <c r="AN261" s="38">
        <v>0</v>
      </c>
      <c r="AO261" s="38">
        <v>0</v>
      </c>
      <c r="AP261" s="38">
        <v>0</v>
      </c>
      <c r="AQ261" s="36">
        <v>1483</v>
      </c>
      <c r="AR261" s="36">
        <v>0</v>
      </c>
      <c r="AS261" s="36">
        <v>0</v>
      </c>
      <c r="AT261" s="36">
        <v>0</v>
      </c>
      <c r="AU261" s="36">
        <v>0</v>
      </c>
      <c r="AV261" s="36">
        <v>0</v>
      </c>
      <c r="AW261" s="36">
        <v>0</v>
      </c>
      <c r="AX261" s="36">
        <v>0</v>
      </c>
      <c r="AY261" s="36">
        <v>0</v>
      </c>
      <c r="AZ261" s="40"/>
      <c r="BA261" s="40">
        <v>11245</v>
      </c>
      <c r="BB261" s="36">
        <v>0</v>
      </c>
      <c r="BC261" s="36">
        <v>0</v>
      </c>
      <c r="BD261" s="36">
        <v>27</v>
      </c>
      <c r="BE261" s="36">
        <v>-70</v>
      </c>
    </row>
    <row r="262" spans="1:57" x14ac:dyDescent="0.2">
      <c r="A262" s="35" t="s">
        <v>633</v>
      </c>
      <c r="B262" s="35" t="s">
        <v>1304</v>
      </c>
      <c r="C262" s="397" t="s">
        <v>1588</v>
      </c>
      <c r="D262" s="35" t="s">
        <v>632</v>
      </c>
      <c r="F262" s="35" t="s">
        <v>3</v>
      </c>
      <c r="G262" s="36">
        <v>23</v>
      </c>
      <c r="H262" s="36">
        <v>775</v>
      </c>
      <c r="I262" s="37">
        <v>798</v>
      </c>
      <c r="J262" s="39">
        <v>14</v>
      </c>
      <c r="K262" s="36">
        <v>48</v>
      </c>
      <c r="L262" s="36">
        <v>0</v>
      </c>
      <c r="M262" s="37">
        <v>48</v>
      </c>
      <c r="N262" s="38">
        <v>-295</v>
      </c>
      <c r="O262" s="38">
        <v>0</v>
      </c>
      <c r="P262" s="38">
        <v>330</v>
      </c>
      <c r="Q262" s="39">
        <v>35</v>
      </c>
      <c r="R262" s="37">
        <v>778</v>
      </c>
      <c r="S262" s="38">
        <v>0</v>
      </c>
      <c r="T262" s="38">
        <v>81</v>
      </c>
      <c r="U262" s="38">
        <v>402</v>
      </c>
      <c r="V262" s="39">
        <v>483</v>
      </c>
      <c r="W262" s="36">
        <v>0</v>
      </c>
      <c r="X262" s="36">
        <v>0</v>
      </c>
      <c r="Y262" s="37">
        <v>0</v>
      </c>
      <c r="Z262" s="39">
        <v>137</v>
      </c>
      <c r="AA262" s="36">
        <v>0</v>
      </c>
      <c r="AB262" s="36">
        <v>0</v>
      </c>
      <c r="AC262" s="37">
        <v>0</v>
      </c>
      <c r="AD262" s="38">
        <v>2</v>
      </c>
      <c r="AE262" s="38">
        <v>423</v>
      </c>
      <c r="AF262" s="39">
        <v>425</v>
      </c>
      <c r="AG262" s="36">
        <v>264</v>
      </c>
      <c r="AH262" s="36">
        <v>0</v>
      </c>
      <c r="AI262" s="36">
        <v>0</v>
      </c>
      <c r="AJ262" s="36">
        <v>-111</v>
      </c>
      <c r="AK262" s="40">
        <v>2871</v>
      </c>
      <c r="AL262" s="38">
        <v>6180</v>
      </c>
      <c r="AM262" s="38">
        <v>0</v>
      </c>
      <c r="AN262" s="38">
        <v>2912</v>
      </c>
      <c r="AO262" s="38">
        <v>0</v>
      </c>
      <c r="AP262" s="38">
        <v>0</v>
      </c>
      <c r="AQ262" s="36">
        <v>1153</v>
      </c>
      <c r="AR262" s="36">
        <v>0</v>
      </c>
      <c r="AS262" s="36">
        <v>0</v>
      </c>
      <c r="AT262" s="36">
        <v>0</v>
      </c>
      <c r="AU262" s="36">
        <v>0</v>
      </c>
      <c r="AV262" s="36">
        <v>7</v>
      </c>
      <c r="AW262" s="36">
        <v>0</v>
      </c>
      <c r="AX262" s="36">
        <v>0</v>
      </c>
      <c r="AY262" s="36">
        <v>0</v>
      </c>
      <c r="AZ262" s="40"/>
      <c r="BA262" s="40">
        <v>13123</v>
      </c>
      <c r="BB262" s="36">
        <v>60</v>
      </c>
      <c r="BC262" s="36">
        <v>0</v>
      </c>
      <c r="BD262" s="36">
        <v>301</v>
      </c>
      <c r="BE262" s="36">
        <v>-45</v>
      </c>
    </row>
    <row r="263" spans="1:57" x14ac:dyDescent="0.2">
      <c r="A263" s="35" t="s">
        <v>570</v>
      </c>
      <c r="B263" s="35" t="s">
        <v>1305</v>
      </c>
      <c r="C263" s="397" t="s">
        <v>1589</v>
      </c>
      <c r="D263" s="35" t="s">
        <v>938</v>
      </c>
      <c r="F263" s="35" t="s">
        <v>729</v>
      </c>
      <c r="G263" s="36">
        <v>256</v>
      </c>
      <c r="H263" s="36">
        <v>1702</v>
      </c>
      <c r="I263" s="37">
        <v>1958</v>
      </c>
      <c r="J263" s="39">
        <v>146</v>
      </c>
      <c r="K263" s="36">
        <v>406</v>
      </c>
      <c r="L263" s="36">
        <v>12238</v>
      </c>
      <c r="M263" s="37">
        <v>12644</v>
      </c>
      <c r="N263" s="38">
        <v>12556</v>
      </c>
      <c r="O263" s="38">
        <v>0</v>
      </c>
      <c r="P263" s="38">
        <v>1238</v>
      </c>
      <c r="Q263" s="39">
        <v>13794</v>
      </c>
      <c r="R263" s="37">
        <v>18877</v>
      </c>
      <c r="S263" s="38">
        <v>3259</v>
      </c>
      <c r="T263" s="38">
        <v>0</v>
      </c>
      <c r="U263" s="38">
        <v>798</v>
      </c>
      <c r="V263" s="39">
        <v>4057</v>
      </c>
      <c r="W263" s="36">
        <v>2205</v>
      </c>
      <c r="X263" s="36">
        <v>6899</v>
      </c>
      <c r="Y263" s="37">
        <v>9104</v>
      </c>
      <c r="Z263" s="39">
        <v>4317</v>
      </c>
      <c r="AA263" s="36">
        <v>129124</v>
      </c>
      <c r="AB263" s="36">
        <v>14532</v>
      </c>
      <c r="AC263" s="37">
        <v>143656</v>
      </c>
      <c r="AD263" s="38">
        <v>132243</v>
      </c>
      <c r="AE263" s="38">
        <v>1366</v>
      </c>
      <c r="AF263" s="39">
        <v>133609</v>
      </c>
      <c r="AG263" s="36">
        <v>3333</v>
      </c>
      <c r="AH263" s="36">
        <v>0</v>
      </c>
      <c r="AI263" s="36">
        <v>0</v>
      </c>
      <c r="AJ263" s="36">
        <v>0</v>
      </c>
      <c r="AK263" s="40">
        <v>345495</v>
      </c>
      <c r="AL263" s="38">
        <v>0</v>
      </c>
      <c r="AM263" s="38">
        <v>0</v>
      </c>
      <c r="AN263" s="38">
        <v>0</v>
      </c>
      <c r="AO263" s="38">
        <v>0</v>
      </c>
      <c r="AP263" s="38">
        <v>0</v>
      </c>
      <c r="AQ263" s="36">
        <v>0</v>
      </c>
      <c r="AR263" s="36">
        <v>0</v>
      </c>
      <c r="AS263" s="36">
        <v>0</v>
      </c>
      <c r="AT263" s="36">
        <v>0</v>
      </c>
      <c r="AU263" s="36">
        <v>596</v>
      </c>
      <c r="AV263" s="36">
        <v>0</v>
      </c>
      <c r="AW263" s="36">
        <v>71</v>
      </c>
      <c r="AX263" s="36">
        <v>0</v>
      </c>
      <c r="AY263" s="36">
        <v>0</v>
      </c>
      <c r="AZ263" s="40"/>
      <c r="BA263" s="40">
        <v>346162</v>
      </c>
      <c r="BB263" s="36">
        <v>0</v>
      </c>
      <c r="BC263" s="36">
        <v>0</v>
      </c>
      <c r="BD263" s="36">
        <v>7170</v>
      </c>
      <c r="BE263" s="36">
        <v>-171</v>
      </c>
    </row>
    <row r="264" spans="1:57" x14ac:dyDescent="0.2">
      <c r="A264" s="35" t="s">
        <v>200</v>
      </c>
      <c r="B264" s="35" t="s">
        <v>1306</v>
      </c>
      <c r="C264" s="397" t="s">
        <v>1589</v>
      </c>
      <c r="D264" s="35" t="s">
        <v>199</v>
      </c>
      <c r="F264" s="35" t="s">
        <v>3</v>
      </c>
      <c r="G264" s="36">
        <v>96</v>
      </c>
      <c r="H264" s="36">
        <v>564</v>
      </c>
      <c r="I264" s="37">
        <v>660</v>
      </c>
      <c r="J264" s="39">
        <v>24</v>
      </c>
      <c r="K264" s="36">
        <v>54</v>
      </c>
      <c r="L264" s="36">
        <v>0</v>
      </c>
      <c r="M264" s="37">
        <v>54</v>
      </c>
      <c r="N264" s="38">
        <v>-626</v>
      </c>
      <c r="O264" s="38">
        <v>0</v>
      </c>
      <c r="P264" s="38">
        <v>94</v>
      </c>
      <c r="Q264" s="39">
        <v>-532</v>
      </c>
      <c r="R264" s="37">
        <v>472</v>
      </c>
      <c r="S264" s="38">
        <v>0</v>
      </c>
      <c r="T264" s="38">
        <v>105</v>
      </c>
      <c r="U264" s="38">
        <v>510</v>
      </c>
      <c r="V264" s="39">
        <v>615</v>
      </c>
      <c r="W264" s="36">
        <v>0</v>
      </c>
      <c r="X264" s="36">
        <v>0</v>
      </c>
      <c r="Y264" s="37">
        <v>0</v>
      </c>
      <c r="Z264" s="39">
        <v>876</v>
      </c>
      <c r="AA264" s="36">
        <v>0</v>
      </c>
      <c r="AB264" s="36">
        <v>0</v>
      </c>
      <c r="AC264" s="37">
        <v>0</v>
      </c>
      <c r="AD264" s="38">
        <v>405</v>
      </c>
      <c r="AE264" s="38">
        <v>565</v>
      </c>
      <c r="AF264" s="39">
        <v>970</v>
      </c>
      <c r="AG264" s="36">
        <v>357</v>
      </c>
      <c r="AH264" s="36">
        <v>0</v>
      </c>
      <c r="AI264" s="36">
        <v>0</v>
      </c>
      <c r="AJ264" s="36">
        <v>-599</v>
      </c>
      <c r="AK264" s="40">
        <v>2897</v>
      </c>
      <c r="AL264" s="38">
        <v>9826</v>
      </c>
      <c r="AM264" s="38">
        <v>0</v>
      </c>
      <c r="AN264" s="38">
        <v>0</v>
      </c>
      <c r="AO264" s="38">
        <v>0</v>
      </c>
      <c r="AP264" s="38">
        <v>0</v>
      </c>
      <c r="AQ264" s="36">
        <v>12</v>
      </c>
      <c r="AR264" s="36">
        <v>0</v>
      </c>
      <c r="AS264" s="36">
        <v>0</v>
      </c>
      <c r="AT264" s="36">
        <v>0</v>
      </c>
      <c r="AU264" s="36">
        <v>0</v>
      </c>
      <c r="AV264" s="36">
        <v>0</v>
      </c>
      <c r="AW264" s="36">
        <v>0</v>
      </c>
      <c r="AX264" s="36">
        <v>0</v>
      </c>
      <c r="AY264" s="36">
        <v>0</v>
      </c>
      <c r="AZ264" s="40"/>
      <c r="BA264" s="40">
        <v>12735</v>
      </c>
      <c r="BB264" s="36">
        <v>0</v>
      </c>
      <c r="BC264" s="36">
        <v>0</v>
      </c>
      <c r="BD264" s="36">
        <v>102</v>
      </c>
      <c r="BE264" s="36">
        <v>-152</v>
      </c>
    </row>
    <row r="265" spans="1:57" x14ac:dyDescent="0.2">
      <c r="A265" s="35" t="s">
        <v>206</v>
      </c>
      <c r="B265" s="35" t="s">
        <v>1307</v>
      </c>
      <c r="C265" s="397" t="s">
        <v>1589</v>
      </c>
      <c r="D265" s="35" t="s">
        <v>205</v>
      </c>
      <c r="F265" s="35" t="s">
        <v>3</v>
      </c>
      <c r="G265" s="36">
        <v>-43</v>
      </c>
      <c r="H265" s="36">
        <v>778</v>
      </c>
      <c r="I265" s="37">
        <v>735</v>
      </c>
      <c r="J265" s="39">
        <v>0</v>
      </c>
      <c r="K265" s="36">
        <v>28</v>
      </c>
      <c r="L265" s="36">
        <v>0</v>
      </c>
      <c r="M265" s="37">
        <v>28</v>
      </c>
      <c r="N265" s="38">
        <v>-543</v>
      </c>
      <c r="O265" s="38">
        <v>0</v>
      </c>
      <c r="P265" s="38">
        <v>18</v>
      </c>
      <c r="Q265" s="39">
        <v>-525</v>
      </c>
      <c r="R265" s="37">
        <v>633</v>
      </c>
      <c r="S265" s="38">
        <v>0</v>
      </c>
      <c r="T265" s="38">
        <v>70</v>
      </c>
      <c r="U265" s="38">
        <v>196</v>
      </c>
      <c r="V265" s="39">
        <v>266</v>
      </c>
      <c r="W265" s="36">
        <v>0</v>
      </c>
      <c r="X265" s="36">
        <v>0</v>
      </c>
      <c r="Y265" s="37">
        <v>0</v>
      </c>
      <c r="Z265" s="39">
        <v>643</v>
      </c>
      <c r="AA265" s="36">
        <v>0</v>
      </c>
      <c r="AB265" s="36">
        <v>0</v>
      </c>
      <c r="AC265" s="37">
        <v>0</v>
      </c>
      <c r="AD265" s="38">
        <v>167</v>
      </c>
      <c r="AE265" s="38">
        <v>426</v>
      </c>
      <c r="AF265" s="39">
        <v>593</v>
      </c>
      <c r="AG265" s="36">
        <v>233</v>
      </c>
      <c r="AH265" s="36">
        <v>0</v>
      </c>
      <c r="AI265" s="36">
        <v>0</v>
      </c>
      <c r="AJ265" s="36">
        <v>0</v>
      </c>
      <c r="AK265" s="40">
        <v>2606</v>
      </c>
      <c r="AL265" s="38">
        <v>4594</v>
      </c>
      <c r="AM265" s="38">
        <v>47</v>
      </c>
      <c r="AN265" s="38">
        <v>0</v>
      </c>
      <c r="AO265" s="38">
        <v>0</v>
      </c>
      <c r="AP265" s="38">
        <v>0</v>
      </c>
      <c r="AQ265" s="36">
        <v>0</v>
      </c>
      <c r="AR265" s="36">
        <v>0</v>
      </c>
      <c r="AS265" s="36">
        <v>0</v>
      </c>
      <c r="AT265" s="36">
        <v>0</v>
      </c>
      <c r="AU265" s="36">
        <v>0</v>
      </c>
      <c r="AV265" s="36">
        <v>-462</v>
      </c>
      <c r="AW265" s="36">
        <v>0</v>
      </c>
      <c r="AX265" s="36">
        <v>0</v>
      </c>
      <c r="AY265" s="36">
        <v>0</v>
      </c>
      <c r="AZ265" s="40"/>
      <c r="BA265" s="40">
        <v>6785</v>
      </c>
      <c r="BB265" s="36">
        <v>0</v>
      </c>
      <c r="BC265" s="36">
        <v>0</v>
      </c>
      <c r="BD265" s="36">
        <v>0</v>
      </c>
      <c r="BE265" s="36">
        <v>-148</v>
      </c>
    </row>
    <row r="266" spans="1:57" x14ac:dyDescent="0.2">
      <c r="A266" s="35" t="s">
        <v>246</v>
      </c>
      <c r="B266" s="35" t="s">
        <v>1308</v>
      </c>
      <c r="C266" s="397" t="s">
        <v>1589</v>
      </c>
      <c r="D266" s="35" t="s">
        <v>245</v>
      </c>
      <c r="F266" s="35" t="s">
        <v>3</v>
      </c>
      <c r="G266" s="36">
        <v>-83</v>
      </c>
      <c r="H266" s="36">
        <v>1098</v>
      </c>
      <c r="I266" s="37">
        <v>1015</v>
      </c>
      <c r="J266" s="39">
        <v>6</v>
      </c>
      <c r="K266" s="36">
        <v>106</v>
      </c>
      <c r="L266" s="36">
        <v>0</v>
      </c>
      <c r="M266" s="37">
        <v>106</v>
      </c>
      <c r="N266" s="38">
        <v>-1830</v>
      </c>
      <c r="O266" s="38">
        <v>0</v>
      </c>
      <c r="P266" s="38">
        <v>-13</v>
      </c>
      <c r="Q266" s="39">
        <v>-1843</v>
      </c>
      <c r="R266" s="37">
        <v>1847</v>
      </c>
      <c r="S266" s="38">
        <v>0</v>
      </c>
      <c r="T266" s="38">
        <v>231</v>
      </c>
      <c r="U266" s="38">
        <v>1094</v>
      </c>
      <c r="V266" s="39">
        <v>1325</v>
      </c>
      <c r="W266" s="36">
        <v>0</v>
      </c>
      <c r="X266" s="36">
        <v>0</v>
      </c>
      <c r="Y266" s="37">
        <v>0</v>
      </c>
      <c r="Z266" s="39">
        <v>1281</v>
      </c>
      <c r="AA266" s="36">
        <v>0</v>
      </c>
      <c r="AB266" s="36">
        <v>0</v>
      </c>
      <c r="AC266" s="37">
        <v>0</v>
      </c>
      <c r="AD266" s="38">
        <v>368</v>
      </c>
      <c r="AE266" s="38">
        <v>387</v>
      </c>
      <c r="AF266" s="39">
        <v>755</v>
      </c>
      <c r="AG266" s="36">
        <v>574</v>
      </c>
      <c r="AH266" s="36">
        <v>0</v>
      </c>
      <c r="AI266" s="36">
        <v>0</v>
      </c>
      <c r="AJ266" s="36">
        <v>90</v>
      </c>
      <c r="AK266" s="40">
        <v>5156</v>
      </c>
      <c r="AL266" s="38">
        <v>4751</v>
      </c>
      <c r="AM266" s="38">
        <v>0</v>
      </c>
      <c r="AN266" s="38">
        <v>3493</v>
      </c>
      <c r="AO266" s="38">
        <v>0</v>
      </c>
      <c r="AP266" s="38">
        <v>0</v>
      </c>
      <c r="AQ266" s="36">
        <v>394</v>
      </c>
      <c r="AR266" s="36">
        <v>0</v>
      </c>
      <c r="AS266" s="36">
        <v>0</v>
      </c>
      <c r="AT266" s="36">
        <v>0</v>
      </c>
      <c r="AU266" s="36">
        <v>0</v>
      </c>
      <c r="AV266" s="36">
        <v>-1334</v>
      </c>
      <c r="AW266" s="36">
        <v>-9</v>
      </c>
      <c r="AX266" s="36">
        <v>0</v>
      </c>
      <c r="AY266" s="36">
        <v>0</v>
      </c>
      <c r="AZ266" s="40"/>
      <c r="BA266" s="40">
        <v>12451</v>
      </c>
      <c r="BB266" s="36">
        <v>-16</v>
      </c>
      <c r="BC266" s="36">
        <v>-156</v>
      </c>
      <c r="BD266" s="36">
        <v>0</v>
      </c>
      <c r="BE266" s="36">
        <v>-355</v>
      </c>
    </row>
    <row r="267" spans="1:57" x14ac:dyDescent="0.2">
      <c r="A267" s="35" t="s">
        <v>375</v>
      </c>
      <c r="B267" s="35" t="s">
        <v>1309</v>
      </c>
      <c r="C267" s="397" t="s">
        <v>1589</v>
      </c>
      <c r="D267" s="35" t="s">
        <v>374</v>
      </c>
      <c r="F267" s="35" t="s">
        <v>3</v>
      </c>
      <c r="G267" s="36">
        <v>19</v>
      </c>
      <c r="H267" s="36">
        <v>889</v>
      </c>
      <c r="I267" s="37">
        <v>908</v>
      </c>
      <c r="J267" s="39">
        <v>0</v>
      </c>
      <c r="K267" s="36">
        <v>32</v>
      </c>
      <c r="L267" s="36">
        <v>0</v>
      </c>
      <c r="M267" s="37">
        <v>32</v>
      </c>
      <c r="N267" s="38">
        <v>-41</v>
      </c>
      <c r="O267" s="38">
        <v>0</v>
      </c>
      <c r="P267" s="38">
        <v>-100</v>
      </c>
      <c r="Q267" s="39">
        <v>-141</v>
      </c>
      <c r="R267" s="37">
        <v>1212</v>
      </c>
      <c r="S267" s="38">
        <v>0</v>
      </c>
      <c r="T267" s="38">
        <v>29</v>
      </c>
      <c r="U267" s="38">
        <v>661</v>
      </c>
      <c r="V267" s="39">
        <v>690</v>
      </c>
      <c r="W267" s="36">
        <v>0</v>
      </c>
      <c r="X267" s="36">
        <v>0</v>
      </c>
      <c r="Y267" s="37">
        <v>0</v>
      </c>
      <c r="Z267" s="39">
        <v>239</v>
      </c>
      <c r="AA267" s="36">
        <v>0</v>
      </c>
      <c r="AB267" s="36">
        <v>0</v>
      </c>
      <c r="AC267" s="37">
        <v>0</v>
      </c>
      <c r="AD267" s="38">
        <v>0</v>
      </c>
      <c r="AE267" s="38">
        <v>-6</v>
      </c>
      <c r="AF267" s="39">
        <v>-6</v>
      </c>
      <c r="AG267" s="36">
        <v>0</v>
      </c>
      <c r="AH267" s="36">
        <v>0</v>
      </c>
      <c r="AI267" s="36">
        <v>0</v>
      </c>
      <c r="AJ267" s="36">
        <v>0</v>
      </c>
      <c r="AK267" s="40">
        <v>2934</v>
      </c>
      <c r="AL267" s="38">
        <v>4806</v>
      </c>
      <c r="AM267" s="38">
        <v>60</v>
      </c>
      <c r="AN267" s="38">
        <v>0</v>
      </c>
      <c r="AO267" s="38">
        <v>0</v>
      </c>
      <c r="AP267" s="38">
        <v>0</v>
      </c>
      <c r="AQ267" s="36">
        <v>153</v>
      </c>
      <c r="AR267" s="36">
        <v>0</v>
      </c>
      <c r="AS267" s="36">
        <v>0</v>
      </c>
      <c r="AT267" s="36">
        <v>0</v>
      </c>
      <c r="AU267" s="36">
        <v>0</v>
      </c>
      <c r="AV267" s="36">
        <v>0</v>
      </c>
      <c r="AW267" s="36">
        <v>0</v>
      </c>
      <c r="AX267" s="36">
        <v>0</v>
      </c>
      <c r="AY267" s="36">
        <v>0</v>
      </c>
      <c r="AZ267" s="40"/>
      <c r="BA267" s="40">
        <v>7953</v>
      </c>
      <c r="BB267" s="36">
        <v>0</v>
      </c>
      <c r="BC267" s="36">
        <v>0</v>
      </c>
      <c r="BD267" s="36">
        <v>0</v>
      </c>
      <c r="BE267" s="36">
        <v>-98</v>
      </c>
    </row>
    <row r="268" spans="1:57" x14ac:dyDescent="0.2">
      <c r="A268" s="35" t="s">
        <v>457</v>
      </c>
      <c r="B268" s="35" t="s">
        <v>1310</v>
      </c>
      <c r="C268" s="397" t="s">
        <v>1589</v>
      </c>
      <c r="D268" s="35" t="s">
        <v>939</v>
      </c>
      <c r="F268" s="35" t="s">
        <v>3</v>
      </c>
      <c r="G268" s="36">
        <v>-48</v>
      </c>
      <c r="H268" s="36">
        <v>1092</v>
      </c>
      <c r="I268" s="37">
        <v>1044</v>
      </c>
      <c r="J268" s="39">
        <v>4</v>
      </c>
      <c r="K268" s="36">
        <v>34</v>
      </c>
      <c r="L268" s="36">
        <v>0</v>
      </c>
      <c r="M268" s="37">
        <v>34</v>
      </c>
      <c r="N268" s="38">
        <v>-469</v>
      </c>
      <c r="O268" s="38">
        <v>0</v>
      </c>
      <c r="P268" s="38">
        <v>-11</v>
      </c>
      <c r="Q268" s="39">
        <v>-480</v>
      </c>
      <c r="R268" s="37">
        <v>497</v>
      </c>
      <c r="S268" s="38">
        <v>0</v>
      </c>
      <c r="T268" s="38">
        <v>79</v>
      </c>
      <c r="U268" s="38">
        <v>357</v>
      </c>
      <c r="V268" s="39">
        <v>436</v>
      </c>
      <c r="W268" s="36">
        <v>0</v>
      </c>
      <c r="X268" s="36">
        <v>0</v>
      </c>
      <c r="Y268" s="37">
        <v>0</v>
      </c>
      <c r="Z268" s="39">
        <v>698</v>
      </c>
      <c r="AA268" s="36">
        <v>0</v>
      </c>
      <c r="AB268" s="36">
        <v>0</v>
      </c>
      <c r="AC268" s="37">
        <v>0</v>
      </c>
      <c r="AD268" s="38">
        <v>348</v>
      </c>
      <c r="AE268" s="38">
        <v>289</v>
      </c>
      <c r="AF268" s="39">
        <v>637</v>
      </c>
      <c r="AG268" s="36">
        <v>294</v>
      </c>
      <c r="AH268" s="36">
        <v>0</v>
      </c>
      <c r="AI268" s="36">
        <v>0</v>
      </c>
      <c r="AJ268" s="36">
        <v>0</v>
      </c>
      <c r="AK268" s="40">
        <v>3164</v>
      </c>
      <c r="AL268" s="38">
        <v>8835</v>
      </c>
      <c r="AM268" s="38">
        <v>12</v>
      </c>
      <c r="AN268" s="38">
        <v>0</v>
      </c>
      <c r="AO268" s="38">
        <v>0</v>
      </c>
      <c r="AP268" s="38">
        <v>0</v>
      </c>
      <c r="AQ268" s="36">
        <v>91</v>
      </c>
      <c r="AR268" s="36">
        <v>0</v>
      </c>
      <c r="AS268" s="36">
        <v>0</v>
      </c>
      <c r="AT268" s="36">
        <v>0</v>
      </c>
      <c r="AU268" s="36">
        <v>0</v>
      </c>
      <c r="AV268" s="36">
        <v>0</v>
      </c>
      <c r="AW268" s="36">
        <v>0</v>
      </c>
      <c r="AX268" s="36">
        <v>0</v>
      </c>
      <c r="AY268" s="36">
        <v>0</v>
      </c>
      <c r="AZ268" s="40"/>
      <c r="BA268" s="40">
        <v>12102</v>
      </c>
      <c r="BB268" s="36">
        <v>0</v>
      </c>
      <c r="BC268" s="36">
        <v>0</v>
      </c>
      <c r="BD268" s="36">
        <v>0</v>
      </c>
      <c r="BE268" s="36">
        <v>-127</v>
      </c>
    </row>
    <row r="269" spans="1:57" x14ac:dyDescent="0.2">
      <c r="A269" s="35" t="s">
        <v>475</v>
      </c>
      <c r="B269" s="35" t="s">
        <v>1311</v>
      </c>
      <c r="C269" s="397" t="s">
        <v>1589</v>
      </c>
      <c r="D269" s="35" t="s">
        <v>474</v>
      </c>
      <c r="F269" s="35" t="s">
        <v>3</v>
      </c>
      <c r="G269" s="36">
        <v>0</v>
      </c>
      <c r="H269" s="36">
        <v>903</v>
      </c>
      <c r="I269" s="37">
        <v>903</v>
      </c>
      <c r="J269" s="39">
        <v>45</v>
      </c>
      <c r="K269" s="36">
        <v>117</v>
      </c>
      <c r="L269" s="36">
        <v>0</v>
      </c>
      <c r="M269" s="37">
        <v>117</v>
      </c>
      <c r="N269" s="38">
        <v>-46</v>
      </c>
      <c r="O269" s="38">
        <v>0</v>
      </c>
      <c r="P269" s="38">
        <v>-2862</v>
      </c>
      <c r="Q269" s="39">
        <v>-2908</v>
      </c>
      <c r="R269" s="37">
        <v>958</v>
      </c>
      <c r="S269" s="38">
        <v>0</v>
      </c>
      <c r="T269" s="38">
        <v>182</v>
      </c>
      <c r="U269" s="38">
        <v>343</v>
      </c>
      <c r="V269" s="39">
        <v>525</v>
      </c>
      <c r="W269" s="36">
        <v>0</v>
      </c>
      <c r="X269" s="36">
        <v>0</v>
      </c>
      <c r="Y269" s="37">
        <v>0</v>
      </c>
      <c r="Z269" s="39">
        <v>808</v>
      </c>
      <c r="AA269" s="36">
        <v>0</v>
      </c>
      <c r="AB269" s="36">
        <v>0</v>
      </c>
      <c r="AC269" s="37">
        <v>0</v>
      </c>
      <c r="AD269" s="38">
        <v>371</v>
      </c>
      <c r="AE269" s="38">
        <v>210</v>
      </c>
      <c r="AF269" s="39">
        <v>581</v>
      </c>
      <c r="AG269" s="36">
        <v>204</v>
      </c>
      <c r="AH269" s="36">
        <v>-4</v>
      </c>
      <c r="AI269" s="36">
        <v>0</v>
      </c>
      <c r="AJ269" s="36">
        <v>0</v>
      </c>
      <c r="AK269" s="40">
        <v>1229</v>
      </c>
      <c r="AL269" s="38">
        <v>3363</v>
      </c>
      <c r="AM269" s="38">
        <v>89</v>
      </c>
      <c r="AN269" s="38">
        <v>1818</v>
      </c>
      <c r="AO269" s="38">
        <v>0</v>
      </c>
      <c r="AP269" s="38">
        <v>0</v>
      </c>
      <c r="AQ269" s="36">
        <v>0</v>
      </c>
      <c r="AR269" s="36">
        <v>0</v>
      </c>
      <c r="AS269" s="36">
        <v>0</v>
      </c>
      <c r="AT269" s="36">
        <v>0</v>
      </c>
      <c r="AU269" s="36">
        <v>0</v>
      </c>
      <c r="AV269" s="36">
        <v>0</v>
      </c>
      <c r="AW269" s="36">
        <v>0</v>
      </c>
      <c r="AX269" s="36">
        <v>0</v>
      </c>
      <c r="AY269" s="36">
        <v>0</v>
      </c>
      <c r="AZ269" s="40"/>
      <c r="BA269" s="40">
        <v>6499</v>
      </c>
      <c r="BB269" s="36">
        <v>0</v>
      </c>
      <c r="BC269" s="36">
        <v>0</v>
      </c>
      <c r="BD269" s="36">
        <v>1644</v>
      </c>
      <c r="BE269" s="36">
        <v>-744</v>
      </c>
    </row>
    <row r="270" spans="1:57" x14ac:dyDescent="0.2">
      <c r="A270" s="35" t="s">
        <v>544</v>
      </c>
      <c r="B270" s="35" t="s">
        <v>1312</v>
      </c>
      <c r="C270" s="397" t="s">
        <v>1589</v>
      </c>
      <c r="D270" s="35" t="s">
        <v>543</v>
      </c>
      <c r="F270" s="35" t="s">
        <v>3</v>
      </c>
      <c r="G270" s="36">
        <v>-69</v>
      </c>
      <c r="H270" s="36">
        <v>1066</v>
      </c>
      <c r="I270" s="37">
        <v>997</v>
      </c>
      <c r="J270" s="39">
        <v>15</v>
      </c>
      <c r="K270" s="36">
        <v>89</v>
      </c>
      <c r="L270" s="36">
        <v>0</v>
      </c>
      <c r="M270" s="37">
        <v>89</v>
      </c>
      <c r="N270" s="38">
        <v>-142</v>
      </c>
      <c r="O270" s="38">
        <v>0</v>
      </c>
      <c r="P270" s="38">
        <v>-4710</v>
      </c>
      <c r="Q270" s="39">
        <v>-4852</v>
      </c>
      <c r="R270" s="37">
        <v>971</v>
      </c>
      <c r="S270" s="38">
        <v>0</v>
      </c>
      <c r="T270" s="38">
        <v>0</v>
      </c>
      <c r="U270" s="38">
        <v>348</v>
      </c>
      <c r="V270" s="39">
        <v>348</v>
      </c>
      <c r="W270" s="36">
        <v>0</v>
      </c>
      <c r="X270" s="36">
        <v>0</v>
      </c>
      <c r="Y270" s="37">
        <v>0</v>
      </c>
      <c r="Z270" s="39">
        <v>468</v>
      </c>
      <c r="AA270" s="36">
        <v>0</v>
      </c>
      <c r="AB270" s="36">
        <v>0</v>
      </c>
      <c r="AC270" s="37">
        <v>0</v>
      </c>
      <c r="AD270" s="38">
        <v>247</v>
      </c>
      <c r="AE270" s="38">
        <v>608</v>
      </c>
      <c r="AF270" s="39">
        <v>855</v>
      </c>
      <c r="AG270" s="36">
        <v>279</v>
      </c>
      <c r="AH270" s="36">
        <v>0</v>
      </c>
      <c r="AI270" s="36">
        <v>0</v>
      </c>
      <c r="AJ270" s="36">
        <v>0</v>
      </c>
      <c r="AK270" s="40">
        <v>-830</v>
      </c>
      <c r="AL270" s="38">
        <v>8856</v>
      </c>
      <c r="AM270" s="38">
        <v>88</v>
      </c>
      <c r="AN270" s="38">
        <v>0</v>
      </c>
      <c r="AO270" s="38">
        <v>0</v>
      </c>
      <c r="AP270" s="38">
        <v>0</v>
      </c>
      <c r="AQ270" s="36">
        <v>0</v>
      </c>
      <c r="AR270" s="36">
        <v>0</v>
      </c>
      <c r="AS270" s="36">
        <v>0</v>
      </c>
      <c r="AT270" s="36">
        <v>0</v>
      </c>
      <c r="AU270" s="36">
        <v>0</v>
      </c>
      <c r="AV270" s="36">
        <v>0</v>
      </c>
      <c r="AW270" s="36">
        <v>0</v>
      </c>
      <c r="AX270" s="36">
        <v>0</v>
      </c>
      <c r="AY270" s="36">
        <v>0</v>
      </c>
      <c r="AZ270" s="40"/>
      <c r="BA270" s="40">
        <v>8114</v>
      </c>
      <c r="BB270" s="36">
        <v>0</v>
      </c>
      <c r="BC270" s="36">
        <v>0</v>
      </c>
      <c r="BD270" s="36">
        <v>3781</v>
      </c>
      <c r="BE270" s="36">
        <v>-384</v>
      </c>
    </row>
    <row r="271" spans="1:57" x14ac:dyDescent="0.2">
      <c r="A271" s="35" t="s">
        <v>572</v>
      </c>
      <c r="B271" s="35" t="s">
        <v>1313</v>
      </c>
      <c r="C271" s="397" t="s">
        <v>1589</v>
      </c>
      <c r="D271" s="35" t="s">
        <v>571</v>
      </c>
      <c r="F271" s="35" t="s">
        <v>3</v>
      </c>
      <c r="G271" s="36">
        <v>13</v>
      </c>
      <c r="H271" s="36">
        <v>922</v>
      </c>
      <c r="I271" s="37">
        <v>935</v>
      </c>
      <c r="J271" s="39">
        <v>14</v>
      </c>
      <c r="K271" s="36">
        <v>25</v>
      </c>
      <c r="L271" s="36">
        <v>0</v>
      </c>
      <c r="M271" s="37">
        <v>25</v>
      </c>
      <c r="N271" s="38">
        <v>37</v>
      </c>
      <c r="O271" s="38">
        <v>0</v>
      </c>
      <c r="P271" s="38">
        <v>-1490</v>
      </c>
      <c r="Q271" s="39">
        <v>-1453</v>
      </c>
      <c r="R271" s="37">
        <v>1061</v>
      </c>
      <c r="S271" s="38">
        <v>0</v>
      </c>
      <c r="T271" s="38">
        <v>0</v>
      </c>
      <c r="U271" s="38">
        <v>378</v>
      </c>
      <c r="V271" s="39">
        <v>378</v>
      </c>
      <c r="W271" s="36">
        <v>0</v>
      </c>
      <c r="X271" s="36">
        <v>0</v>
      </c>
      <c r="Y271" s="37">
        <v>0</v>
      </c>
      <c r="Z271" s="39">
        <v>416</v>
      </c>
      <c r="AA271" s="36">
        <v>0</v>
      </c>
      <c r="AB271" s="36">
        <v>0</v>
      </c>
      <c r="AC271" s="37">
        <v>0</v>
      </c>
      <c r="AD271" s="38">
        <v>127</v>
      </c>
      <c r="AE271" s="38">
        <v>239</v>
      </c>
      <c r="AF271" s="39">
        <v>366</v>
      </c>
      <c r="AG271" s="36">
        <v>0</v>
      </c>
      <c r="AH271" s="36">
        <v>0</v>
      </c>
      <c r="AI271" s="36">
        <v>0</v>
      </c>
      <c r="AJ271" s="36">
        <v>0</v>
      </c>
      <c r="AK271" s="40">
        <v>1742</v>
      </c>
      <c r="AL271" s="38">
        <v>3862</v>
      </c>
      <c r="AM271" s="38">
        <v>0</v>
      </c>
      <c r="AN271" s="38">
        <v>0</v>
      </c>
      <c r="AO271" s="38">
        <v>0</v>
      </c>
      <c r="AP271" s="38">
        <v>0</v>
      </c>
      <c r="AQ271" s="36">
        <v>142</v>
      </c>
      <c r="AR271" s="36">
        <v>0</v>
      </c>
      <c r="AS271" s="36">
        <v>0</v>
      </c>
      <c r="AT271" s="36">
        <v>0</v>
      </c>
      <c r="AU271" s="36">
        <v>0</v>
      </c>
      <c r="AV271" s="36">
        <v>-221</v>
      </c>
      <c r="AW271" s="36">
        <v>0</v>
      </c>
      <c r="AX271" s="36">
        <v>0</v>
      </c>
      <c r="AY271" s="36">
        <v>0</v>
      </c>
      <c r="AZ271" s="40"/>
      <c r="BA271" s="40">
        <v>5525</v>
      </c>
      <c r="BB271" s="36">
        <v>0</v>
      </c>
      <c r="BC271" s="36">
        <v>0</v>
      </c>
      <c r="BD271" s="36">
        <v>358</v>
      </c>
      <c r="BE271" s="36">
        <v>-56</v>
      </c>
    </row>
    <row r="272" spans="1:57" x14ac:dyDescent="0.2">
      <c r="A272" s="35" t="s">
        <v>584</v>
      </c>
      <c r="B272" s="35" t="s">
        <v>1314</v>
      </c>
      <c r="C272" s="397" t="s">
        <v>1589</v>
      </c>
      <c r="D272" s="35" t="s">
        <v>583</v>
      </c>
      <c r="F272" s="35" t="s">
        <v>3</v>
      </c>
      <c r="G272" s="36">
        <v>5</v>
      </c>
      <c r="H272" s="36">
        <v>734</v>
      </c>
      <c r="I272" s="37">
        <v>739</v>
      </c>
      <c r="J272" s="39">
        <v>15</v>
      </c>
      <c r="K272" s="36">
        <v>21</v>
      </c>
      <c r="L272" s="36">
        <v>0</v>
      </c>
      <c r="M272" s="37">
        <v>21</v>
      </c>
      <c r="N272" s="38">
        <v>-37</v>
      </c>
      <c r="O272" s="38">
        <v>0</v>
      </c>
      <c r="P272" s="38">
        <v>122</v>
      </c>
      <c r="Q272" s="39">
        <v>85</v>
      </c>
      <c r="R272" s="37">
        <v>1111</v>
      </c>
      <c r="S272" s="38">
        <v>0</v>
      </c>
      <c r="T272" s="38">
        <v>69</v>
      </c>
      <c r="U272" s="38">
        <v>327</v>
      </c>
      <c r="V272" s="39">
        <v>396</v>
      </c>
      <c r="W272" s="36">
        <v>0</v>
      </c>
      <c r="X272" s="36">
        <v>-6</v>
      </c>
      <c r="Y272" s="37">
        <v>-6</v>
      </c>
      <c r="Z272" s="39">
        <v>58</v>
      </c>
      <c r="AA272" s="36">
        <v>0</v>
      </c>
      <c r="AB272" s="36">
        <v>0</v>
      </c>
      <c r="AC272" s="37">
        <v>0</v>
      </c>
      <c r="AD272" s="38">
        <v>108</v>
      </c>
      <c r="AE272" s="38">
        <v>124</v>
      </c>
      <c r="AF272" s="39">
        <v>232</v>
      </c>
      <c r="AG272" s="36">
        <v>347</v>
      </c>
      <c r="AH272" s="36">
        <v>-313</v>
      </c>
      <c r="AI272" s="36">
        <v>0</v>
      </c>
      <c r="AJ272" s="36">
        <v>42</v>
      </c>
      <c r="AK272" s="40">
        <v>2727</v>
      </c>
      <c r="AL272" s="38">
        <v>3181</v>
      </c>
      <c r="AM272" s="38">
        <v>0</v>
      </c>
      <c r="AN272" s="38">
        <v>1634</v>
      </c>
      <c r="AO272" s="38">
        <v>0</v>
      </c>
      <c r="AP272" s="38">
        <v>0</v>
      </c>
      <c r="AQ272" s="36">
        <v>210</v>
      </c>
      <c r="AR272" s="36">
        <v>0</v>
      </c>
      <c r="AS272" s="36">
        <v>0</v>
      </c>
      <c r="AT272" s="36">
        <v>0</v>
      </c>
      <c r="AU272" s="36">
        <v>-330</v>
      </c>
      <c r="AV272" s="36">
        <v>-5</v>
      </c>
      <c r="AW272" s="36">
        <v>44</v>
      </c>
      <c r="AX272" s="36">
        <v>0</v>
      </c>
      <c r="AY272" s="36">
        <v>0</v>
      </c>
      <c r="AZ272" s="40"/>
      <c r="BA272" s="40">
        <v>7461</v>
      </c>
      <c r="BB272" s="36">
        <v>0</v>
      </c>
      <c r="BC272" s="36">
        <v>0</v>
      </c>
      <c r="BD272" s="36">
        <v>0</v>
      </c>
      <c r="BE272" s="36">
        <v>-166</v>
      </c>
    </row>
    <row r="273" spans="1:57" x14ac:dyDescent="0.2">
      <c r="A273" s="35" t="s">
        <v>635</v>
      </c>
      <c r="B273" s="35" t="s">
        <v>1315</v>
      </c>
      <c r="C273" s="397" t="s">
        <v>1589</v>
      </c>
      <c r="D273" s="35" t="s">
        <v>634</v>
      </c>
      <c r="F273" s="35" t="s">
        <v>3</v>
      </c>
      <c r="G273" s="36">
        <v>10</v>
      </c>
      <c r="H273" s="36">
        <v>1168</v>
      </c>
      <c r="I273" s="37">
        <v>1178</v>
      </c>
      <c r="J273" s="39">
        <v>42</v>
      </c>
      <c r="K273" s="36">
        <v>3</v>
      </c>
      <c r="L273" s="36">
        <v>0</v>
      </c>
      <c r="M273" s="37">
        <v>3</v>
      </c>
      <c r="N273" s="38">
        <v>-1002</v>
      </c>
      <c r="O273" s="38">
        <v>0</v>
      </c>
      <c r="P273" s="38">
        <v>118</v>
      </c>
      <c r="Q273" s="39">
        <v>-884</v>
      </c>
      <c r="R273" s="37">
        <v>1260</v>
      </c>
      <c r="S273" s="38">
        <v>0</v>
      </c>
      <c r="T273" s="38">
        <v>166</v>
      </c>
      <c r="U273" s="38">
        <v>873</v>
      </c>
      <c r="V273" s="39">
        <v>1039</v>
      </c>
      <c r="W273" s="36">
        <v>0</v>
      </c>
      <c r="X273" s="36">
        <v>0</v>
      </c>
      <c r="Y273" s="37">
        <v>0</v>
      </c>
      <c r="Z273" s="39">
        <v>653</v>
      </c>
      <c r="AA273" s="36">
        <v>0</v>
      </c>
      <c r="AB273" s="36">
        <v>0</v>
      </c>
      <c r="AC273" s="37">
        <v>0</v>
      </c>
      <c r="AD273" s="38">
        <v>149</v>
      </c>
      <c r="AE273" s="38">
        <v>260</v>
      </c>
      <c r="AF273" s="39">
        <v>409</v>
      </c>
      <c r="AG273" s="36">
        <v>223</v>
      </c>
      <c r="AH273" s="36">
        <v>0</v>
      </c>
      <c r="AI273" s="36">
        <v>0</v>
      </c>
      <c r="AJ273" s="36">
        <v>-184</v>
      </c>
      <c r="AK273" s="40">
        <v>3739</v>
      </c>
      <c r="AL273" s="38">
        <v>3115</v>
      </c>
      <c r="AM273" s="38">
        <v>0</v>
      </c>
      <c r="AN273" s="38">
        <v>3451</v>
      </c>
      <c r="AO273" s="38">
        <v>-43</v>
      </c>
      <c r="AP273" s="38">
        <v>0</v>
      </c>
      <c r="AQ273" s="36">
        <v>732</v>
      </c>
      <c r="AR273" s="36">
        <v>0</v>
      </c>
      <c r="AS273" s="36">
        <v>0</v>
      </c>
      <c r="AT273" s="36">
        <v>0</v>
      </c>
      <c r="AU273" s="36">
        <v>0</v>
      </c>
      <c r="AV273" s="36">
        <v>-86</v>
      </c>
      <c r="AW273" s="36">
        <v>-6</v>
      </c>
      <c r="AX273" s="36">
        <v>0</v>
      </c>
      <c r="AY273" s="36">
        <v>0</v>
      </c>
      <c r="AZ273" s="40"/>
      <c r="BA273" s="40">
        <v>10902</v>
      </c>
      <c r="BB273" s="36">
        <v>0</v>
      </c>
      <c r="BC273" s="36">
        <v>0</v>
      </c>
      <c r="BD273" s="36">
        <v>5</v>
      </c>
      <c r="BE273" s="36">
        <v>-125</v>
      </c>
    </row>
    <row r="274" spans="1:57" x14ac:dyDescent="0.2">
      <c r="A274" s="35" t="s">
        <v>673</v>
      </c>
      <c r="B274" s="35" t="s">
        <v>1316</v>
      </c>
      <c r="C274" s="397" t="s">
        <v>1589</v>
      </c>
      <c r="D274" s="35" t="s">
        <v>940</v>
      </c>
      <c r="F274" s="35" t="s">
        <v>3</v>
      </c>
      <c r="G274" s="36">
        <v>53</v>
      </c>
      <c r="H274" s="36">
        <v>1542</v>
      </c>
      <c r="I274" s="37">
        <v>1595</v>
      </c>
      <c r="J274" s="39">
        <v>14</v>
      </c>
      <c r="K274" s="36">
        <v>113</v>
      </c>
      <c r="L274" s="36">
        <v>0</v>
      </c>
      <c r="M274" s="37">
        <v>113</v>
      </c>
      <c r="N274" s="38">
        <v>-1129</v>
      </c>
      <c r="O274" s="38">
        <v>0</v>
      </c>
      <c r="P274" s="38">
        <v>201</v>
      </c>
      <c r="Q274" s="39">
        <v>-928</v>
      </c>
      <c r="R274" s="37">
        <v>931</v>
      </c>
      <c r="S274" s="38">
        <v>0</v>
      </c>
      <c r="T274" s="38">
        <v>354</v>
      </c>
      <c r="U274" s="38">
        <v>300</v>
      </c>
      <c r="V274" s="39">
        <v>654</v>
      </c>
      <c r="W274" s="36">
        <v>0</v>
      </c>
      <c r="X274" s="36">
        <v>0</v>
      </c>
      <c r="Y274" s="37">
        <v>0</v>
      </c>
      <c r="Z274" s="39">
        <v>751</v>
      </c>
      <c r="AA274" s="36">
        <v>0</v>
      </c>
      <c r="AB274" s="36">
        <v>0</v>
      </c>
      <c r="AC274" s="37">
        <v>0</v>
      </c>
      <c r="AD274" s="38">
        <v>255</v>
      </c>
      <c r="AE274" s="38">
        <v>276</v>
      </c>
      <c r="AF274" s="39">
        <v>531</v>
      </c>
      <c r="AG274" s="36">
        <v>0</v>
      </c>
      <c r="AH274" s="36">
        <v>0</v>
      </c>
      <c r="AI274" s="36">
        <v>0</v>
      </c>
      <c r="AJ274" s="36">
        <v>-527</v>
      </c>
      <c r="AK274" s="40">
        <v>3134</v>
      </c>
      <c r="AL274" s="38">
        <v>3933</v>
      </c>
      <c r="AM274" s="38">
        <v>0</v>
      </c>
      <c r="AN274" s="38">
        <v>2520</v>
      </c>
      <c r="AO274" s="38">
        <v>0</v>
      </c>
      <c r="AP274" s="38">
        <v>0</v>
      </c>
      <c r="AQ274" s="36">
        <v>0</v>
      </c>
      <c r="AR274" s="36">
        <v>0</v>
      </c>
      <c r="AS274" s="36">
        <v>0</v>
      </c>
      <c r="AT274" s="36">
        <v>0</v>
      </c>
      <c r="AU274" s="36">
        <v>0</v>
      </c>
      <c r="AV274" s="36">
        <v>-2113</v>
      </c>
      <c r="AW274" s="36">
        <v>0</v>
      </c>
      <c r="AX274" s="36">
        <v>0</v>
      </c>
      <c r="AY274" s="36">
        <v>0</v>
      </c>
      <c r="AZ274" s="40"/>
      <c r="BA274" s="40">
        <v>7474</v>
      </c>
      <c r="BB274" s="36">
        <v>0</v>
      </c>
      <c r="BC274" s="36">
        <v>0</v>
      </c>
      <c r="BD274" s="36">
        <v>5288</v>
      </c>
      <c r="BE274" s="36">
        <v>-3625</v>
      </c>
    </row>
    <row r="275" spans="1:57" x14ac:dyDescent="0.2">
      <c r="A275" s="35" t="s">
        <v>629</v>
      </c>
      <c r="B275" s="35" t="s">
        <v>1317</v>
      </c>
      <c r="C275" s="397" t="s">
        <v>1593</v>
      </c>
      <c r="D275" s="35" t="s">
        <v>941</v>
      </c>
      <c r="F275" s="35" t="s">
        <v>729</v>
      </c>
      <c r="G275" s="36">
        <v>76</v>
      </c>
      <c r="H275" s="36">
        <v>930</v>
      </c>
      <c r="I275" s="37">
        <v>1006</v>
      </c>
      <c r="J275" s="39">
        <v>40</v>
      </c>
      <c r="K275" s="36">
        <v>0</v>
      </c>
      <c r="L275" s="36">
        <v>5423</v>
      </c>
      <c r="M275" s="37">
        <v>5423</v>
      </c>
      <c r="N275" s="38">
        <v>5486</v>
      </c>
      <c r="O275" s="38">
        <v>0</v>
      </c>
      <c r="P275" s="38">
        <v>873</v>
      </c>
      <c r="Q275" s="39">
        <v>6359</v>
      </c>
      <c r="R275" s="37">
        <v>5097</v>
      </c>
      <c r="S275" s="38">
        <v>1036</v>
      </c>
      <c r="T275" s="38">
        <v>0</v>
      </c>
      <c r="U275" s="38">
        <v>801</v>
      </c>
      <c r="V275" s="39">
        <v>1837</v>
      </c>
      <c r="W275" s="36">
        <v>3134</v>
      </c>
      <c r="X275" s="36">
        <v>3486</v>
      </c>
      <c r="Y275" s="37">
        <v>6620</v>
      </c>
      <c r="Z275" s="39">
        <v>1260</v>
      </c>
      <c r="AA275" s="36">
        <v>8581</v>
      </c>
      <c r="AB275" s="36">
        <v>12028</v>
      </c>
      <c r="AC275" s="37">
        <v>20609</v>
      </c>
      <c r="AD275" s="38">
        <v>51152</v>
      </c>
      <c r="AE275" s="38">
        <v>993</v>
      </c>
      <c r="AF275" s="39">
        <v>52145</v>
      </c>
      <c r="AG275" s="36">
        <v>0</v>
      </c>
      <c r="AH275" s="36">
        <v>0</v>
      </c>
      <c r="AI275" s="36">
        <v>0</v>
      </c>
      <c r="AJ275" s="36">
        <v>-492</v>
      </c>
      <c r="AK275" s="40">
        <v>99904</v>
      </c>
      <c r="AL275" s="38">
        <v>0</v>
      </c>
      <c r="AM275" s="38">
        <v>0</v>
      </c>
      <c r="AN275" s="38">
        <v>0</v>
      </c>
      <c r="AO275" s="38">
        <v>0</v>
      </c>
      <c r="AP275" s="38">
        <v>0</v>
      </c>
      <c r="AQ275" s="36">
        <v>0</v>
      </c>
      <c r="AR275" s="36">
        <v>0</v>
      </c>
      <c r="AS275" s="36">
        <v>0</v>
      </c>
      <c r="AT275" s="36">
        <v>0</v>
      </c>
      <c r="AU275" s="36">
        <v>223</v>
      </c>
      <c r="AV275" s="36">
        <v>-521</v>
      </c>
      <c r="AW275" s="36">
        <v>-693</v>
      </c>
      <c r="AX275" s="36">
        <v>0</v>
      </c>
      <c r="AY275" s="36">
        <v>0</v>
      </c>
      <c r="AZ275" s="40"/>
      <c r="BA275" s="40">
        <v>98913</v>
      </c>
      <c r="BB275" s="36">
        <v>0</v>
      </c>
      <c r="BC275" s="36">
        <v>0</v>
      </c>
      <c r="BD275" s="36">
        <v>4518</v>
      </c>
      <c r="BE275" s="36">
        <v>-396</v>
      </c>
    </row>
    <row r="276" spans="1:57" x14ac:dyDescent="0.2">
      <c r="A276" s="35" t="s">
        <v>410</v>
      </c>
      <c r="B276" s="35" t="s">
        <v>1318</v>
      </c>
      <c r="C276" s="397" t="s">
        <v>1593</v>
      </c>
      <c r="D276" s="35" t="s">
        <v>409</v>
      </c>
      <c r="F276" s="35" t="s">
        <v>3</v>
      </c>
      <c r="G276" s="36">
        <v>10</v>
      </c>
      <c r="H276" s="36">
        <v>436</v>
      </c>
      <c r="I276" s="37">
        <v>446</v>
      </c>
      <c r="J276" s="39">
        <v>10</v>
      </c>
      <c r="K276" s="36">
        <v>48</v>
      </c>
      <c r="L276" s="36">
        <v>0</v>
      </c>
      <c r="M276" s="37">
        <v>48</v>
      </c>
      <c r="N276" s="38">
        <v>26</v>
      </c>
      <c r="O276" s="38">
        <v>0</v>
      </c>
      <c r="P276" s="38">
        <v>34</v>
      </c>
      <c r="Q276" s="39">
        <v>60</v>
      </c>
      <c r="R276" s="37">
        <v>613</v>
      </c>
      <c r="S276" s="38">
        <v>0</v>
      </c>
      <c r="T276" s="38">
        <v>20</v>
      </c>
      <c r="U276" s="38">
        <v>206</v>
      </c>
      <c r="V276" s="39">
        <v>226</v>
      </c>
      <c r="W276" s="36">
        <v>0</v>
      </c>
      <c r="X276" s="36">
        <v>0</v>
      </c>
      <c r="Y276" s="37">
        <v>0</v>
      </c>
      <c r="Z276" s="39">
        <v>292</v>
      </c>
      <c r="AA276" s="36">
        <v>0</v>
      </c>
      <c r="AB276" s="36">
        <v>0</v>
      </c>
      <c r="AC276" s="37">
        <v>0</v>
      </c>
      <c r="AD276" s="38">
        <v>69</v>
      </c>
      <c r="AE276" s="38">
        <v>85</v>
      </c>
      <c r="AF276" s="39">
        <v>154</v>
      </c>
      <c r="AG276" s="36">
        <v>32</v>
      </c>
      <c r="AH276" s="36">
        <v>0</v>
      </c>
      <c r="AI276" s="36">
        <v>0</v>
      </c>
      <c r="AJ276" s="36">
        <v>69</v>
      </c>
      <c r="AK276" s="40">
        <v>1950</v>
      </c>
      <c r="AL276" s="38">
        <v>1976</v>
      </c>
      <c r="AM276" s="38">
        <v>0</v>
      </c>
      <c r="AN276" s="38">
        <v>1588</v>
      </c>
      <c r="AO276" s="38">
        <v>0</v>
      </c>
      <c r="AP276" s="38">
        <v>0</v>
      </c>
      <c r="AQ276" s="36">
        <v>237</v>
      </c>
      <c r="AR276" s="36">
        <v>0</v>
      </c>
      <c r="AS276" s="36">
        <v>0</v>
      </c>
      <c r="AT276" s="36">
        <v>0</v>
      </c>
      <c r="AU276" s="36">
        <v>0</v>
      </c>
      <c r="AV276" s="36">
        <v>-42</v>
      </c>
      <c r="AW276" s="36">
        <v>0</v>
      </c>
      <c r="AX276" s="36">
        <v>0</v>
      </c>
      <c r="AY276" s="36">
        <v>0</v>
      </c>
      <c r="AZ276" s="40"/>
      <c r="BA276" s="40">
        <v>5709</v>
      </c>
      <c r="BB276" s="36">
        <v>0</v>
      </c>
      <c r="BC276" s="36">
        <v>0</v>
      </c>
      <c r="BD276" s="36">
        <v>2</v>
      </c>
      <c r="BE276" s="36">
        <v>-30</v>
      </c>
    </row>
    <row r="277" spans="1:57" x14ac:dyDescent="0.2">
      <c r="A277" s="35" t="s">
        <v>427</v>
      </c>
      <c r="B277" s="35" t="s">
        <v>1319</v>
      </c>
      <c r="C277" s="397" t="s">
        <v>1593</v>
      </c>
      <c r="D277" s="35" t="s">
        <v>426</v>
      </c>
      <c r="F277" s="35" t="s">
        <v>3</v>
      </c>
      <c r="G277" s="36">
        <v>50</v>
      </c>
      <c r="H277" s="36">
        <v>547</v>
      </c>
      <c r="I277" s="37">
        <v>597</v>
      </c>
      <c r="J277" s="39">
        <v>6</v>
      </c>
      <c r="K277" s="36">
        <v>77</v>
      </c>
      <c r="L277" s="36">
        <v>0</v>
      </c>
      <c r="M277" s="37">
        <v>77</v>
      </c>
      <c r="N277" s="38">
        <v>-230</v>
      </c>
      <c r="O277" s="38">
        <v>0</v>
      </c>
      <c r="P277" s="38">
        <v>307</v>
      </c>
      <c r="Q277" s="39">
        <v>77</v>
      </c>
      <c r="R277" s="37">
        <v>1010</v>
      </c>
      <c r="S277" s="38">
        <v>0</v>
      </c>
      <c r="T277" s="38">
        <v>-7</v>
      </c>
      <c r="U277" s="38">
        <v>254</v>
      </c>
      <c r="V277" s="39">
        <v>247</v>
      </c>
      <c r="W277" s="36">
        <v>0</v>
      </c>
      <c r="X277" s="36">
        <v>0</v>
      </c>
      <c r="Y277" s="37">
        <v>0</v>
      </c>
      <c r="Z277" s="39">
        <v>975</v>
      </c>
      <c r="AA277" s="36">
        <v>0</v>
      </c>
      <c r="AB277" s="36">
        <v>0</v>
      </c>
      <c r="AC277" s="37">
        <v>0</v>
      </c>
      <c r="AD277" s="38">
        <v>0</v>
      </c>
      <c r="AE277" s="38">
        <v>91</v>
      </c>
      <c r="AF277" s="39">
        <v>91</v>
      </c>
      <c r="AG277" s="36">
        <v>79</v>
      </c>
      <c r="AH277" s="36">
        <v>21</v>
      </c>
      <c r="AI277" s="36">
        <v>0</v>
      </c>
      <c r="AJ277" s="36">
        <v>-3</v>
      </c>
      <c r="AK277" s="40">
        <v>3177</v>
      </c>
      <c r="AL277" s="38">
        <v>4562</v>
      </c>
      <c r="AM277" s="38">
        <v>70</v>
      </c>
      <c r="AN277" s="38">
        <v>2649</v>
      </c>
      <c r="AO277" s="38">
        <v>0</v>
      </c>
      <c r="AP277" s="38">
        <v>21</v>
      </c>
      <c r="AQ277" s="36">
        <v>0</v>
      </c>
      <c r="AR277" s="36">
        <v>0</v>
      </c>
      <c r="AS277" s="36">
        <v>0</v>
      </c>
      <c r="AT277" s="36">
        <v>0</v>
      </c>
      <c r="AU277" s="36">
        <v>0</v>
      </c>
      <c r="AV277" s="36">
        <v>-161</v>
      </c>
      <c r="AW277" s="36">
        <v>0</v>
      </c>
      <c r="AX277" s="36">
        <v>0</v>
      </c>
      <c r="AY277" s="36">
        <v>0</v>
      </c>
      <c r="AZ277" s="40"/>
      <c r="BA277" s="40">
        <v>10318</v>
      </c>
      <c r="BB277" s="36">
        <v>0</v>
      </c>
      <c r="BC277" s="36">
        <v>0</v>
      </c>
      <c r="BD277" s="36">
        <v>652</v>
      </c>
      <c r="BE277" s="36">
        <v>-56</v>
      </c>
    </row>
    <row r="278" spans="1:57" x14ac:dyDescent="0.2">
      <c r="A278" s="35" t="s">
        <v>473</v>
      </c>
      <c r="B278" s="35" t="s">
        <v>1320</v>
      </c>
      <c r="C278" s="397" t="s">
        <v>1593</v>
      </c>
      <c r="D278" s="35" t="s">
        <v>472</v>
      </c>
      <c r="F278" s="35" t="s">
        <v>3</v>
      </c>
      <c r="G278" s="36">
        <v>-62</v>
      </c>
      <c r="H278" s="36">
        <v>845</v>
      </c>
      <c r="I278" s="37">
        <v>783</v>
      </c>
      <c r="J278" s="39">
        <v>13</v>
      </c>
      <c r="K278" s="36">
        <v>174</v>
      </c>
      <c r="L278" s="36">
        <v>0</v>
      </c>
      <c r="M278" s="37">
        <v>174</v>
      </c>
      <c r="N278" s="38">
        <v>12</v>
      </c>
      <c r="O278" s="38">
        <v>0</v>
      </c>
      <c r="P278" s="38">
        <v>125</v>
      </c>
      <c r="Q278" s="39">
        <v>137</v>
      </c>
      <c r="R278" s="37">
        <v>-98</v>
      </c>
      <c r="S278" s="38">
        <v>0</v>
      </c>
      <c r="T278" s="38">
        <v>60</v>
      </c>
      <c r="U278" s="38">
        <v>187</v>
      </c>
      <c r="V278" s="39">
        <v>247</v>
      </c>
      <c r="W278" s="36">
        <v>0</v>
      </c>
      <c r="X278" s="36">
        <v>0</v>
      </c>
      <c r="Y278" s="37">
        <v>0</v>
      </c>
      <c r="Z278" s="39">
        <v>307</v>
      </c>
      <c r="AA278" s="36">
        <v>0</v>
      </c>
      <c r="AB278" s="36">
        <v>0</v>
      </c>
      <c r="AC278" s="37">
        <v>0</v>
      </c>
      <c r="AD278" s="38">
        <v>0</v>
      </c>
      <c r="AE278" s="38">
        <v>140</v>
      </c>
      <c r="AF278" s="39">
        <v>140</v>
      </c>
      <c r="AG278" s="36">
        <v>94</v>
      </c>
      <c r="AH278" s="36">
        <v>0</v>
      </c>
      <c r="AI278" s="36">
        <v>0</v>
      </c>
      <c r="AJ278" s="36">
        <v>106</v>
      </c>
      <c r="AK278" s="40">
        <v>1903</v>
      </c>
      <c r="AL278" s="38">
        <v>1903</v>
      </c>
      <c r="AM278" s="38">
        <v>0</v>
      </c>
      <c r="AN278" s="38">
        <v>1872</v>
      </c>
      <c r="AO278" s="38">
        <v>0</v>
      </c>
      <c r="AP278" s="38">
        <v>0</v>
      </c>
      <c r="AQ278" s="36">
        <v>365</v>
      </c>
      <c r="AR278" s="36">
        <v>0</v>
      </c>
      <c r="AS278" s="36">
        <v>0</v>
      </c>
      <c r="AT278" s="36">
        <v>0</v>
      </c>
      <c r="AU278" s="36">
        <v>0</v>
      </c>
      <c r="AV278" s="36">
        <v>7</v>
      </c>
      <c r="AW278" s="36">
        <v>1345</v>
      </c>
      <c r="AX278" s="36">
        <v>0</v>
      </c>
      <c r="AY278" s="36">
        <v>0</v>
      </c>
      <c r="AZ278" s="40"/>
      <c r="BA278" s="40">
        <v>7395</v>
      </c>
      <c r="BB278" s="36">
        <v>0</v>
      </c>
      <c r="BC278" s="36">
        <v>0</v>
      </c>
      <c r="BD278" s="36">
        <v>883</v>
      </c>
      <c r="BE278" s="36">
        <v>145</v>
      </c>
    </row>
    <row r="279" spans="1:57" x14ac:dyDescent="0.2">
      <c r="A279" s="35" t="s">
        <v>562</v>
      </c>
      <c r="B279" s="35" t="s">
        <v>1321</v>
      </c>
      <c r="C279" s="397" t="s">
        <v>1593</v>
      </c>
      <c r="D279" s="35" t="s">
        <v>561</v>
      </c>
      <c r="F279" s="35" t="s">
        <v>3</v>
      </c>
      <c r="G279" s="36">
        <v>15</v>
      </c>
      <c r="H279" s="36">
        <v>627</v>
      </c>
      <c r="I279" s="37">
        <v>642</v>
      </c>
      <c r="J279" s="39">
        <v>0</v>
      </c>
      <c r="K279" s="36">
        <v>77</v>
      </c>
      <c r="L279" s="36">
        <v>0</v>
      </c>
      <c r="M279" s="37">
        <v>77</v>
      </c>
      <c r="N279" s="38">
        <v>-548</v>
      </c>
      <c r="O279" s="38">
        <v>0</v>
      </c>
      <c r="P279" s="38">
        <v>124</v>
      </c>
      <c r="Q279" s="39">
        <v>-424</v>
      </c>
      <c r="R279" s="37">
        <v>1368</v>
      </c>
      <c r="S279" s="38">
        <v>0</v>
      </c>
      <c r="T279" s="38">
        <v>190</v>
      </c>
      <c r="U279" s="38">
        <v>594</v>
      </c>
      <c r="V279" s="39">
        <v>784</v>
      </c>
      <c r="W279" s="36">
        <v>0</v>
      </c>
      <c r="X279" s="36">
        <v>0</v>
      </c>
      <c r="Y279" s="37">
        <v>0</v>
      </c>
      <c r="Z279" s="39">
        <v>-162</v>
      </c>
      <c r="AA279" s="36">
        <v>0</v>
      </c>
      <c r="AB279" s="36">
        <v>0</v>
      </c>
      <c r="AC279" s="37">
        <v>0</v>
      </c>
      <c r="AD279" s="38">
        <v>0</v>
      </c>
      <c r="AE279" s="38">
        <v>481</v>
      </c>
      <c r="AF279" s="39">
        <v>481</v>
      </c>
      <c r="AG279" s="36">
        <v>0</v>
      </c>
      <c r="AH279" s="36">
        <v>50</v>
      </c>
      <c r="AI279" s="36">
        <v>0</v>
      </c>
      <c r="AJ279" s="36">
        <v>0</v>
      </c>
      <c r="AK279" s="40">
        <v>2816</v>
      </c>
      <c r="AL279" s="38">
        <v>6678</v>
      </c>
      <c r="AM279" s="38">
        <v>0</v>
      </c>
      <c r="AN279" s="38">
        <v>0</v>
      </c>
      <c r="AO279" s="38">
        <v>0</v>
      </c>
      <c r="AP279" s="38">
        <v>0</v>
      </c>
      <c r="AQ279" s="36">
        <v>0</v>
      </c>
      <c r="AR279" s="36">
        <v>0</v>
      </c>
      <c r="AS279" s="36">
        <v>0</v>
      </c>
      <c r="AT279" s="36">
        <v>0</v>
      </c>
      <c r="AU279" s="36">
        <v>0</v>
      </c>
      <c r="AV279" s="36">
        <v>-161</v>
      </c>
      <c r="AW279" s="36">
        <v>-176</v>
      </c>
      <c r="AX279" s="36">
        <v>0</v>
      </c>
      <c r="AY279" s="36">
        <v>0</v>
      </c>
      <c r="AZ279" s="40"/>
      <c r="BA279" s="40">
        <v>9157</v>
      </c>
      <c r="BB279" s="36">
        <v>0</v>
      </c>
      <c r="BC279" s="36">
        <v>0</v>
      </c>
      <c r="BD279" s="36">
        <v>0</v>
      </c>
      <c r="BE279" s="36">
        <v>-44</v>
      </c>
    </row>
    <row r="280" spans="1:57" x14ac:dyDescent="0.2">
      <c r="A280" s="35" t="s">
        <v>628</v>
      </c>
      <c r="B280" s="35" t="s">
        <v>1322</v>
      </c>
      <c r="C280" s="397" t="s">
        <v>1593</v>
      </c>
      <c r="D280" s="35" t="s">
        <v>627</v>
      </c>
      <c r="F280" s="35" t="s">
        <v>3</v>
      </c>
      <c r="G280" s="36">
        <v>-132</v>
      </c>
      <c r="H280" s="36">
        <v>749</v>
      </c>
      <c r="I280" s="37">
        <v>617</v>
      </c>
      <c r="J280" s="39">
        <v>22</v>
      </c>
      <c r="K280" s="36">
        <v>110</v>
      </c>
      <c r="L280" s="36">
        <v>0</v>
      </c>
      <c r="M280" s="37">
        <v>110</v>
      </c>
      <c r="N280" s="38">
        <v>-286</v>
      </c>
      <c r="O280" s="38">
        <v>0</v>
      </c>
      <c r="P280" s="38">
        <v>233</v>
      </c>
      <c r="Q280" s="39">
        <v>-53</v>
      </c>
      <c r="R280" s="37">
        <v>967</v>
      </c>
      <c r="S280" s="38">
        <v>7</v>
      </c>
      <c r="T280" s="38">
        <v>-33</v>
      </c>
      <c r="U280" s="38">
        <v>450</v>
      </c>
      <c r="V280" s="39">
        <v>424</v>
      </c>
      <c r="W280" s="36">
        <v>0</v>
      </c>
      <c r="X280" s="36">
        <v>0</v>
      </c>
      <c r="Y280" s="37">
        <v>0</v>
      </c>
      <c r="Z280" s="39">
        <v>1148</v>
      </c>
      <c r="AA280" s="36">
        <v>0</v>
      </c>
      <c r="AB280" s="36">
        <v>0</v>
      </c>
      <c r="AC280" s="37">
        <v>0</v>
      </c>
      <c r="AD280" s="38">
        <v>0</v>
      </c>
      <c r="AE280" s="38">
        <v>271</v>
      </c>
      <c r="AF280" s="39">
        <v>271</v>
      </c>
      <c r="AG280" s="36">
        <v>38</v>
      </c>
      <c r="AH280" s="36">
        <v>0</v>
      </c>
      <c r="AI280" s="36">
        <v>0</v>
      </c>
      <c r="AJ280" s="36">
        <v>0</v>
      </c>
      <c r="AK280" s="40">
        <v>3544</v>
      </c>
      <c r="AL280" s="38">
        <v>4217</v>
      </c>
      <c r="AM280" s="38">
        <v>44</v>
      </c>
      <c r="AN280" s="38">
        <v>2976</v>
      </c>
      <c r="AO280" s="38">
        <v>0</v>
      </c>
      <c r="AP280" s="38">
        <v>10</v>
      </c>
      <c r="AQ280" s="36">
        <v>353</v>
      </c>
      <c r="AR280" s="36">
        <v>0</v>
      </c>
      <c r="AS280" s="36">
        <v>0</v>
      </c>
      <c r="AT280" s="36">
        <v>0</v>
      </c>
      <c r="AU280" s="36">
        <v>0</v>
      </c>
      <c r="AV280" s="36">
        <v>0</v>
      </c>
      <c r="AW280" s="36">
        <v>0</v>
      </c>
      <c r="AX280" s="36">
        <v>0</v>
      </c>
      <c r="AY280" s="36">
        <v>0</v>
      </c>
      <c r="AZ280" s="40"/>
      <c r="BA280" s="40">
        <v>11144</v>
      </c>
      <c r="BB280" s="36">
        <v>0</v>
      </c>
      <c r="BC280" s="36">
        <v>0</v>
      </c>
      <c r="BD280" s="36">
        <v>8</v>
      </c>
      <c r="BE280" s="36">
        <v>-100</v>
      </c>
    </row>
    <row r="281" spans="1:57" x14ac:dyDescent="0.2">
      <c r="A281" s="35" t="s">
        <v>657</v>
      </c>
      <c r="B281" s="35" t="s">
        <v>1323</v>
      </c>
      <c r="C281" s="397" t="s">
        <v>1589</v>
      </c>
      <c r="D281" s="35" t="s">
        <v>942</v>
      </c>
      <c r="F281" s="35" t="s">
        <v>729</v>
      </c>
      <c r="G281" s="36">
        <v>158</v>
      </c>
      <c r="H281" s="36">
        <v>152</v>
      </c>
      <c r="I281" s="37">
        <v>310</v>
      </c>
      <c r="J281" s="39">
        <v>1</v>
      </c>
      <c r="K281" s="36">
        <v>269</v>
      </c>
      <c r="L281" s="36">
        <v>7067</v>
      </c>
      <c r="M281" s="37">
        <v>7336</v>
      </c>
      <c r="N281" s="38">
        <v>10268</v>
      </c>
      <c r="O281" s="38">
        <v>0</v>
      </c>
      <c r="P281" s="38">
        <v>618</v>
      </c>
      <c r="Q281" s="39">
        <v>10886</v>
      </c>
      <c r="R281" s="37">
        <v>17663</v>
      </c>
      <c r="S281" s="38">
        <v>4403</v>
      </c>
      <c r="T281" s="38">
        <v>34</v>
      </c>
      <c r="U281" s="38">
        <v>811</v>
      </c>
      <c r="V281" s="39">
        <v>5248</v>
      </c>
      <c r="W281" s="36">
        <v>3860</v>
      </c>
      <c r="X281" s="36">
        <v>3644</v>
      </c>
      <c r="Y281" s="37">
        <v>7504</v>
      </c>
      <c r="Z281" s="39">
        <v>2000</v>
      </c>
      <c r="AA281" s="36">
        <v>115796</v>
      </c>
      <c r="AB281" s="36">
        <v>3051</v>
      </c>
      <c r="AC281" s="37">
        <v>118847</v>
      </c>
      <c r="AD281" s="38">
        <v>87436</v>
      </c>
      <c r="AE281" s="38">
        <v>1939</v>
      </c>
      <c r="AF281" s="39">
        <v>89375</v>
      </c>
      <c r="AG281" s="36">
        <v>839</v>
      </c>
      <c r="AH281" s="36">
        <v>0</v>
      </c>
      <c r="AI281" s="36">
        <v>0</v>
      </c>
      <c r="AJ281" s="36">
        <v>0</v>
      </c>
      <c r="AK281" s="40">
        <v>260009</v>
      </c>
      <c r="AL281" s="38">
        <v>0</v>
      </c>
      <c r="AM281" s="38">
        <v>0</v>
      </c>
      <c r="AN281" s="38">
        <v>0</v>
      </c>
      <c r="AO281" s="38">
        <v>0</v>
      </c>
      <c r="AP281" s="38">
        <v>0</v>
      </c>
      <c r="AQ281" s="36">
        <v>0</v>
      </c>
      <c r="AR281" s="36">
        <v>0</v>
      </c>
      <c r="AS281" s="36">
        <v>0</v>
      </c>
      <c r="AT281" s="36">
        <v>0</v>
      </c>
      <c r="AU281" s="36">
        <v>74</v>
      </c>
      <c r="AV281" s="36">
        <v>0</v>
      </c>
      <c r="AW281" s="36">
        <v>0</v>
      </c>
      <c r="AX281" s="36">
        <v>0</v>
      </c>
      <c r="AY281" s="36">
        <v>0</v>
      </c>
      <c r="AZ281" s="40"/>
      <c r="BA281" s="40">
        <v>260083</v>
      </c>
      <c r="BB281" s="36">
        <v>0</v>
      </c>
      <c r="BC281" s="36">
        <v>0</v>
      </c>
      <c r="BD281" s="36">
        <v>4558</v>
      </c>
      <c r="BE281" s="36">
        <v>-509</v>
      </c>
    </row>
    <row r="282" spans="1:57" x14ac:dyDescent="0.2">
      <c r="A282" s="35" t="s">
        <v>2</v>
      </c>
      <c r="B282" s="35" t="s">
        <v>1324</v>
      </c>
      <c r="C282" s="397" t="s">
        <v>1589</v>
      </c>
      <c r="D282" s="35" t="s">
        <v>1</v>
      </c>
      <c r="F282" s="35" t="s">
        <v>3</v>
      </c>
      <c r="G282" s="36">
        <v>33</v>
      </c>
      <c r="H282" s="36">
        <v>452</v>
      </c>
      <c r="I282" s="37">
        <v>485</v>
      </c>
      <c r="J282" s="39">
        <v>0</v>
      </c>
      <c r="K282" s="36">
        <v>69</v>
      </c>
      <c r="L282" s="36">
        <v>0</v>
      </c>
      <c r="M282" s="37">
        <v>69</v>
      </c>
      <c r="N282" s="38">
        <v>-41</v>
      </c>
      <c r="O282" s="38">
        <v>0</v>
      </c>
      <c r="P282" s="38">
        <v>192</v>
      </c>
      <c r="Q282" s="39">
        <v>151</v>
      </c>
      <c r="R282" s="37">
        <v>325</v>
      </c>
      <c r="S282" s="38">
        <v>10</v>
      </c>
      <c r="T282" s="38">
        <v>85</v>
      </c>
      <c r="U282" s="38">
        <v>262</v>
      </c>
      <c r="V282" s="39">
        <v>357</v>
      </c>
      <c r="W282" s="36">
        <v>0</v>
      </c>
      <c r="X282" s="36">
        <v>0</v>
      </c>
      <c r="Y282" s="37">
        <v>0</v>
      </c>
      <c r="Z282" s="39">
        <v>313</v>
      </c>
      <c r="AA282" s="36">
        <v>0</v>
      </c>
      <c r="AB282" s="36">
        <v>0</v>
      </c>
      <c r="AC282" s="37">
        <v>0</v>
      </c>
      <c r="AD282" s="38">
        <v>4</v>
      </c>
      <c r="AE282" s="38">
        <v>123</v>
      </c>
      <c r="AF282" s="39">
        <v>127</v>
      </c>
      <c r="AG282" s="36">
        <v>220</v>
      </c>
      <c r="AH282" s="36">
        <v>0</v>
      </c>
      <c r="AI282" s="36">
        <v>0</v>
      </c>
      <c r="AJ282" s="36">
        <v>-1</v>
      </c>
      <c r="AK282" s="40">
        <v>2046</v>
      </c>
      <c r="AL282" s="38">
        <v>3388</v>
      </c>
      <c r="AM282" s="38">
        <v>123</v>
      </c>
      <c r="AN282" s="38">
        <v>1711</v>
      </c>
      <c r="AO282" s="38">
        <v>0</v>
      </c>
      <c r="AP282" s="38">
        <v>581</v>
      </c>
      <c r="AQ282" s="36">
        <v>91</v>
      </c>
      <c r="AR282" s="36">
        <v>0</v>
      </c>
      <c r="AS282" s="36">
        <v>0</v>
      </c>
      <c r="AT282" s="36">
        <v>0</v>
      </c>
      <c r="AU282" s="36">
        <v>0</v>
      </c>
      <c r="AV282" s="36">
        <v>0</v>
      </c>
      <c r="AW282" s="36">
        <v>0</v>
      </c>
      <c r="AX282" s="36">
        <v>0</v>
      </c>
      <c r="AY282" s="36">
        <v>0</v>
      </c>
      <c r="AZ282" s="40"/>
      <c r="BA282" s="40">
        <v>7940</v>
      </c>
      <c r="BB282" s="36">
        <v>0</v>
      </c>
      <c r="BC282" s="36">
        <v>0</v>
      </c>
      <c r="BD282" s="36">
        <v>237</v>
      </c>
      <c r="BE282" s="36">
        <v>-255</v>
      </c>
    </row>
    <row r="283" spans="1:57" x14ac:dyDescent="0.2">
      <c r="A283" s="35" t="s">
        <v>9</v>
      </c>
      <c r="B283" s="35" t="s">
        <v>1325</v>
      </c>
      <c r="C283" s="397" t="s">
        <v>1589</v>
      </c>
      <c r="D283" s="35" t="s">
        <v>8</v>
      </c>
      <c r="F283" s="35" t="s">
        <v>3</v>
      </c>
      <c r="G283" s="36">
        <v>44</v>
      </c>
      <c r="H283" s="36">
        <v>936</v>
      </c>
      <c r="I283" s="37">
        <v>980</v>
      </c>
      <c r="J283" s="39">
        <v>28</v>
      </c>
      <c r="K283" s="36">
        <v>132</v>
      </c>
      <c r="L283" s="36">
        <v>0</v>
      </c>
      <c r="M283" s="37">
        <v>132</v>
      </c>
      <c r="N283" s="38">
        <v>-229</v>
      </c>
      <c r="O283" s="38">
        <v>0</v>
      </c>
      <c r="P283" s="38">
        <v>410</v>
      </c>
      <c r="Q283" s="39">
        <v>181</v>
      </c>
      <c r="R283" s="37">
        <v>1146</v>
      </c>
      <c r="S283" s="38">
        <v>0</v>
      </c>
      <c r="T283" s="38">
        <v>238</v>
      </c>
      <c r="U283" s="38">
        <v>478</v>
      </c>
      <c r="V283" s="39">
        <v>716</v>
      </c>
      <c r="W283" s="36">
        <v>0</v>
      </c>
      <c r="X283" s="36">
        <v>0</v>
      </c>
      <c r="Y283" s="37">
        <v>0</v>
      </c>
      <c r="Z283" s="39">
        <v>887</v>
      </c>
      <c r="AA283" s="36">
        <v>0</v>
      </c>
      <c r="AB283" s="36">
        <v>0</v>
      </c>
      <c r="AC283" s="37">
        <v>0</v>
      </c>
      <c r="AD283" s="38">
        <v>0</v>
      </c>
      <c r="AE283" s="38">
        <v>294</v>
      </c>
      <c r="AF283" s="39">
        <v>294</v>
      </c>
      <c r="AG283" s="36">
        <v>3</v>
      </c>
      <c r="AH283" s="36">
        <v>0</v>
      </c>
      <c r="AI283" s="36">
        <v>0</v>
      </c>
      <c r="AJ283" s="36">
        <v>0</v>
      </c>
      <c r="AK283" s="40">
        <v>4367</v>
      </c>
      <c r="AL283" s="38">
        <v>11463</v>
      </c>
      <c r="AM283" s="38">
        <v>46</v>
      </c>
      <c r="AN283" s="38">
        <v>2231</v>
      </c>
      <c r="AO283" s="38">
        <v>0</v>
      </c>
      <c r="AP283" s="38">
        <v>0</v>
      </c>
      <c r="AQ283" s="36">
        <v>2007</v>
      </c>
      <c r="AR283" s="36">
        <v>0</v>
      </c>
      <c r="AS283" s="36">
        <v>0</v>
      </c>
      <c r="AT283" s="36">
        <v>0</v>
      </c>
      <c r="AU283" s="36">
        <v>0</v>
      </c>
      <c r="AV283" s="36">
        <v>0</v>
      </c>
      <c r="AW283" s="36">
        <v>0</v>
      </c>
      <c r="AX283" s="36">
        <v>0</v>
      </c>
      <c r="AY283" s="36">
        <v>0</v>
      </c>
      <c r="AZ283" s="40"/>
      <c r="BA283" s="40">
        <v>20114</v>
      </c>
      <c r="BB283" s="36">
        <v>0</v>
      </c>
      <c r="BC283" s="36">
        <v>0</v>
      </c>
      <c r="BD283" s="36">
        <v>0</v>
      </c>
      <c r="BE283" s="36">
        <v>-219</v>
      </c>
    </row>
    <row r="284" spans="1:57" x14ac:dyDescent="0.2">
      <c r="A284" s="35" t="s">
        <v>116</v>
      </c>
      <c r="B284" s="35" t="s">
        <v>1326</v>
      </c>
      <c r="C284" s="397" t="s">
        <v>1589</v>
      </c>
      <c r="D284" s="35" t="s">
        <v>115</v>
      </c>
      <c r="F284" s="35" t="s">
        <v>3</v>
      </c>
      <c r="G284" s="36">
        <v>26</v>
      </c>
      <c r="H284" s="36">
        <v>775</v>
      </c>
      <c r="I284" s="37">
        <v>801</v>
      </c>
      <c r="J284" s="39">
        <v>12</v>
      </c>
      <c r="K284" s="36">
        <v>125</v>
      </c>
      <c r="L284" s="36">
        <v>0</v>
      </c>
      <c r="M284" s="37">
        <v>125</v>
      </c>
      <c r="N284" s="38">
        <v>-1260</v>
      </c>
      <c r="O284" s="38">
        <v>0</v>
      </c>
      <c r="P284" s="38">
        <v>193</v>
      </c>
      <c r="Q284" s="39">
        <v>-1067</v>
      </c>
      <c r="R284" s="37">
        <v>1145</v>
      </c>
      <c r="S284" s="38">
        <v>0</v>
      </c>
      <c r="T284" s="38">
        <v>123</v>
      </c>
      <c r="U284" s="38">
        <v>533</v>
      </c>
      <c r="V284" s="39">
        <v>656</v>
      </c>
      <c r="W284" s="36">
        <v>0</v>
      </c>
      <c r="X284" s="36">
        <v>0</v>
      </c>
      <c r="Y284" s="37">
        <v>0</v>
      </c>
      <c r="Z284" s="39">
        <v>628</v>
      </c>
      <c r="AA284" s="36">
        <v>0</v>
      </c>
      <c r="AB284" s="36">
        <v>0</v>
      </c>
      <c r="AC284" s="37">
        <v>0</v>
      </c>
      <c r="AD284" s="38">
        <v>44</v>
      </c>
      <c r="AE284" s="38">
        <v>335</v>
      </c>
      <c r="AF284" s="39">
        <v>379</v>
      </c>
      <c r="AG284" s="36">
        <v>0</v>
      </c>
      <c r="AH284" s="36">
        <v>-8</v>
      </c>
      <c r="AI284" s="36">
        <v>0</v>
      </c>
      <c r="AJ284" s="36">
        <v>-215</v>
      </c>
      <c r="AK284" s="40">
        <v>2456</v>
      </c>
      <c r="AL284" s="38">
        <v>8127</v>
      </c>
      <c r="AM284" s="38">
        <v>88</v>
      </c>
      <c r="AN284" s="38">
        <v>0</v>
      </c>
      <c r="AO284" s="38">
        <v>0</v>
      </c>
      <c r="AP284" s="38">
        <v>0</v>
      </c>
      <c r="AQ284" s="36">
        <v>736</v>
      </c>
      <c r="AR284" s="36">
        <v>0</v>
      </c>
      <c r="AS284" s="36">
        <v>0</v>
      </c>
      <c r="AT284" s="36">
        <v>0</v>
      </c>
      <c r="AU284" s="36">
        <v>0</v>
      </c>
      <c r="AV284" s="36">
        <v>0</v>
      </c>
      <c r="AW284" s="36">
        <v>0</v>
      </c>
      <c r="AX284" s="36">
        <v>0</v>
      </c>
      <c r="AY284" s="36">
        <v>0</v>
      </c>
      <c r="AZ284" s="40"/>
      <c r="BA284" s="40">
        <v>11407</v>
      </c>
      <c r="BB284" s="36">
        <v>0</v>
      </c>
      <c r="BC284" s="36">
        <v>0</v>
      </c>
      <c r="BD284" s="36">
        <v>0</v>
      </c>
      <c r="BE284" s="36">
        <v>-94</v>
      </c>
    </row>
    <row r="285" spans="1:57" x14ac:dyDescent="0.2">
      <c r="A285" s="35" t="s">
        <v>140</v>
      </c>
      <c r="B285" s="35" t="s">
        <v>1327</v>
      </c>
      <c r="C285" s="397" t="s">
        <v>1589</v>
      </c>
      <c r="D285" s="35" t="s">
        <v>139</v>
      </c>
      <c r="F285" s="35" t="s">
        <v>3</v>
      </c>
      <c r="G285" s="36">
        <v>38</v>
      </c>
      <c r="H285" s="36">
        <v>879</v>
      </c>
      <c r="I285" s="37">
        <v>917</v>
      </c>
      <c r="J285" s="39">
        <v>20</v>
      </c>
      <c r="K285" s="36">
        <v>161</v>
      </c>
      <c r="L285" s="36">
        <v>0</v>
      </c>
      <c r="M285" s="37">
        <v>161</v>
      </c>
      <c r="N285" s="38">
        <v>123</v>
      </c>
      <c r="O285" s="38">
        <v>0</v>
      </c>
      <c r="P285" s="38">
        <v>280</v>
      </c>
      <c r="Q285" s="39">
        <v>403</v>
      </c>
      <c r="R285" s="37">
        <v>879</v>
      </c>
      <c r="S285" s="38">
        <v>0</v>
      </c>
      <c r="T285" s="38">
        <v>195</v>
      </c>
      <c r="U285" s="38">
        <v>535</v>
      </c>
      <c r="V285" s="39">
        <v>730</v>
      </c>
      <c r="W285" s="36">
        <v>0</v>
      </c>
      <c r="X285" s="36">
        <v>0</v>
      </c>
      <c r="Y285" s="37">
        <v>0</v>
      </c>
      <c r="Z285" s="39">
        <v>1286</v>
      </c>
      <c r="AA285" s="36">
        <v>0</v>
      </c>
      <c r="AB285" s="36">
        <v>0</v>
      </c>
      <c r="AC285" s="37">
        <v>0</v>
      </c>
      <c r="AD285" s="38">
        <v>0</v>
      </c>
      <c r="AE285" s="38">
        <v>246</v>
      </c>
      <c r="AF285" s="39">
        <v>246</v>
      </c>
      <c r="AG285" s="36">
        <v>0</v>
      </c>
      <c r="AH285" s="36">
        <v>0</v>
      </c>
      <c r="AI285" s="36">
        <v>0</v>
      </c>
      <c r="AJ285" s="36">
        <v>-160</v>
      </c>
      <c r="AK285" s="40">
        <v>4482</v>
      </c>
      <c r="AL285" s="38">
        <v>6448</v>
      </c>
      <c r="AM285" s="38">
        <v>41</v>
      </c>
      <c r="AN285" s="38">
        <v>5042</v>
      </c>
      <c r="AO285" s="38">
        <v>0</v>
      </c>
      <c r="AP285" s="38">
        <v>0</v>
      </c>
      <c r="AQ285" s="36">
        <v>0</v>
      </c>
      <c r="AR285" s="36">
        <v>0</v>
      </c>
      <c r="AS285" s="36">
        <v>0</v>
      </c>
      <c r="AT285" s="36">
        <v>0</v>
      </c>
      <c r="AU285" s="36">
        <v>0</v>
      </c>
      <c r="AV285" s="36">
        <v>-1318</v>
      </c>
      <c r="AW285" s="36">
        <v>0</v>
      </c>
      <c r="AX285" s="36">
        <v>0</v>
      </c>
      <c r="AY285" s="36">
        <v>0</v>
      </c>
      <c r="AZ285" s="40"/>
      <c r="BA285" s="40">
        <v>14695</v>
      </c>
      <c r="BB285" s="36">
        <v>0</v>
      </c>
      <c r="BC285" s="36">
        <v>0</v>
      </c>
      <c r="BD285" s="36">
        <v>0</v>
      </c>
      <c r="BE285" s="36">
        <v>-211</v>
      </c>
    </row>
    <row r="286" spans="1:57" x14ac:dyDescent="0.2">
      <c r="A286" s="35" t="s">
        <v>289</v>
      </c>
      <c r="B286" s="35" t="s">
        <v>1328</v>
      </c>
      <c r="C286" s="397" t="s">
        <v>1589</v>
      </c>
      <c r="D286" s="35" t="s">
        <v>288</v>
      </c>
      <c r="F286" s="35" t="s">
        <v>3</v>
      </c>
      <c r="G286" s="36">
        <v>69</v>
      </c>
      <c r="H286" s="36">
        <v>921</v>
      </c>
      <c r="I286" s="37">
        <v>990</v>
      </c>
      <c r="J286" s="39">
        <v>37</v>
      </c>
      <c r="K286" s="36">
        <v>76</v>
      </c>
      <c r="L286" s="36">
        <v>0</v>
      </c>
      <c r="M286" s="37">
        <v>76</v>
      </c>
      <c r="N286" s="38">
        <v>-496</v>
      </c>
      <c r="O286" s="38">
        <v>0</v>
      </c>
      <c r="P286" s="38">
        <v>-315</v>
      </c>
      <c r="Q286" s="39">
        <v>-811</v>
      </c>
      <c r="R286" s="37">
        <v>1251</v>
      </c>
      <c r="S286" s="38">
        <v>0</v>
      </c>
      <c r="T286" s="38">
        <v>174</v>
      </c>
      <c r="U286" s="38">
        <v>731</v>
      </c>
      <c r="V286" s="39">
        <v>905</v>
      </c>
      <c r="W286" s="36">
        <v>0</v>
      </c>
      <c r="X286" s="36">
        <v>23</v>
      </c>
      <c r="Y286" s="37">
        <v>23</v>
      </c>
      <c r="Z286" s="39">
        <v>768</v>
      </c>
      <c r="AA286" s="36">
        <v>0</v>
      </c>
      <c r="AB286" s="36">
        <v>0</v>
      </c>
      <c r="AC286" s="37">
        <v>0</v>
      </c>
      <c r="AD286" s="38">
        <v>35</v>
      </c>
      <c r="AE286" s="38">
        <v>106</v>
      </c>
      <c r="AF286" s="39">
        <v>141</v>
      </c>
      <c r="AG286" s="36">
        <v>26</v>
      </c>
      <c r="AH286" s="36">
        <v>0</v>
      </c>
      <c r="AI286" s="36">
        <v>0</v>
      </c>
      <c r="AJ286" s="36">
        <v>0</v>
      </c>
      <c r="AK286" s="40">
        <v>3406</v>
      </c>
      <c r="AL286" s="38">
        <v>6774</v>
      </c>
      <c r="AM286" s="38">
        <v>106</v>
      </c>
      <c r="AN286" s="38">
        <v>0</v>
      </c>
      <c r="AO286" s="38">
        <v>0</v>
      </c>
      <c r="AP286" s="38">
        <v>0</v>
      </c>
      <c r="AQ286" s="36">
        <v>723</v>
      </c>
      <c r="AR286" s="36">
        <v>0</v>
      </c>
      <c r="AS286" s="36">
        <v>0</v>
      </c>
      <c r="AT286" s="36">
        <v>0</v>
      </c>
      <c r="AU286" s="36">
        <v>0</v>
      </c>
      <c r="AV286" s="36">
        <v>0</v>
      </c>
      <c r="AW286" s="36">
        <v>0</v>
      </c>
      <c r="AX286" s="36">
        <v>0</v>
      </c>
      <c r="AY286" s="36">
        <v>0</v>
      </c>
      <c r="AZ286" s="40"/>
      <c r="BA286" s="40">
        <v>11009</v>
      </c>
      <c r="BB286" s="36">
        <v>0</v>
      </c>
      <c r="BC286" s="36">
        <v>0</v>
      </c>
      <c r="BD286" s="36">
        <v>35</v>
      </c>
      <c r="BE286" s="36">
        <v>-239</v>
      </c>
    </row>
    <row r="287" spans="1:57" x14ac:dyDescent="0.2">
      <c r="A287" s="35" t="s">
        <v>369</v>
      </c>
      <c r="B287" s="35" t="s">
        <v>1329</v>
      </c>
      <c r="C287" s="397" t="s">
        <v>1589</v>
      </c>
      <c r="D287" s="35" t="s">
        <v>368</v>
      </c>
      <c r="F287" s="35" t="s">
        <v>3</v>
      </c>
      <c r="G287" s="36">
        <v>30</v>
      </c>
      <c r="H287" s="36">
        <v>1141</v>
      </c>
      <c r="I287" s="37">
        <v>1171</v>
      </c>
      <c r="J287" s="39">
        <v>11</v>
      </c>
      <c r="K287" s="36">
        <v>51</v>
      </c>
      <c r="L287" s="36">
        <v>0</v>
      </c>
      <c r="M287" s="37">
        <v>51</v>
      </c>
      <c r="N287" s="38">
        <v>-302</v>
      </c>
      <c r="O287" s="38">
        <v>0</v>
      </c>
      <c r="P287" s="38">
        <v>42</v>
      </c>
      <c r="Q287" s="39">
        <v>-260</v>
      </c>
      <c r="R287" s="37">
        <v>686</v>
      </c>
      <c r="S287" s="38">
        <v>0</v>
      </c>
      <c r="T287" s="38">
        <v>253</v>
      </c>
      <c r="U287" s="38">
        <v>358</v>
      </c>
      <c r="V287" s="39">
        <v>611</v>
      </c>
      <c r="W287" s="36">
        <v>0</v>
      </c>
      <c r="X287" s="36">
        <v>37</v>
      </c>
      <c r="Y287" s="37">
        <v>37</v>
      </c>
      <c r="Z287" s="39">
        <v>253</v>
      </c>
      <c r="AA287" s="36">
        <v>0</v>
      </c>
      <c r="AB287" s="36">
        <v>0</v>
      </c>
      <c r="AC287" s="37">
        <v>0</v>
      </c>
      <c r="AD287" s="38">
        <v>0</v>
      </c>
      <c r="AE287" s="38">
        <v>363</v>
      </c>
      <c r="AF287" s="39">
        <v>363</v>
      </c>
      <c r="AG287" s="36">
        <v>278</v>
      </c>
      <c r="AH287" s="36">
        <v>0</v>
      </c>
      <c r="AI287" s="36">
        <v>0</v>
      </c>
      <c r="AJ287" s="36">
        <v>0</v>
      </c>
      <c r="AK287" s="40">
        <v>3201</v>
      </c>
      <c r="AL287" s="38">
        <v>7650</v>
      </c>
      <c r="AM287" s="38">
        <v>35</v>
      </c>
      <c r="AN287" s="38">
        <v>0</v>
      </c>
      <c r="AO287" s="38">
        <v>0</v>
      </c>
      <c r="AP287" s="38">
        <v>0</v>
      </c>
      <c r="AQ287" s="36">
        <v>944</v>
      </c>
      <c r="AR287" s="36">
        <v>0</v>
      </c>
      <c r="AS287" s="36">
        <v>0</v>
      </c>
      <c r="AT287" s="36">
        <v>0</v>
      </c>
      <c r="AU287" s="36">
        <v>0</v>
      </c>
      <c r="AV287" s="36">
        <v>-467</v>
      </c>
      <c r="AW287" s="36">
        <v>0</v>
      </c>
      <c r="AX287" s="36">
        <v>0</v>
      </c>
      <c r="AY287" s="36">
        <v>1</v>
      </c>
      <c r="AZ287" s="40"/>
      <c r="BA287" s="40">
        <v>11364</v>
      </c>
      <c r="BB287" s="36">
        <v>0</v>
      </c>
      <c r="BC287" s="36">
        <v>-66</v>
      </c>
      <c r="BD287" s="36">
        <v>24</v>
      </c>
      <c r="BE287" s="36">
        <v>-78</v>
      </c>
    </row>
    <row r="288" spans="1:57" x14ac:dyDescent="0.2">
      <c r="A288" s="35" t="s">
        <v>682</v>
      </c>
      <c r="B288" s="35" t="s">
        <v>1330</v>
      </c>
      <c r="C288" s="397" t="s">
        <v>1589</v>
      </c>
      <c r="D288" s="35" t="s">
        <v>681</v>
      </c>
      <c r="F288" s="35" t="s">
        <v>3</v>
      </c>
      <c r="G288" s="36">
        <v>-339</v>
      </c>
      <c r="H288" s="36">
        <v>591</v>
      </c>
      <c r="I288" s="37">
        <v>252</v>
      </c>
      <c r="J288" s="39">
        <v>0</v>
      </c>
      <c r="K288" s="36">
        <v>92</v>
      </c>
      <c r="L288" s="36">
        <v>0</v>
      </c>
      <c r="M288" s="37">
        <v>92</v>
      </c>
      <c r="N288" s="38">
        <v>-247</v>
      </c>
      <c r="O288" s="38">
        <v>0</v>
      </c>
      <c r="P288" s="38">
        <v>248</v>
      </c>
      <c r="Q288" s="39">
        <v>1</v>
      </c>
      <c r="R288" s="37">
        <v>426</v>
      </c>
      <c r="S288" s="38">
        <v>0</v>
      </c>
      <c r="T288" s="38">
        <v>121</v>
      </c>
      <c r="U288" s="38">
        <v>349</v>
      </c>
      <c r="V288" s="39">
        <v>470</v>
      </c>
      <c r="W288" s="36">
        <v>0</v>
      </c>
      <c r="X288" s="36">
        <v>0</v>
      </c>
      <c r="Y288" s="37">
        <v>0</v>
      </c>
      <c r="Z288" s="39">
        <v>1129</v>
      </c>
      <c r="AA288" s="36">
        <v>0</v>
      </c>
      <c r="AB288" s="36">
        <v>0</v>
      </c>
      <c r="AC288" s="37">
        <v>0</v>
      </c>
      <c r="AD288" s="38">
        <v>18</v>
      </c>
      <c r="AE288" s="38">
        <v>564</v>
      </c>
      <c r="AF288" s="39">
        <v>582</v>
      </c>
      <c r="AG288" s="36">
        <v>551</v>
      </c>
      <c r="AH288" s="36">
        <v>0</v>
      </c>
      <c r="AI288" s="36">
        <v>0</v>
      </c>
      <c r="AJ288" s="36">
        <v>9</v>
      </c>
      <c r="AK288" s="40">
        <v>3512</v>
      </c>
      <c r="AL288" s="38">
        <v>9277</v>
      </c>
      <c r="AM288" s="38">
        <v>35</v>
      </c>
      <c r="AN288" s="38">
        <v>0</v>
      </c>
      <c r="AO288" s="38">
        <v>0</v>
      </c>
      <c r="AP288" s="38">
        <v>0</v>
      </c>
      <c r="AQ288" s="36">
        <v>0</v>
      </c>
      <c r="AR288" s="36">
        <v>0</v>
      </c>
      <c r="AS288" s="36">
        <v>0</v>
      </c>
      <c r="AT288" s="36">
        <v>0</v>
      </c>
      <c r="AU288" s="36">
        <v>0</v>
      </c>
      <c r="AV288" s="36">
        <v>0</v>
      </c>
      <c r="AW288" s="36">
        <v>0</v>
      </c>
      <c r="AX288" s="36">
        <v>0</v>
      </c>
      <c r="AY288" s="36">
        <v>0</v>
      </c>
      <c r="AZ288" s="40"/>
      <c r="BA288" s="40">
        <v>12824</v>
      </c>
      <c r="BB288" s="36">
        <v>0</v>
      </c>
      <c r="BC288" s="36">
        <v>0</v>
      </c>
      <c r="BD288" s="36">
        <v>124</v>
      </c>
      <c r="BE288" s="36">
        <v>-512</v>
      </c>
    </row>
    <row r="289" spans="1:57" x14ac:dyDescent="0.2">
      <c r="A289" s="35" t="s">
        <v>578</v>
      </c>
      <c r="B289" s="35" t="s">
        <v>1331</v>
      </c>
      <c r="C289" s="397" t="s">
        <v>1587</v>
      </c>
      <c r="D289" s="35" t="s">
        <v>577</v>
      </c>
      <c r="F289" s="35" t="s">
        <v>34</v>
      </c>
      <c r="G289" s="36">
        <v>-213</v>
      </c>
      <c r="H289" s="36">
        <v>1773</v>
      </c>
      <c r="I289" s="37">
        <v>1560</v>
      </c>
      <c r="J289" s="39">
        <v>34</v>
      </c>
      <c r="K289" s="36">
        <v>85</v>
      </c>
      <c r="L289" s="36">
        <v>0</v>
      </c>
      <c r="M289" s="37">
        <v>85</v>
      </c>
      <c r="N289" s="38">
        <v>2019</v>
      </c>
      <c r="O289" s="38">
        <v>0</v>
      </c>
      <c r="P289" s="38">
        <v>553</v>
      </c>
      <c r="Q289" s="39">
        <v>2572</v>
      </c>
      <c r="R289" s="37">
        <v>3508</v>
      </c>
      <c r="S289" s="38">
        <v>349</v>
      </c>
      <c r="T289" s="38">
        <v>655</v>
      </c>
      <c r="U289" s="38">
        <v>836</v>
      </c>
      <c r="V289" s="39">
        <v>1840</v>
      </c>
      <c r="W289" s="36">
        <v>717</v>
      </c>
      <c r="X289" s="36">
        <v>1336</v>
      </c>
      <c r="Y289" s="37">
        <v>2053</v>
      </c>
      <c r="Z289" s="39">
        <v>2730</v>
      </c>
      <c r="AA289" s="36">
        <v>16737</v>
      </c>
      <c r="AB289" s="36">
        <v>11192</v>
      </c>
      <c r="AC289" s="37">
        <v>27929</v>
      </c>
      <c r="AD289" s="38">
        <v>26859</v>
      </c>
      <c r="AE289" s="38">
        <v>1072</v>
      </c>
      <c r="AF289" s="39">
        <v>27931</v>
      </c>
      <c r="AG289" s="36">
        <v>658</v>
      </c>
      <c r="AH289" s="36">
        <v>0</v>
      </c>
      <c r="AI289" s="36">
        <v>0</v>
      </c>
      <c r="AJ289" s="36">
        <v>0</v>
      </c>
      <c r="AK289" s="40">
        <v>70900</v>
      </c>
      <c r="AL289" s="38">
        <v>8195</v>
      </c>
      <c r="AM289" s="38">
        <v>0</v>
      </c>
      <c r="AN289" s="38">
        <v>5618</v>
      </c>
      <c r="AO289" s="38">
        <v>0</v>
      </c>
      <c r="AP289" s="38">
        <v>0</v>
      </c>
      <c r="AQ289" s="36">
        <v>1700</v>
      </c>
      <c r="AR289" s="36">
        <v>0</v>
      </c>
      <c r="AS289" s="36">
        <v>0</v>
      </c>
      <c r="AT289" s="36">
        <v>0</v>
      </c>
      <c r="AU289" s="36">
        <v>0</v>
      </c>
      <c r="AV289" s="36">
        <v>-1030</v>
      </c>
      <c r="AW289" s="36">
        <v>987</v>
      </c>
      <c r="AX289" s="36">
        <v>0</v>
      </c>
      <c r="AY289" s="36">
        <v>0</v>
      </c>
      <c r="AZ289" s="40"/>
      <c r="BA289" s="40">
        <v>86370</v>
      </c>
      <c r="BB289" s="36">
        <v>0</v>
      </c>
      <c r="BC289" s="36">
        <v>0</v>
      </c>
      <c r="BD289" s="36">
        <v>3419</v>
      </c>
      <c r="BE289" s="36">
        <v>-390</v>
      </c>
    </row>
    <row r="290" spans="1:57" x14ac:dyDescent="0.2">
      <c r="A290" s="35" t="s">
        <v>666</v>
      </c>
      <c r="B290" s="35" t="s">
        <v>1332</v>
      </c>
      <c r="C290" s="397" t="s">
        <v>1587</v>
      </c>
      <c r="D290" s="35" t="s">
        <v>739</v>
      </c>
      <c r="F290" s="35" t="s">
        <v>34</v>
      </c>
      <c r="G290" s="36">
        <v>-64</v>
      </c>
      <c r="H290" s="36">
        <v>1423</v>
      </c>
      <c r="I290" s="37">
        <v>1359</v>
      </c>
      <c r="J290" s="39">
        <v>0</v>
      </c>
      <c r="K290" s="36">
        <v>52</v>
      </c>
      <c r="L290" s="36">
        <v>173</v>
      </c>
      <c r="M290" s="37">
        <v>225</v>
      </c>
      <c r="N290" s="38">
        <v>5203</v>
      </c>
      <c r="O290" s="38">
        <v>0</v>
      </c>
      <c r="P290" s="38">
        <v>216</v>
      </c>
      <c r="Q290" s="39">
        <v>5419</v>
      </c>
      <c r="R290" s="37">
        <v>10725</v>
      </c>
      <c r="S290" s="38">
        <v>660</v>
      </c>
      <c r="T290" s="38">
        <v>2247</v>
      </c>
      <c r="U290" s="38">
        <v>1547</v>
      </c>
      <c r="V290" s="39">
        <v>4454</v>
      </c>
      <c r="W290" s="36">
        <v>570</v>
      </c>
      <c r="X290" s="36">
        <v>276</v>
      </c>
      <c r="Y290" s="37">
        <v>846</v>
      </c>
      <c r="Z290" s="39">
        <v>2970</v>
      </c>
      <c r="AA290" s="36">
        <v>57477</v>
      </c>
      <c r="AB290" s="36">
        <v>13640</v>
      </c>
      <c r="AC290" s="37">
        <v>71117</v>
      </c>
      <c r="AD290" s="38">
        <v>54699</v>
      </c>
      <c r="AE290" s="38">
        <v>497</v>
      </c>
      <c r="AF290" s="39">
        <v>55196</v>
      </c>
      <c r="AG290" s="36">
        <v>1752</v>
      </c>
      <c r="AH290" s="36">
        <v>0</v>
      </c>
      <c r="AI290" s="36">
        <v>0</v>
      </c>
      <c r="AJ290" s="36">
        <v>0</v>
      </c>
      <c r="AK290" s="40">
        <v>154063</v>
      </c>
      <c r="AL290" s="38">
        <v>28462</v>
      </c>
      <c r="AM290" s="38">
        <v>118</v>
      </c>
      <c r="AN290" s="38">
        <v>3119</v>
      </c>
      <c r="AO290" s="38">
        <v>0</v>
      </c>
      <c r="AP290" s="38">
        <v>0</v>
      </c>
      <c r="AQ290" s="36">
        <v>4239</v>
      </c>
      <c r="AR290" s="36">
        <v>0</v>
      </c>
      <c r="AS290" s="36">
        <v>0</v>
      </c>
      <c r="AT290" s="36">
        <v>0</v>
      </c>
      <c r="AU290" s="36">
        <v>0</v>
      </c>
      <c r="AV290" s="36">
        <v>0</v>
      </c>
      <c r="AW290" s="36">
        <v>0</v>
      </c>
      <c r="AX290" s="36">
        <v>0</v>
      </c>
      <c r="AY290" s="36">
        <v>0</v>
      </c>
      <c r="AZ290" s="40"/>
      <c r="BA290" s="40">
        <v>190001</v>
      </c>
      <c r="BB290" s="36">
        <v>0</v>
      </c>
      <c r="BC290" s="36">
        <v>0</v>
      </c>
      <c r="BD290" s="36">
        <v>3217</v>
      </c>
      <c r="BE290" s="36">
        <v>-127</v>
      </c>
    </row>
    <row r="291" spans="1:57" x14ac:dyDescent="0.2">
      <c r="A291" s="35" t="s">
        <v>301</v>
      </c>
      <c r="B291" s="35" t="s">
        <v>1333</v>
      </c>
      <c r="C291" s="397" t="s">
        <v>1587</v>
      </c>
      <c r="D291" s="35" t="s">
        <v>300</v>
      </c>
      <c r="F291" s="35" t="s">
        <v>34</v>
      </c>
      <c r="G291" s="36">
        <v>2.4680764695471513</v>
      </c>
      <c r="H291" s="36">
        <v>274.69691106059793</v>
      </c>
      <c r="I291" s="37">
        <v>277.16498753014508</v>
      </c>
      <c r="J291" s="39">
        <v>10.612728819052752</v>
      </c>
      <c r="K291" s="36">
        <v>0</v>
      </c>
      <c r="L291" s="36">
        <v>115.99959406871611</v>
      </c>
      <c r="M291" s="37">
        <v>115.99959406871611</v>
      </c>
      <c r="N291" s="38">
        <v>27.642456458928095</v>
      </c>
      <c r="O291" s="38">
        <v>0</v>
      </c>
      <c r="P291" s="38">
        <v>247.79487754253398</v>
      </c>
      <c r="Q291" s="39">
        <v>275.43733400146209</v>
      </c>
      <c r="R291" s="37">
        <v>273.95648811973382</v>
      </c>
      <c r="S291" s="38">
        <v>0.49361529390943026</v>
      </c>
      <c r="T291" s="38">
        <v>-87.863522315878583</v>
      </c>
      <c r="U291" s="38">
        <v>29.616917634565816</v>
      </c>
      <c r="V291" s="39">
        <v>-57.752989387403339</v>
      </c>
      <c r="W291" s="36">
        <v>24.433957048516799</v>
      </c>
      <c r="X291" s="36">
        <v>9.378690584279175</v>
      </c>
      <c r="Y291" s="37">
        <v>33.812647632795972</v>
      </c>
      <c r="Z291" s="39">
        <v>114.02513289307839</v>
      </c>
      <c r="AA291" s="36">
        <v>1013.3904022651403</v>
      </c>
      <c r="AB291" s="36">
        <v>386.66218008725031</v>
      </c>
      <c r="AC291" s="37">
        <v>1400.0525823523906</v>
      </c>
      <c r="AD291" s="38">
        <v>240.39064813389254</v>
      </c>
      <c r="AE291" s="38">
        <v>4.4425376451848724</v>
      </c>
      <c r="AF291" s="39">
        <v>244.83318577907741</v>
      </c>
      <c r="AG291" s="36">
        <v>0</v>
      </c>
      <c r="AH291" s="36">
        <v>0</v>
      </c>
      <c r="AI291" s="36">
        <v>0</v>
      </c>
      <c r="AJ291" s="36">
        <v>0</v>
      </c>
      <c r="AK291" s="40">
        <v>2688.1416918090486</v>
      </c>
      <c r="AL291" s="38">
        <v>50.842375272671319</v>
      </c>
      <c r="AM291" s="38">
        <v>12.833997641645187</v>
      </c>
      <c r="AN291" s="38">
        <v>0</v>
      </c>
      <c r="AO291" s="38">
        <v>0</v>
      </c>
      <c r="AP291" s="38">
        <v>0</v>
      </c>
      <c r="AQ291" s="36">
        <v>0</v>
      </c>
      <c r="AR291" s="36">
        <v>0</v>
      </c>
      <c r="AS291" s="36">
        <v>0</v>
      </c>
      <c r="AT291" s="36">
        <v>0</v>
      </c>
      <c r="AU291" s="36">
        <v>0</v>
      </c>
      <c r="AV291" s="36">
        <v>16.782919992920629</v>
      </c>
      <c r="AW291" s="36">
        <v>-75.0295246742334</v>
      </c>
      <c r="AX291" s="36">
        <v>0</v>
      </c>
      <c r="AY291" s="36">
        <v>0</v>
      </c>
      <c r="AZ291" s="40"/>
      <c r="BA291" s="40">
        <v>2693.571460042052</v>
      </c>
      <c r="BB291" s="36">
        <v>0</v>
      </c>
      <c r="BC291" s="36">
        <v>0</v>
      </c>
      <c r="BD291" s="36">
        <v>2.4680764695471513</v>
      </c>
      <c r="BE291" s="36">
        <v>-1.2340382347735757</v>
      </c>
    </row>
    <row r="292" spans="1:57" x14ac:dyDescent="0.2">
      <c r="A292" s="35" t="s">
        <v>51</v>
      </c>
      <c r="B292" s="35" t="s">
        <v>1334</v>
      </c>
      <c r="C292" s="397" t="s">
        <v>1590</v>
      </c>
      <c r="D292" s="35" t="s">
        <v>50</v>
      </c>
      <c r="F292" s="35" t="s">
        <v>24</v>
      </c>
      <c r="G292" s="36">
        <v>37</v>
      </c>
      <c r="H292" s="36">
        <v>3983</v>
      </c>
      <c r="I292" s="37">
        <v>4020</v>
      </c>
      <c r="J292" s="39">
        <v>59</v>
      </c>
      <c r="K292" s="36">
        <v>164</v>
      </c>
      <c r="L292" s="36">
        <v>77</v>
      </c>
      <c r="M292" s="37">
        <v>241</v>
      </c>
      <c r="N292" s="38">
        <v>1079</v>
      </c>
      <c r="O292" s="38">
        <v>0</v>
      </c>
      <c r="P292" s="38">
        <v>630</v>
      </c>
      <c r="Q292" s="39">
        <v>1709</v>
      </c>
      <c r="R292" s="37">
        <v>3151</v>
      </c>
      <c r="S292" s="38">
        <v>439</v>
      </c>
      <c r="T292" s="38">
        <v>216</v>
      </c>
      <c r="U292" s="38">
        <v>591</v>
      </c>
      <c r="V292" s="39">
        <v>1246</v>
      </c>
      <c r="W292" s="36">
        <v>1778</v>
      </c>
      <c r="X292" s="36">
        <v>3577</v>
      </c>
      <c r="Y292" s="37">
        <v>5355</v>
      </c>
      <c r="Z292" s="39">
        <v>2261</v>
      </c>
      <c r="AA292" s="36">
        <v>47084</v>
      </c>
      <c r="AB292" s="36">
        <v>17908.311617836269</v>
      </c>
      <c r="AC292" s="37">
        <v>64992.311617836269</v>
      </c>
      <c r="AD292" s="38">
        <v>29584</v>
      </c>
      <c r="AE292" s="38">
        <v>809</v>
      </c>
      <c r="AF292" s="39">
        <v>30393</v>
      </c>
      <c r="AG292" s="36">
        <v>198</v>
      </c>
      <c r="AH292" s="36">
        <v>0</v>
      </c>
      <c r="AI292" s="36">
        <v>0</v>
      </c>
      <c r="AJ292" s="36">
        <v>-569</v>
      </c>
      <c r="AK292" s="40">
        <v>113056.31161783627</v>
      </c>
      <c r="AL292" s="38">
        <v>25387</v>
      </c>
      <c r="AM292" s="38">
        <v>488</v>
      </c>
      <c r="AN292" s="38">
        <v>0</v>
      </c>
      <c r="AO292" s="38">
        <v>0</v>
      </c>
      <c r="AP292" s="38">
        <v>0</v>
      </c>
      <c r="AQ292" s="36">
        <v>0</v>
      </c>
      <c r="AR292" s="36">
        <v>2653</v>
      </c>
      <c r="AS292" s="36">
        <v>7250</v>
      </c>
      <c r="AT292" s="36">
        <v>0</v>
      </c>
      <c r="AU292" s="36">
        <v>0</v>
      </c>
      <c r="AV292" s="36">
        <v>-47</v>
      </c>
      <c r="AW292" s="36">
        <v>136</v>
      </c>
      <c r="AX292" s="36">
        <v>0</v>
      </c>
      <c r="AY292" s="36">
        <v>0</v>
      </c>
      <c r="AZ292" s="40"/>
      <c r="BA292" s="40">
        <v>148923.31161783627</v>
      </c>
      <c r="BB292" s="36">
        <v>44</v>
      </c>
      <c r="BC292" s="36">
        <v>387</v>
      </c>
      <c r="BD292" s="36">
        <v>1147</v>
      </c>
      <c r="BE292" s="36">
        <v>-1613</v>
      </c>
    </row>
    <row r="293" spans="1:57" x14ac:dyDescent="0.2">
      <c r="A293" s="35" t="s">
        <v>85</v>
      </c>
      <c r="B293" s="35" t="s">
        <v>1335</v>
      </c>
      <c r="C293" s="397" t="s">
        <v>1590</v>
      </c>
      <c r="D293" s="35" t="s">
        <v>943</v>
      </c>
      <c r="F293" s="35" t="s">
        <v>24</v>
      </c>
      <c r="G293" s="36">
        <v>44</v>
      </c>
      <c r="H293" s="36">
        <v>1393</v>
      </c>
      <c r="I293" s="37">
        <v>1437</v>
      </c>
      <c r="J293" s="39">
        <v>35</v>
      </c>
      <c r="K293" s="36">
        <v>34</v>
      </c>
      <c r="L293" s="36">
        <v>140</v>
      </c>
      <c r="M293" s="37">
        <v>174</v>
      </c>
      <c r="N293" s="38">
        <v>1137</v>
      </c>
      <c r="O293" s="38">
        <v>0</v>
      </c>
      <c r="P293" s="38">
        <v>219</v>
      </c>
      <c r="Q293" s="39">
        <v>1356</v>
      </c>
      <c r="R293" s="37">
        <v>1488</v>
      </c>
      <c r="S293" s="38">
        <v>364</v>
      </c>
      <c r="T293" s="38">
        <v>-202</v>
      </c>
      <c r="U293" s="38">
        <v>239</v>
      </c>
      <c r="V293" s="39">
        <v>401</v>
      </c>
      <c r="W293" s="36">
        <v>1800</v>
      </c>
      <c r="X293" s="36">
        <v>1410</v>
      </c>
      <c r="Y293" s="37">
        <v>3210</v>
      </c>
      <c r="Z293" s="39">
        <v>1397</v>
      </c>
      <c r="AA293" s="36">
        <v>31040</v>
      </c>
      <c r="AB293" s="36">
        <v>12762</v>
      </c>
      <c r="AC293" s="37">
        <v>43802</v>
      </c>
      <c r="AD293" s="38">
        <v>19719</v>
      </c>
      <c r="AE293" s="38">
        <v>1388</v>
      </c>
      <c r="AF293" s="39">
        <v>21107</v>
      </c>
      <c r="AG293" s="36">
        <v>422</v>
      </c>
      <c r="AH293" s="36">
        <v>0</v>
      </c>
      <c r="AI293" s="36">
        <v>0</v>
      </c>
      <c r="AJ293" s="36">
        <v>78</v>
      </c>
      <c r="AK293" s="40">
        <v>74907</v>
      </c>
      <c r="AL293" s="38">
        <v>8417</v>
      </c>
      <c r="AM293" s="38">
        <v>172</v>
      </c>
      <c r="AN293" s="38">
        <v>4868</v>
      </c>
      <c r="AO293" s="38">
        <v>0</v>
      </c>
      <c r="AP293" s="38">
        <v>24</v>
      </c>
      <c r="AQ293" s="36">
        <v>0</v>
      </c>
      <c r="AR293" s="36">
        <v>1747</v>
      </c>
      <c r="AS293" s="36">
        <v>4974</v>
      </c>
      <c r="AT293" s="36">
        <v>0</v>
      </c>
      <c r="AU293" s="36">
        <v>25</v>
      </c>
      <c r="AV293" s="36">
        <v>-422</v>
      </c>
      <c r="AW293" s="36">
        <v>-820</v>
      </c>
      <c r="AX293" s="36">
        <v>0</v>
      </c>
      <c r="AY293" s="36">
        <v>-400</v>
      </c>
      <c r="AZ293" s="40"/>
      <c r="BA293" s="40">
        <v>93492</v>
      </c>
      <c r="BB293" s="36">
        <v>-37</v>
      </c>
      <c r="BC293" s="36">
        <v>-102</v>
      </c>
      <c r="BD293" s="36">
        <v>1974</v>
      </c>
      <c r="BE293" s="36">
        <v>-1500</v>
      </c>
    </row>
    <row r="294" spans="1:57" x14ac:dyDescent="0.2">
      <c r="A294" s="35" t="s">
        <v>352</v>
      </c>
      <c r="B294" s="35" t="s">
        <v>1336</v>
      </c>
      <c r="C294" s="397" t="s">
        <v>1590</v>
      </c>
      <c r="D294" s="35" t="s">
        <v>351</v>
      </c>
      <c r="F294" s="35" t="s">
        <v>24</v>
      </c>
      <c r="G294" s="36">
        <v>203</v>
      </c>
      <c r="H294" s="36">
        <v>3673</v>
      </c>
      <c r="I294" s="37">
        <v>3876</v>
      </c>
      <c r="J294" s="39">
        <v>97</v>
      </c>
      <c r="K294" s="36">
        <v>755</v>
      </c>
      <c r="L294" s="36">
        <v>522</v>
      </c>
      <c r="M294" s="37">
        <v>1277</v>
      </c>
      <c r="N294" s="38">
        <v>1098</v>
      </c>
      <c r="O294" s="38">
        <v>0</v>
      </c>
      <c r="P294" s="38">
        <v>5759</v>
      </c>
      <c r="Q294" s="39">
        <v>6857</v>
      </c>
      <c r="R294" s="37">
        <v>7085</v>
      </c>
      <c r="S294" s="38">
        <v>1846</v>
      </c>
      <c r="T294" s="38">
        <v>463</v>
      </c>
      <c r="U294" s="38">
        <v>552</v>
      </c>
      <c r="V294" s="39">
        <v>2861</v>
      </c>
      <c r="W294" s="36">
        <v>3981</v>
      </c>
      <c r="X294" s="36">
        <v>8770</v>
      </c>
      <c r="Y294" s="37">
        <v>12751</v>
      </c>
      <c r="Z294" s="39">
        <v>10310</v>
      </c>
      <c r="AA294" s="36">
        <v>64155</v>
      </c>
      <c r="AB294" s="36">
        <v>27182</v>
      </c>
      <c r="AC294" s="37">
        <v>91337</v>
      </c>
      <c r="AD294" s="38">
        <v>70626</v>
      </c>
      <c r="AE294" s="38">
        <v>5790</v>
      </c>
      <c r="AF294" s="39">
        <v>76416</v>
      </c>
      <c r="AG294" s="36">
        <v>1251</v>
      </c>
      <c r="AH294" s="36">
        <v>0</v>
      </c>
      <c r="AI294" s="36">
        <v>0</v>
      </c>
      <c r="AJ294" s="36">
        <v>514</v>
      </c>
      <c r="AK294" s="40">
        <v>214632</v>
      </c>
      <c r="AL294" s="38">
        <v>54622</v>
      </c>
      <c r="AM294" s="38">
        <v>1000</v>
      </c>
      <c r="AN294" s="38">
        <v>9995</v>
      </c>
      <c r="AO294" s="38">
        <v>0</v>
      </c>
      <c r="AP294" s="38">
        <v>0</v>
      </c>
      <c r="AQ294" s="36">
        <v>0</v>
      </c>
      <c r="AR294" s="36">
        <v>4997</v>
      </c>
      <c r="AS294" s="36">
        <v>12099</v>
      </c>
      <c r="AT294" s="36">
        <v>0</v>
      </c>
      <c r="AU294" s="36">
        <v>452</v>
      </c>
      <c r="AV294" s="36">
        <v>-5367</v>
      </c>
      <c r="AW294" s="36">
        <v>666</v>
      </c>
      <c r="AX294" s="36">
        <v>0</v>
      </c>
      <c r="AY294" s="36">
        <v>0</v>
      </c>
      <c r="AZ294" s="40"/>
      <c r="BA294" s="40">
        <v>293096</v>
      </c>
      <c r="BB294" s="36">
        <v>-132</v>
      </c>
      <c r="BC294" s="36">
        <v>0</v>
      </c>
      <c r="BD294" s="36">
        <v>7018</v>
      </c>
      <c r="BE294" s="36">
        <v>-14329</v>
      </c>
    </row>
    <row r="295" spans="1:57" x14ac:dyDescent="0.2">
      <c r="A295" s="35" t="s">
        <v>431</v>
      </c>
      <c r="B295" s="35" t="s">
        <v>1337</v>
      </c>
      <c r="C295" s="397" t="s">
        <v>1590</v>
      </c>
      <c r="D295" s="35" t="s">
        <v>430</v>
      </c>
      <c r="F295" s="35" t="s">
        <v>24</v>
      </c>
      <c r="G295" s="36">
        <v>-23</v>
      </c>
      <c r="H295" s="36">
        <v>3960</v>
      </c>
      <c r="I295" s="37">
        <v>3937</v>
      </c>
      <c r="J295" s="39">
        <v>0</v>
      </c>
      <c r="K295" s="36">
        <v>180</v>
      </c>
      <c r="L295" s="36">
        <v>180</v>
      </c>
      <c r="M295" s="37">
        <v>360</v>
      </c>
      <c r="N295" s="38">
        <v>1300</v>
      </c>
      <c r="O295" s="38">
        <v>0</v>
      </c>
      <c r="P295" s="38">
        <v>807</v>
      </c>
      <c r="Q295" s="39">
        <v>2107</v>
      </c>
      <c r="R295" s="37">
        <v>1600</v>
      </c>
      <c r="S295" s="38">
        <v>1533</v>
      </c>
      <c r="T295" s="38">
        <v>159</v>
      </c>
      <c r="U295" s="38">
        <v>692</v>
      </c>
      <c r="V295" s="39">
        <v>2384</v>
      </c>
      <c r="W295" s="36">
        <v>1984</v>
      </c>
      <c r="X295" s="36">
        <v>2890</v>
      </c>
      <c r="Y295" s="37">
        <v>4874</v>
      </c>
      <c r="Z295" s="39">
        <v>4100</v>
      </c>
      <c r="AA295" s="36">
        <v>30197</v>
      </c>
      <c r="AB295" s="36">
        <v>15640</v>
      </c>
      <c r="AC295" s="37">
        <v>45837</v>
      </c>
      <c r="AD295" s="38">
        <v>21730</v>
      </c>
      <c r="AE295" s="38">
        <v>1050</v>
      </c>
      <c r="AF295" s="39">
        <v>22780</v>
      </c>
      <c r="AG295" s="36">
        <v>445</v>
      </c>
      <c r="AH295" s="36">
        <v>0</v>
      </c>
      <c r="AI295" s="36">
        <v>0</v>
      </c>
      <c r="AJ295" s="36">
        <v>0</v>
      </c>
      <c r="AK295" s="40">
        <v>88424</v>
      </c>
      <c r="AL295" s="38">
        <v>15790</v>
      </c>
      <c r="AM295" s="38">
        <v>0</v>
      </c>
      <c r="AN295" s="38">
        <v>1365</v>
      </c>
      <c r="AO295" s="38">
        <v>0</v>
      </c>
      <c r="AP295" s="38">
        <v>0</v>
      </c>
      <c r="AQ295" s="36">
        <v>64</v>
      </c>
      <c r="AR295" s="36">
        <v>2175</v>
      </c>
      <c r="AS295" s="36">
        <v>6166</v>
      </c>
      <c r="AT295" s="36">
        <v>0</v>
      </c>
      <c r="AU295" s="36">
        <v>100</v>
      </c>
      <c r="AV295" s="36">
        <v>-125</v>
      </c>
      <c r="AW295" s="36">
        <v>-50</v>
      </c>
      <c r="AX295" s="36">
        <v>0</v>
      </c>
      <c r="AY295" s="36">
        <v>0</v>
      </c>
      <c r="AZ295" s="40"/>
      <c r="BA295" s="40">
        <v>113909</v>
      </c>
      <c r="BB295" s="36">
        <v>0</v>
      </c>
      <c r="BC295" s="36">
        <v>0</v>
      </c>
      <c r="BD295" s="36">
        <v>1942</v>
      </c>
      <c r="BE295" s="36">
        <v>-1500</v>
      </c>
    </row>
    <row r="296" spans="1:57" x14ac:dyDescent="0.2">
      <c r="A296" s="35" t="s">
        <v>463</v>
      </c>
      <c r="B296" s="35" t="s">
        <v>1338</v>
      </c>
      <c r="C296" s="397" t="s">
        <v>1590</v>
      </c>
      <c r="D296" s="35" t="s">
        <v>462</v>
      </c>
      <c r="F296" s="35" t="s">
        <v>24</v>
      </c>
      <c r="G296" s="36">
        <v>-178</v>
      </c>
      <c r="H296" s="36">
        <v>1562</v>
      </c>
      <c r="I296" s="37">
        <v>1384</v>
      </c>
      <c r="J296" s="39">
        <v>14</v>
      </c>
      <c r="K296" s="36">
        <v>147</v>
      </c>
      <c r="L296" s="36">
        <v>160</v>
      </c>
      <c r="M296" s="37">
        <v>307</v>
      </c>
      <c r="N296" s="38">
        <v>943</v>
      </c>
      <c r="O296" s="38">
        <v>0</v>
      </c>
      <c r="P296" s="38">
        <v>757</v>
      </c>
      <c r="Q296" s="39">
        <v>1700</v>
      </c>
      <c r="R296" s="37">
        <v>2328</v>
      </c>
      <c r="S296" s="38">
        <v>1421</v>
      </c>
      <c r="T296" s="38">
        <v>210</v>
      </c>
      <c r="U296" s="38">
        <v>166</v>
      </c>
      <c r="V296" s="39">
        <v>1797</v>
      </c>
      <c r="W296" s="36">
        <v>1468</v>
      </c>
      <c r="X296" s="36">
        <v>2720</v>
      </c>
      <c r="Y296" s="37">
        <v>4188</v>
      </c>
      <c r="Z296" s="39">
        <v>1760</v>
      </c>
      <c r="AA296" s="36">
        <v>30919</v>
      </c>
      <c r="AB296" s="36">
        <v>12981</v>
      </c>
      <c r="AC296" s="37">
        <v>43900</v>
      </c>
      <c r="AD296" s="38">
        <v>19146</v>
      </c>
      <c r="AE296" s="38">
        <v>1294</v>
      </c>
      <c r="AF296" s="39">
        <v>20440</v>
      </c>
      <c r="AG296" s="36">
        <v>284</v>
      </c>
      <c r="AH296" s="36">
        <v>0</v>
      </c>
      <c r="AI296" s="36">
        <v>160</v>
      </c>
      <c r="AJ296" s="36">
        <v>0</v>
      </c>
      <c r="AK296" s="40">
        <v>78262</v>
      </c>
      <c r="AL296" s="38">
        <v>20770</v>
      </c>
      <c r="AM296" s="38">
        <v>0</v>
      </c>
      <c r="AN296" s="38">
        <v>0</v>
      </c>
      <c r="AO296" s="38">
        <v>0</v>
      </c>
      <c r="AP296" s="38">
        <v>0</v>
      </c>
      <c r="AQ296" s="36">
        <v>0</v>
      </c>
      <c r="AR296" s="36">
        <v>2422</v>
      </c>
      <c r="AS296" s="36">
        <v>5631</v>
      </c>
      <c r="AT296" s="36">
        <v>0</v>
      </c>
      <c r="AU296" s="36">
        <v>0</v>
      </c>
      <c r="AV296" s="36">
        <v>-227</v>
      </c>
      <c r="AW296" s="36">
        <v>491</v>
      </c>
      <c r="AX296" s="36">
        <v>0</v>
      </c>
      <c r="AY296" s="36">
        <v>-284</v>
      </c>
      <c r="AZ296" s="40"/>
      <c r="BA296" s="40">
        <v>107065</v>
      </c>
      <c r="BB296" s="36">
        <v>0</v>
      </c>
      <c r="BC296" s="36">
        <v>-460</v>
      </c>
      <c r="BD296" s="36">
        <v>1757</v>
      </c>
      <c r="BE296" s="36">
        <v>-1664</v>
      </c>
    </row>
    <row r="297" spans="1:57" x14ac:dyDescent="0.2">
      <c r="A297" s="35" t="s">
        <v>484</v>
      </c>
      <c r="B297" s="35" t="s">
        <v>1339</v>
      </c>
      <c r="C297" s="397" t="s">
        <v>1590</v>
      </c>
      <c r="D297" s="35" t="s">
        <v>483</v>
      </c>
      <c r="F297" s="35" t="s">
        <v>24</v>
      </c>
      <c r="G297" s="36">
        <v>-169</v>
      </c>
      <c r="H297" s="36">
        <v>2701</v>
      </c>
      <c r="I297" s="37">
        <v>2532</v>
      </c>
      <c r="J297" s="39">
        <v>13</v>
      </c>
      <c r="K297" s="36">
        <v>168</v>
      </c>
      <c r="L297" s="36">
        <v>167</v>
      </c>
      <c r="M297" s="37">
        <v>335</v>
      </c>
      <c r="N297" s="38">
        <v>41</v>
      </c>
      <c r="O297" s="38">
        <v>0</v>
      </c>
      <c r="P297" s="38">
        <v>461</v>
      </c>
      <c r="Q297" s="39">
        <v>502</v>
      </c>
      <c r="R297" s="37">
        <v>1858</v>
      </c>
      <c r="S297" s="38">
        <v>355</v>
      </c>
      <c r="T297" s="38">
        <v>136</v>
      </c>
      <c r="U297" s="38">
        <v>1395</v>
      </c>
      <c r="V297" s="39">
        <v>1886</v>
      </c>
      <c r="W297" s="36">
        <v>2181</v>
      </c>
      <c r="X297" s="36">
        <v>3621</v>
      </c>
      <c r="Y297" s="37">
        <v>5802</v>
      </c>
      <c r="Z297" s="39">
        <v>2255</v>
      </c>
      <c r="AA297" s="36">
        <v>31443</v>
      </c>
      <c r="AB297" s="36">
        <v>22716</v>
      </c>
      <c r="AC297" s="37">
        <v>54159</v>
      </c>
      <c r="AD297" s="38">
        <v>25117</v>
      </c>
      <c r="AE297" s="38">
        <v>992</v>
      </c>
      <c r="AF297" s="39">
        <v>26109</v>
      </c>
      <c r="AG297" s="36">
        <v>588</v>
      </c>
      <c r="AH297" s="36">
        <v>0</v>
      </c>
      <c r="AI297" s="36">
        <v>0</v>
      </c>
      <c r="AJ297" s="36">
        <v>0</v>
      </c>
      <c r="AK297" s="40">
        <v>96039</v>
      </c>
      <c r="AL297" s="38">
        <v>26941</v>
      </c>
      <c r="AM297" s="38">
        <v>1398</v>
      </c>
      <c r="AN297" s="38">
        <v>0</v>
      </c>
      <c r="AO297" s="38">
        <v>0</v>
      </c>
      <c r="AP297" s="38">
        <v>0</v>
      </c>
      <c r="AQ297" s="36">
        <v>0</v>
      </c>
      <c r="AR297" s="36">
        <v>2777</v>
      </c>
      <c r="AS297" s="36">
        <v>7227</v>
      </c>
      <c r="AT297" s="36">
        <v>0</v>
      </c>
      <c r="AU297" s="36">
        <v>0</v>
      </c>
      <c r="AV297" s="36">
        <v>0</v>
      </c>
      <c r="AW297" s="36">
        <v>0</v>
      </c>
      <c r="AX297" s="36">
        <v>0</v>
      </c>
      <c r="AY297" s="36">
        <v>0</v>
      </c>
      <c r="AZ297" s="40"/>
      <c r="BA297" s="40">
        <v>134382</v>
      </c>
      <c r="BB297" s="36">
        <v>0</v>
      </c>
      <c r="BC297" s="36">
        <v>-15</v>
      </c>
      <c r="BD297" s="36">
        <v>4453</v>
      </c>
      <c r="BE297" s="36">
        <v>-1466</v>
      </c>
    </row>
    <row r="298" spans="1:57" x14ac:dyDescent="0.2">
      <c r="A298" s="35" t="s">
        <v>557</v>
      </c>
      <c r="B298" s="35" t="s">
        <v>1340</v>
      </c>
      <c r="C298" s="397" t="s">
        <v>1590</v>
      </c>
      <c r="D298" s="35" t="s">
        <v>944</v>
      </c>
      <c r="F298" s="35" t="s">
        <v>24</v>
      </c>
      <c r="G298" s="36">
        <v>8</v>
      </c>
      <c r="H298" s="36">
        <v>1289</v>
      </c>
      <c r="I298" s="37">
        <v>1297</v>
      </c>
      <c r="J298" s="39">
        <v>13</v>
      </c>
      <c r="K298" s="36">
        <v>188</v>
      </c>
      <c r="L298" s="36">
        <v>152</v>
      </c>
      <c r="M298" s="37">
        <v>340</v>
      </c>
      <c r="N298" s="38">
        <v>1560</v>
      </c>
      <c r="O298" s="38">
        <v>0</v>
      </c>
      <c r="P298" s="38">
        <v>874</v>
      </c>
      <c r="Q298" s="39">
        <v>2434</v>
      </c>
      <c r="R298" s="37">
        <v>2924</v>
      </c>
      <c r="S298" s="38">
        <v>788</v>
      </c>
      <c r="T298" s="38">
        <v>0</v>
      </c>
      <c r="U298" s="38">
        <v>753</v>
      </c>
      <c r="V298" s="39">
        <v>1541</v>
      </c>
      <c r="W298" s="36">
        <v>1779</v>
      </c>
      <c r="X298" s="36">
        <v>2168</v>
      </c>
      <c r="Y298" s="37">
        <v>3947</v>
      </c>
      <c r="Z298" s="39">
        <v>2646</v>
      </c>
      <c r="AA298" s="36">
        <v>36846</v>
      </c>
      <c r="AB298" s="36">
        <v>15858</v>
      </c>
      <c r="AC298" s="37">
        <v>52704</v>
      </c>
      <c r="AD298" s="38">
        <v>28025</v>
      </c>
      <c r="AE298" s="38">
        <v>539</v>
      </c>
      <c r="AF298" s="39">
        <v>28564</v>
      </c>
      <c r="AG298" s="36">
        <v>203</v>
      </c>
      <c r="AH298" s="36">
        <v>0</v>
      </c>
      <c r="AI298" s="36">
        <v>0</v>
      </c>
      <c r="AJ298" s="36">
        <v>0</v>
      </c>
      <c r="AK298" s="40">
        <v>96613</v>
      </c>
      <c r="AL298" s="38">
        <v>12167</v>
      </c>
      <c r="AM298" s="38">
        <v>203</v>
      </c>
      <c r="AN298" s="38">
        <v>6705</v>
      </c>
      <c r="AO298" s="38">
        <v>0</v>
      </c>
      <c r="AP298" s="38">
        <v>0</v>
      </c>
      <c r="AQ298" s="36">
        <v>0</v>
      </c>
      <c r="AR298" s="36">
        <v>3264</v>
      </c>
      <c r="AS298" s="36">
        <v>7445</v>
      </c>
      <c r="AT298" s="36">
        <v>0</v>
      </c>
      <c r="AU298" s="36">
        <v>97</v>
      </c>
      <c r="AV298" s="36">
        <v>-702</v>
      </c>
      <c r="AW298" s="36">
        <v>0</v>
      </c>
      <c r="AX298" s="36">
        <v>0</v>
      </c>
      <c r="AY298" s="36">
        <v>0</v>
      </c>
      <c r="AZ298" s="40"/>
      <c r="BA298" s="40">
        <v>125792</v>
      </c>
      <c r="BB298" s="36">
        <v>0</v>
      </c>
      <c r="BC298" s="36">
        <v>0</v>
      </c>
      <c r="BD298" s="36">
        <v>2223</v>
      </c>
      <c r="BE298" s="36">
        <v>-1665</v>
      </c>
    </row>
    <row r="299" spans="1:57" x14ac:dyDescent="0.2">
      <c r="A299" s="35" t="s">
        <v>580</v>
      </c>
      <c r="B299" s="35" t="s">
        <v>1341</v>
      </c>
      <c r="C299" s="397" t="s">
        <v>1590</v>
      </c>
      <c r="D299" s="35" t="s">
        <v>579</v>
      </c>
      <c r="F299" s="35" t="s">
        <v>24</v>
      </c>
      <c r="G299" s="36">
        <v>76</v>
      </c>
      <c r="H299" s="36">
        <v>770</v>
      </c>
      <c r="I299" s="37">
        <v>846</v>
      </c>
      <c r="J299" s="39">
        <v>25</v>
      </c>
      <c r="K299" s="36">
        <v>197</v>
      </c>
      <c r="L299" s="36">
        <v>0</v>
      </c>
      <c r="M299" s="37">
        <v>197</v>
      </c>
      <c r="N299" s="38">
        <v>236</v>
      </c>
      <c r="O299" s="38">
        <v>0</v>
      </c>
      <c r="P299" s="38">
        <v>373</v>
      </c>
      <c r="Q299" s="39">
        <v>609</v>
      </c>
      <c r="R299" s="37">
        <v>2391</v>
      </c>
      <c r="S299" s="38">
        <v>529</v>
      </c>
      <c r="T299" s="38">
        <v>123</v>
      </c>
      <c r="U299" s="38">
        <v>134</v>
      </c>
      <c r="V299" s="39">
        <v>786</v>
      </c>
      <c r="W299" s="36">
        <v>1966</v>
      </c>
      <c r="X299" s="36">
        <v>1841</v>
      </c>
      <c r="Y299" s="37">
        <v>3807</v>
      </c>
      <c r="Z299" s="39">
        <v>2550</v>
      </c>
      <c r="AA299" s="36">
        <v>41639</v>
      </c>
      <c r="AB299" s="36">
        <v>15837.31601935019</v>
      </c>
      <c r="AC299" s="37">
        <v>57476.31601935019</v>
      </c>
      <c r="AD299" s="38">
        <v>23101</v>
      </c>
      <c r="AE299" s="38">
        <v>213</v>
      </c>
      <c r="AF299" s="39">
        <v>23314</v>
      </c>
      <c r="AG299" s="36">
        <v>877</v>
      </c>
      <c r="AH299" s="36">
        <v>0</v>
      </c>
      <c r="AI299" s="36">
        <v>0</v>
      </c>
      <c r="AJ299" s="36">
        <v>0</v>
      </c>
      <c r="AK299" s="40">
        <v>92878.316019350197</v>
      </c>
      <c r="AL299" s="38">
        <v>20666</v>
      </c>
      <c r="AM299" s="38">
        <v>279</v>
      </c>
      <c r="AN299" s="38">
        <v>0</v>
      </c>
      <c r="AO299" s="38">
        <v>0</v>
      </c>
      <c r="AP299" s="38">
        <v>0</v>
      </c>
      <c r="AQ299" s="36">
        <v>8</v>
      </c>
      <c r="AR299" s="36">
        <v>2089</v>
      </c>
      <c r="AS299" s="36">
        <v>5156</v>
      </c>
      <c r="AT299" s="36">
        <v>0</v>
      </c>
      <c r="AU299" s="36">
        <v>110</v>
      </c>
      <c r="AV299" s="36">
        <v>-419</v>
      </c>
      <c r="AW299" s="36">
        <v>-108</v>
      </c>
      <c r="AX299" s="36">
        <v>0</v>
      </c>
      <c r="AY299" s="36">
        <v>0</v>
      </c>
      <c r="AZ299" s="40"/>
      <c r="BA299" s="40">
        <v>120659.3160193502</v>
      </c>
      <c r="BB299" s="36">
        <v>0</v>
      </c>
      <c r="BC299" s="36">
        <v>0</v>
      </c>
      <c r="BD299" s="36">
        <v>1609</v>
      </c>
      <c r="BE299" s="36">
        <v>-1730</v>
      </c>
    </row>
    <row r="300" spans="1:57" x14ac:dyDescent="0.2">
      <c r="A300" s="35" t="s">
        <v>610</v>
      </c>
      <c r="B300" s="35" t="s">
        <v>1342</v>
      </c>
      <c r="C300" s="397" t="s">
        <v>1590</v>
      </c>
      <c r="D300" s="35" t="s">
        <v>609</v>
      </c>
      <c r="F300" s="35" t="s">
        <v>24</v>
      </c>
      <c r="G300" s="36">
        <v>-249</v>
      </c>
      <c r="H300" s="36">
        <v>2264</v>
      </c>
      <c r="I300" s="37">
        <v>2015</v>
      </c>
      <c r="J300" s="39">
        <v>13</v>
      </c>
      <c r="K300" s="36">
        <v>117</v>
      </c>
      <c r="L300" s="36">
        <v>153</v>
      </c>
      <c r="M300" s="37">
        <v>270</v>
      </c>
      <c r="N300" s="38">
        <v>363</v>
      </c>
      <c r="O300" s="38">
        <v>0</v>
      </c>
      <c r="P300" s="38">
        <v>-66</v>
      </c>
      <c r="Q300" s="39">
        <v>297</v>
      </c>
      <c r="R300" s="37">
        <v>1957</v>
      </c>
      <c r="S300" s="38">
        <v>0</v>
      </c>
      <c r="T300" s="38">
        <v>40</v>
      </c>
      <c r="U300" s="38">
        <v>286</v>
      </c>
      <c r="V300" s="39">
        <v>326</v>
      </c>
      <c r="W300" s="36">
        <v>1386</v>
      </c>
      <c r="X300" s="36">
        <v>3419</v>
      </c>
      <c r="Y300" s="37">
        <v>4805</v>
      </c>
      <c r="Z300" s="39">
        <v>1261</v>
      </c>
      <c r="AA300" s="36">
        <v>30539</v>
      </c>
      <c r="AB300" s="36">
        <v>5896</v>
      </c>
      <c r="AC300" s="37">
        <v>36435</v>
      </c>
      <c r="AD300" s="38">
        <v>24238</v>
      </c>
      <c r="AE300" s="38">
        <v>93</v>
      </c>
      <c r="AF300" s="39">
        <v>24331</v>
      </c>
      <c r="AG300" s="36">
        <v>720</v>
      </c>
      <c r="AH300" s="36">
        <v>0</v>
      </c>
      <c r="AI300" s="36">
        <v>0</v>
      </c>
      <c r="AJ300" s="36">
        <v>5</v>
      </c>
      <c r="AK300" s="40">
        <v>72435</v>
      </c>
      <c r="AL300" s="38">
        <v>18109</v>
      </c>
      <c r="AM300" s="38">
        <v>0</v>
      </c>
      <c r="AN300" s="38">
        <v>0</v>
      </c>
      <c r="AO300" s="38">
        <v>0</v>
      </c>
      <c r="AP300" s="38">
        <v>0</v>
      </c>
      <c r="AQ300" s="36">
        <v>42</v>
      </c>
      <c r="AR300" s="36">
        <v>2638</v>
      </c>
      <c r="AS300" s="36">
        <v>5744</v>
      </c>
      <c r="AT300" s="36">
        <v>0</v>
      </c>
      <c r="AU300" s="36">
        <v>35</v>
      </c>
      <c r="AV300" s="36">
        <v>0</v>
      </c>
      <c r="AW300" s="36">
        <v>602</v>
      </c>
      <c r="AX300" s="36">
        <v>0</v>
      </c>
      <c r="AY300" s="36">
        <v>0</v>
      </c>
      <c r="AZ300" s="40"/>
      <c r="BA300" s="40">
        <v>99605</v>
      </c>
      <c r="BB300" s="36">
        <v>0</v>
      </c>
      <c r="BC300" s="36">
        <v>0</v>
      </c>
      <c r="BD300" s="36">
        <v>1447</v>
      </c>
      <c r="BE300" s="36">
        <v>-254</v>
      </c>
    </row>
    <row r="301" spans="1:57" x14ac:dyDescent="0.2">
      <c r="A301" s="35" t="s">
        <v>665</v>
      </c>
      <c r="B301" s="35" t="s">
        <v>1343</v>
      </c>
      <c r="C301" s="397" t="s">
        <v>1590</v>
      </c>
      <c r="D301" s="35" t="s">
        <v>945</v>
      </c>
      <c r="F301" s="35" t="s">
        <v>24</v>
      </c>
      <c r="G301" s="36">
        <v>-167</v>
      </c>
      <c r="H301" s="36">
        <v>2193</v>
      </c>
      <c r="I301" s="37">
        <v>2026</v>
      </c>
      <c r="J301" s="39">
        <v>20</v>
      </c>
      <c r="K301" s="36">
        <v>184</v>
      </c>
      <c r="L301" s="36">
        <v>187</v>
      </c>
      <c r="M301" s="37">
        <v>371</v>
      </c>
      <c r="N301" s="38">
        <v>1081</v>
      </c>
      <c r="O301" s="38">
        <v>0</v>
      </c>
      <c r="P301" s="38">
        <v>327</v>
      </c>
      <c r="Q301" s="39">
        <v>1408</v>
      </c>
      <c r="R301" s="37">
        <v>5282</v>
      </c>
      <c r="S301" s="38">
        <v>618</v>
      </c>
      <c r="T301" s="38">
        <v>78</v>
      </c>
      <c r="U301" s="38">
        <v>275</v>
      </c>
      <c r="V301" s="39">
        <v>971</v>
      </c>
      <c r="W301" s="36">
        <v>1828</v>
      </c>
      <c r="X301" s="36">
        <v>4998</v>
      </c>
      <c r="Y301" s="37">
        <v>6826</v>
      </c>
      <c r="Z301" s="39">
        <v>2035</v>
      </c>
      <c r="AA301" s="36">
        <v>44017</v>
      </c>
      <c r="AB301" s="36">
        <v>14051</v>
      </c>
      <c r="AC301" s="37">
        <v>58068</v>
      </c>
      <c r="AD301" s="38">
        <v>29336</v>
      </c>
      <c r="AE301" s="38">
        <v>1189</v>
      </c>
      <c r="AF301" s="39">
        <v>30525</v>
      </c>
      <c r="AG301" s="36">
        <v>429</v>
      </c>
      <c r="AH301" s="36">
        <v>0</v>
      </c>
      <c r="AI301" s="36">
        <v>98</v>
      </c>
      <c r="AJ301" s="36">
        <v>1659</v>
      </c>
      <c r="AK301" s="40">
        <v>109718</v>
      </c>
      <c r="AL301" s="38">
        <v>10369</v>
      </c>
      <c r="AM301" s="38">
        <v>177</v>
      </c>
      <c r="AN301" s="38">
        <v>11866</v>
      </c>
      <c r="AO301" s="38">
        <v>0</v>
      </c>
      <c r="AP301" s="38">
        <v>0</v>
      </c>
      <c r="AQ301" s="36">
        <v>18</v>
      </c>
      <c r="AR301" s="36">
        <v>3034</v>
      </c>
      <c r="AS301" s="36">
        <v>0</v>
      </c>
      <c r="AT301" s="36">
        <v>0</v>
      </c>
      <c r="AU301" s="36">
        <v>0</v>
      </c>
      <c r="AV301" s="36">
        <v>0</v>
      </c>
      <c r="AW301" s="36">
        <v>638</v>
      </c>
      <c r="AX301" s="36">
        <v>0</v>
      </c>
      <c r="AY301" s="36">
        <v>0</v>
      </c>
      <c r="AZ301" s="40"/>
      <c r="BA301" s="40">
        <v>135820</v>
      </c>
      <c r="BB301" s="36">
        <v>0</v>
      </c>
      <c r="BC301" s="36">
        <v>-596</v>
      </c>
      <c r="BD301" s="36">
        <v>1930</v>
      </c>
      <c r="BE301" s="36">
        <v>-1306</v>
      </c>
    </row>
    <row r="302" spans="1:57" x14ac:dyDescent="0.2">
      <c r="A302" s="35" t="s">
        <v>317</v>
      </c>
      <c r="B302" s="35" t="s">
        <v>1344</v>
      </c>
      <c r="C302" s="397" t="s">
        <v>1590</v>
      </c>
      <c r="D302" s="35" t="s">
        <v>316</v>
      </c>
      <c r="F302" s="35" t="s">
        <v>24</v>
      </c>
      <c r="G302" s="36">
        <v>6</v>
      </c>
      <c r="H302" s="36">
        <v>2572</v>
      </c>
      <c r="I302" s="37">
        <v>2578</v>
      </c>
      <c r="J302" s="39">
        <v>3</v>
      </c>
      <c r="K302" s="36">
        <v>-15</v>
      </c>
      <c r="L302" s="36">
        <v>48</v>
      </c>
      <c r="M302" s="37">
        <v>33</v>
      </c>
      <c r="N302" s="38">
        <v>1682</v>
      </c>
      <c r="O302" s="38">
        <v>0</v>
      </c>
      <c r="P302" s="38">
        <v>1374</v>
      </c>
      <c r="Q302" s="39">
        <v>3056</v>
      </c>
      <c r="R302" s="37">
        <v>1167</v>
      </c>
      <c r="S302" s="38">
        <v>0</v>
      </c>
      <c r="T302" s="38">
        <v>297</v>
      </c>
      <c r="U302" s="38">
        <v>362</v>
      </c>
      <c r="V302" s="39">
        <v>659</v>
      </c>
      <c r="W302" s="36">
        <v>1404</v>
      </c>
      <c r="X302" s="36">
        <v>3033</v>
      </c>
      <c r="Y302" s="37">
        <v>4437</v>
      </c>
      <c r="Z302" s="39">
        <v>667</v>
      </c>
      <c r="AA302" s="36">
        <v>18291</v>
      </c>
      <c r="AB302" s="36">
        <v>10001</v>
      </c>
      <c r="AC302" s="37">
        <v>28292</v>
      </c>
      <c r="AD302" s="38">
        <v>22058</v>
      </c>
      <c r="AE302" s="38">
        <v>457</v>
      </c>
      <c r="AF302" s="39">
        <v>22515</v>
      </c>
      <c r="AG302" s="36">
        <v>455</v>
      </c>
      <c r="AH302" s="36">
        <v>0</v>
      </c>
      <c r="AI302" s="36">
        <v>0</v>
      </c>
      <c r="AJ302" s="36">
        <v>-3</v>
      </c>
      <c r="AK302" s="40">
        <v>63859</v>
      </c>
      <c r="AL302" s="38">
        <v>19217</v>
      </c>
      <c r="AM302" s="38">
        <v>0</v>
      </c>
      <c r="AN302" s="38">
        <v>0</v>
      </c>
      <c r="AO302" s="38">
        <v>0</v>
      </c>
      <c r="AP302" s="38">
        <v>0</v>
      </c>
      <c r="AQ302" s="36">
        <v>274</v>
      </c>
      <c r="AR302" s="36">
        <v>2496</v>
      </c>
      <c r="AS302" s="36">
        <v>1781</v>
      </c>
      <c r="AT302" s="36">
        <v>0</v>
      </c>
      <c r="AU302" s="36">
        <v>2</v>
      </c>
      <c r="AV302" s="36">
        <v>0</v>
      </c>
      <c r="AW302" s="36">
        <v>-50</v>
      </c>
      <c r="AX302" s="36">
        <v>0</v>
      </c>
      <c r="AY302" s="36">
        <v>0</v>
      </c>
      <c r="AZ302" s="40"/>
      <c r="BA302" s="40">
        <v>87579</v>
      </c>
      <c r="BB302" s="36">
        <v>0</v>
      </c>
      <c r="BC302" s="36">
        <v>0</v>
      </c>
      <c r="BD302" s="36">
        <v>1338</v>
      </c>
      <c r="BE302" s="36">
        <v>-350</v>
      </c>
    </row>
    <row r="303" spans="1:57" x14ac:dyDescent="0.2">
      <c r="A303" s="35" t="s">
        <v>343</v>
      </c>
      <c r="B303" s="35" t="s">
        <v>1345</v>
      </c>
      <c r="C303" s="397" t="s">
        <v>1590</v>
      </c>
      <c r="D303" s="35" t="s">
        <v>342</v>
      </c>
      <c r="F303" s="35" t="s">
        <v>24</v>
      </c>
      <c r="G303" s="36">
        <v>100</v>
      </c>
      <c r="H303" s="36">
        <v>9000</v>
      </c>
      <c r="I303" s="37">
        <v>9100</v>
      </c>
      <c r="J303" s="39">
        <v>60</v>
      </c>
      <c r="K303" s="36">
        <v>500</v>
      </c>
      <c r="L303" s="36">
        <v>250</v>
      </c>
      <c r="M303" s="37">
        <v>750</v>
      </c>
      <c r="N303" s="38">
        <v>1700</v>
      </c>
      <c r="O303" s="38">
        <v>0</v>
      </c>
      <c r="P303" s="38">
        <v>2200</v>
      </c>
      <c r="Q303" s="39">
        <v>3900</v>
      </c>
      <c r="R303" s="37">
        <v>6000</v>
      </c>
      <c r="S303" s="38">
        <v>1000</v>
      </c>
      <c r="T303" s="38">
        <v>400</v>
      </c>
      <c r="U303" s="38">
        <v>750</v>
      </c>
      <c r="V303" s="39">
        <v>2150</v>
      </c>
      <c r="W303" s="36">
        <v>4300</v>
      </c>
      <c r="X303" s="36">
        <v>7200</v>
      </c>
      <c r="Y303" s="37">
        <v>11500</v>
      </c>
      <c r="Z303" s="39">
        <v>7500</v>
      </c>
      <c r="AA303" s="36">
        <v>75000</v>
      </c>
      <c r="AB303" s="36">
        <v>30500</v>
      </c>
      <c r="AC303" s="37">
        <v>105500</v>
      </c>
      <c r="AD303" s="38">
        <v>60000</v>
      </c>
      <c r="AE303" s="38">
        <v>3000</v>
      </c>
      <c r="AF303" s="39">
        <v>63000</v>
      </c>
      <c r="AG303" s="36">
        <v>501</v>
      </c>
      <c r="AH303" s="36">
        <v>120</v>
      </c>
      <c r="AI303" s="36">
        <v>0</v>
      </c>
      <c r="AJ303" s="36">
        <v>0</v>
      </c>
      <c r="AK303" s="40">
        <v>210081</v>
      </c>
      <c r="AL303" s="38">
        <v>60874</v>
      </c>
      <c r="AM303" s="38">
        <v>100</v>
      </c>
      <c r="AN303" s="38">
        <v>0</v>
      </c>
      <c r="AO303" s="38">
        <v>0</v>
      </c>
      <c r="AP303" s="38">
        <v>0</v>
      </c>
      <c r="AQ303" s="36">
        <v>0</v>
      </c>
      <c r="AR303" s="36">
        <v>9798</v>
      </c>
      <c r="AS303" s="36">
        <v>6832</v>
      </c>
      <c r="AT303" s="36">
        <v>0</v>
      </c>
      <c r="AU303" s="36">
        <v>48</v>
      </c>
      <c r="AV303" s="36">
        <v>-1400</v>
      </c>
      <c r="AW303" s="36">
        <v>880</v>
      </c>
      <c r="AX303" s="36">
        <v>0</v>
      </c>
      <c r="AY303" s="36">
        <v>0</v>
      </c>
      <c r="AZ303" s="40"/>
      <c r="BA303" s="40">
        <v>287213</v>
      </c>
      <c r="BB303" s="36">
        <v>-21</v>
      </c>
      <c r="BC303" s="36">
        <v>-82</v>
      </c>
      <c r="BD303" s="36">
        <v>3637</v>
      </c>
      <c r="BE303" s="36">
        <v>-1925</v>
      </c>
    </row>
    <row r="304" spans="1:57" x14ac:dyDescent="0.2">
      <c r="A304" s="35" t="s">
        <v>549</v>
      </c>
      <c r="B304" s="35" t="s">
        <v>1346</v>
      </c>
      <c r="C304" s="397" t="s">
        <v>1590</v>
      </c>
      <c r="D304" s="35" t="s">
        <v>946</v>
      </c>
      <c r="F304" s="35" t="s">
        <v>24</v>
      </c>
      <c r="G304" s="36">
        <v>-497</v>
      </c>
      <c r="H304" s="36">
        <v>1717</v>
      </c>
      <c r="I304" s="37">
        <v>1220</v>
      </c>
      <c r="J304" s="39">
        <v>16</v>
      </c>
      <c r="K304" s="36">
        <v>163</v>
      </c>
      <c r="L304" s="36">
        <v>57</v>
      </c>
      <c r="M304" s="37">
        <v>220</v>
      </c>
      <c r="N304" s="38">
        <v>626</v>
      </c>
      <c r="O304" s="38">
        <v>0</v>
      </c>
      <c r="P304" s="38">
        <v>213</v>
      </c>
      <c r="Q304" s="39">
        <v>839</v>
      </c>
      <c r="R304" s="37">
        <v>528</v>
      </c>
      <c r="S304" s="38">
        <v>334</v>
      </c>
      <c r="T304" s="38">
        <v>354</v>
      </c>
      <c r="U304" s="38">
        <v>64</v>
      </c>
      <c r="V304" s="39">
        <v>752</v>
      </c>
      <c r="W304" s="36">
        <v>208</v>
      </c>
      <c r="X304" s="36">
        <v>2083</v>
      </c>
      <c r="Y304" s="37">
        <v>2291</v>
      </c>
      <c r="Z304" s="39">
        <v>851</v>
      </c>
      <c r="AA304" s="36">
        <v>27039</v>
      </c>
      <c r="AB304" s="36">
        <v>5835</v>
      </c>
      <c r="AC304" s="37">
        <v>32874</v>
      </c>
      <c r="AD304" s="38">
        <v>19836</v>
      </c>
      <c r="AE304" s="38">
        <v>1669</v>
      </c>
      <c r="AF304" s="39">
        <v>21505</v>
      </c>
      <c r="AG304" s="36">
        <v>74</v>
      </c>
      <c r="AH304" s="36">
        <v>0</v>
      </c>
      <c r="AI304" s="36">
        <v>0</v>
      </c>
      <c r="AJ304" s="36">
        <v>0</v>
      </c>
      <c r="AK304" s="40">
        <v>61170</v>
      </c>
      <c r="AL304" s="38">
        <v>15123</v>
      </c>
      <c r="AM304" s="38">
        <v>0</v>
      </c>
      <c r="AN304" s="38">
        <v>0</v>
      </c>
      <c r="AO304" s="38">
        <v>0</v>
      </c>
      <c r="AP304" s="38">
        <v>0</v>
      </c>
      <c r="AQ304" s="36">
        <v>0</v>
      </c>
      <c r="AR304" s="36">
        <v>3636</v>
      </c>
      <c r="AS304" s="36">
        <v>2298</v>
      </c>
      <c r="AT304" s="36">
        <v>0</v>
      </c>
      <c r="AU304" s="36">
        <v>0</v>
      </c>
      <c r="AV304" s="36">
        <v>-61</v>
      </c>
      <c r="AW304" s="36">
        <v>776</v>
      </c>
      <c r="AX304" s="36">
        <v>0</v>
      </c>
      <c r="AY304" s="36">
        <v>0</v>
      </c>
      <c r="AZ304" s="40"/>
      <c r="BA304" s="40">
        <v>82942</v>
      </c>
      <c r="BB304" s="36">
        <v>0</v>
      </c>
      <c r="BC304" s="36">
        <v>0</v>
      </c>
      <c r="BD304" s="36">
        <v>1050</v>
      </c>
      <c r="BE304" s="36">
        <v>-309</v>
      </c>
    </row>
    <row r="305" spans="1:57" x14ac:dyDescent="0.2">
      <c r="A305" s="35" t="s">
        <v>492</v>
      </c>
      <c r="B305" s="35" t="s">
        <v>1347</v>
      </c>
      <c r="C305" s="397" t="s">
        <v>1590</v>
      </c>
      <c r="D305" s="35" t="s">
        <v>491</v>
      </c>
      <c r="F305" s="35" t="s">
        <v>24</v>
      </c>
      <c r="G305" s="36">
        <v>-231</v>
      </c>
      <c r="H305" s="36">
        <v>3750</v>
      </c>
      <c r="I305" s="37">
        <v>3519</v>
      </c>
      <c r="J305" s="39">
        <v>40</v>
      </c>
      <c r="K305" s="36">
        <v>71</v>
      </c>
      <c r="L305" s="36">
        <v>84</v>
      </c>
      <c r="M305" s="37">
        <v>155</v>
      </c>
      <c r="N305" s="38">
        <v>770</v>
      </c>
      <c r="O305" s="38">
        <v>0</v>
      </c>
      <c r="P305" s="38">
        <v>1532</v>
      </c>
      <c r="Q305" s="39">
        <v>2302</v>
      </c>
      <c r="R305" s="37">
        <v>2834</v>
      </c>
      <c r="S305" s="38">
        <v>633</v>
      </c>
      <c r="T305" s="38">
        <v>253</v>
      </c>
      <c r="U305" s="38">
        <v>613</v>
      </c>
      <c r="V305" s="39">
        <v>1499</v>
      </c>
      <c r="W305" s="36">
        <v>1463</v>
      </c>
      <c r="X305" s="36">
        <v>4139</v>
      </c>
      <c r="Y305" s="37">
        <v>5602</v>
      </c>
      <c r="Z305" s="39">
        <v>2457</v>
      </c>
      <c r="AA305" s="36">
        <v>34491</v>
      </c>
      <c r="AB305" s="36">
        <v>13118.587545892249</v>
      </c>
      <c r="AC305" s="37">
        <v>47609.587545892253</v>
      </c>
      <c r="AD305" s="38">
        <v>33892</v>
      </c>
      <c r="AE305" s="38">
        <v>1280</v>
      </c>
      <c r="AF305" s="39">
        <v>35172</v>
      </c>
      <c r="AG305" s="36">
        <v>-2053</v>
      </c>
      <c r="AH305" s="36">
        <v>186</v>
      </c>
      <c r="AI305" s="36">
        <v>0</v>
      </c>
      <c r="AJ305" s="36">
        <v>60</v>
      </c>
      <c r="AK305" s="40">
        <v>99382.587545892253</v>
      </c>
      <c r="AL305" s="38">
        <v>25859</v>
      </c>
      <c r="AM305" s="38">
        <v>0</v>
      </c>
      <c r="AN305" s="38">
        <v>0</v>
      </c>
      <c r="AO305" s="38">
        <v>0</v>
      </c>
      <c r="AP305" s="38">
        <v>0</v>
      </c>
      <c r="AQ305" s="36">
        <v>230</v>
      </c>
      <c r="AR305" s="36">
        <v>4669</v>
      </c>
      <c r="AS305" s="36">
        <v>3165</v>
      </c>
      <c r="AT305" s="36">
        <v>0</v>
      </c>
      <c r="AU305" s="36">
        <v>16</v>
      </c>
      <c r="AV305" s="36">
        <v>-216</v>
      </c>
      <c r="AW305" s="36">
        <v>-354</v>
      </c>
      <c r="AX305" s="36">
        <v>-703</v>
      </c>
      <c r="AY305" s="36">
        <v>0</v>
      </c>
      <c r="AZ305" s="40"/>
      <c r="BA305" s="40">
        <v>132048.58754589225</v>
      </c>
      <c r="BB305" s="36">
        <v>-54</v>
      </c>
      <c r="BC305" s="36">
        <v>-98</v>
      </c>
      <c r="BD305" s="36">
        <v>1016</v>
      </c>
      <c r="BE305" s="36">
        <v>-114</v>
      </c>
    </row>
    <row r="306" spans="1:57" x14ac:dyDescent="0.2">
      <c r="A306" s="35" t="s">
        <v>672</v>
      </c>
      <c r="B306" s="35" t="s">
        <v>1348</v>
      </c>
      <c r="C306" s="397" t="s">
        <v>1590</v>
      </c>
      <c r="D306" s="35" t="s">
        <v>671</v>
      </c>
      <c r="F306" s="35" t="s">
        <v>24</v>
      </c>
      <c r="G306" s="36">
        <v>197</v>
      </c>
      <c r="H306" s="36">
        <v>2176</v>
      </c>
      <c r="I306" s="37">
        <v>2373</v>
      </c>
      <c r="J306" s="39">
        <v>0</v>
      </c>
      <c r="K306" s="36">
        <v>328</v>
      </c>
      <c r="L306" s="36">
        <v>90</v>
      </c>
      <c r="M306" s="37">
        <v>418</v>
      </c>
      <c r="N306" s="38">
        <v>2797</v>
      </c>
      <c r="O306" s="38">
        <v>0</v>
      </c>
      <c r="P306" s="38">
        <v>985</v>
      </c>
      <c r="Q306" s="39">
        <v>3782</v>
      </c>
      <c r="R306" s="37">
        <v>2522</v>
      </c>
      <c r="S306" s="38">
        <v>519</v>
      </c>
      <c r="T306" s="38">
        <v>405</v>
      </c>
      <c r="U306" s="38">
        <v>464</v>
      </c>
      <c r="V306" s="39">
        <v>1388</v>
      </c>
      <c r="W306" s="36">
        <v>1627</v>
      </c>
      <c r="X306" s="36">
        <v>5835</v>
      </c>
      <c r="Y306" s="37">
        <v>7462</v>
      </c>
      <c r="Z306" s="39">
        <v>4328</v>
      </c>
      <c r="AA306" s="36">
        <v>61879</v>
      </c>
      <c r="AB306" s="36">
        <v>13018</v>
      </c>
      <c r="AC306" s="37">
        <v>74897</v>
      </c>
      <c r="AD306" s="38">
        <v>37580</v>
      </c>
      <c r="AE306" s="38">
        <v>3355</v>
      </c>
      <c r="AF306" s="39">
        <v>40935</v>
      </c>
      <c r="AG306" s="36">
        <v>0</v>
      </c>
      <c r="AH306" s="36">
        <v>-2</v>
      </c>
      <c r="AI306" s="36">
        <v>0</v>
      </c>
      <c r="AJ306" s="36">
        <v>-4815</v>
      </c>
      <c r="AK306" s="40">
        <v>133288</v>
      </c>
      <c r="AL306" s="38">
        <v>34310</v>
      </c>
      <c r="AM306" s="38">
        <v>0</v>
      </c>
      <c r="AN306" s="38">
        <v>0</v>
      </c>
      <c r="AO306" s="38">
        <v>0</v>
      </c>
      <c r="AP306" s="38">
        <v>0</v>
      </c>
      <c r="AQ306" s="36">
        <v>0</v>
      </c>
      <c r="AR306" s="36">
        <v>5475</v>
      </c>
      <c r="AS306" s="36">
        <v>3843</v>
      </c>
      <c r="AT306" s="36">
        <v>0</v>
      </c>
      <c r="AU306" s="36">
        <v>0</v>
      </c>
      <c r="AV306" s="36">
        <v>0</v>
      </c>
      <c r="AW306" s="36">
        <v>0</v>
      </c>
      <c r="AX306" s="36">
        <v>0</v>
      </c>
      <c r="AY306" s="36">
        <v>0</v>
      </c>
      <c r="AZ306" s="40"/>
      <c r="BA306" s="40">
        <v>176916</v>
      </c>
      <c r="BB306" s="36">
        <v>0</v>
      </c>
      <c r="BC306" s="36">
        <v>0</v>
      </c>
      <c r="BD306" s="36">
        <v>2786</v>
      </c>
      <c r="BE306" s="36">
        <v>0</v>
      </c>
    </row>
    <row r="307" spans="1:57" x14ac:dyDescent="0.2">
      <c r="A307" s="35" t="s">
        <v>23</v>
      </c>
      <c r="B307" s="35" t="s">
        <v>1349</v>
      </c>
      <c r="C307" s="397" t="s">
        <v>1594</v>
      </c>
      <c r="D307" s="35" t="s">
        <v>22</v>
      </c>
      <c r="F307" s="35" t="s">
        <v>24</v>
      </c>
      <c r="G307" s="36">
        <v>7</v>
      </c>
      <c r="H307" s="36">
        <v>3762</v>
      </c>
      <c r="I307" s="37">
        <v>3769</v>
      </c>
      <c r="J307" s="39">
        <v>1</v>
      </c>
      <c r="K307" s="36">
        <v>683</v>
      </c>
      <c r="L307" s="36">
        <v>0</v>
      </c>
      <c r="M307" s="37">
        <v>683</v>
      </c>
      <c r="N307" s="38">
        <v>728</v>
      </c>
      <c r="O307" s="38">
        <v>0</v>
      </c>
      <c r="P307" s="38">
        <v>668</v>
      </c>
      <c r="Q307" s="39">
        <v>1396</v>
      </c>
      <c r="R307" s="37">
        <v>5248</v>
      </c>
      <c r="S307" s="38">
        <v>372</v>
      </c>
      <c r="T307" s="38">
        <v>-54</v>
      </c>
      <c r="U307" s="38">
        <v>1310</v>
      </c>
      <c r="V307" s="39">
        <v>1628</v>
      </c>
      <c r="W307" s="36">
        <v>708</v>
      </c>
      <c r="X307" s="36">
        <v>2841</v>
      </c>
      <c r="Y307" s="37">
        <v>3549</v>
      </c>
      <c r="Z307" s="39">
        <v>1539</v>
      </c>
      <c r="AA307" s="36">
        <v>20462</v>
      </c>
      <c r="AB307" s="36">
        <v>8996</v>
      </c>
      <c r="AC307" s="37">
        <v>29458</v>
      </c>
      <c r="AD307" s="38">
        <v>28759</v>
      </c>
      <c r="AE307" s="38">
        <v>492</v>
      </c>
      <c r="AF307" s="39">
        <v>29251</v>
      </c>
      <c r="AG307" s="36">
        <v>130</v>
      </c>
      <c r="AH307" s="36">
        <v>0</v>
      </c>
      <c r="AI307" s="36">
        <v>0</v>
      </c>
      <c r="AJ307" s="36">
        <v>0</v>
      </c>
      <c r="AK307" s="40">
        <v>76652</v>
      </c>
      <c r="AL307" s="38">
        <v>9351</v>
      </c>
      <c r="AM307" s="38">
        <v>98</v>
      </c>
      <c r="AN307" s="38">
        <v>11949</v>
      </c>
      <c r="AO307" s="38">
        <v>0</v>
      </c>
      <c r="AP307" s="38">
        <v>0</v>
      </c>
      <c r="AQ307" s="36">
        <v>0</v>
      </c>
      <c r="AR307" s="36">
        <v>2880</v>
      </c>
      <c r="AS307" s="36">
        <v>0</v>
      </c>
      <c r="AT307" s="36">
        <v>0</v>
      </c>
      <c r="AU307" s="36">
        <v>436</v>
      </c>
      <c r="AV307" s="36">
        <v>0</v>
      </c>
      <c r="AW307" s="36">
        <v>4618</v>
      </c>
      <c r="AX307" s="36">
        <v>0</v>
      </c>
      <c r="AY307" s="36">
        <v>0</v>
      </c>
      <c r="AZ307" s="40"/>
      <c r="BA307" s="40">
        <v>105984</v>
      </c>
      <c r="BB307" s="36">
        <v>0</v>
      </c>
      <c r="BC307" s="36">
        <v>0</v>
      </c>
      <c r="BD307" s="36">
        <v>0</v>
      </c>
      <c r="BE307" s="36">
        <v>-4</v>
      </c>
    </row>
    <row r="308" spans="1:57" x14ac:dyDescent="0.2">
      <c r="A308" s="35" t="s">
        <v>161</v>
      </c>
      <c r="B308" s="35" t="s">
        <v>1350</v>
      </c>
      <c r="C308" s="397" t="s">
        <v>1594</v>
      </c>
      <c r="D308" s="35" t="s">
        <v>160</v>
      </c>
      <c r="F308" s="35" t="s">
        <v>24</v>
      </c>
      <c r="G308" s="36">
        <v>75</v>
      </c>
      <c r="H308" s="36">
        <v>963</v>
      </c>
      <c r="I308" s="37">
        <v>1038</v>
      </c>
      <c r="J308" s="39">
        <v>76</v>
      </c>
      <c r="K308" s="36">
        <v>397</v>
      </c>
      <c r="L308" s="36">
        <v>207</v>
      </c>
      <c r="M308" s="37">
        <v>604</v>
      </c>
      <c r="N308" s="38">
        <v>1834</v>
      </c>
      <c r="O308" s="38">
        <v>0</v>
      </c>
      <c r="P308" s="38">
        <v>706</v>
      </c>
      <c r="Q308" s="39">
        <v>2540</v>
      </c>
      <c r="R308" s="37">
        <v>5935</v>
      </c>
      <c r="S308" s="38">
        <v>879</v>
      </c>
      <c r="T308" s="38">
        <v>76</v>
      </c>
      <c r="U308" s="38">
        <v>1035</v>
      </c>
      <c r="V308" s="39">
        <v>1990</v>
      </c>
      <c r="W308" s="36">
        <v>2636</v>
      </c>
      <c r="X308" s="36">
        <v>3562</v>
      </c>
      <c r="Y308" s="37">
        <v>6198</v>
      </c>
      <c r="Z308" s="39">
        <v>2371</v>
      </c>
      <c r="AA308" s="36">
        <v>28452</v>
      </c>
      <c r="AB308" s="36">
        <v>7389</v>
      </c>
      <c r="AC308" s="37">
        <v>35841</v>
      </c>
      <c r="AD308" s="38">
        <v>35743</v>
      </c>
      <c r="AE308" s="38">
        <v>1407</v>
      </c>
      <c r="AF308" s="39">
        <v>37150</v>
      </c>
      <c r="AG308" s="36">
        <v>3237</v>
      </c>
      <c r="AH308" s="36">
        <v>0</v>
      </c>
      <c r="AI308" s="36">
        <v>60</v>
      </c>
      <c r="AJ308" s="36">
        <v>-223</v>
      </c>
      <c r="AK308" s="40">
        <v>96817</v>
      </c>
      <c r="AL308" s="38">
        <v>11480</v>
      </c>
      <c r="AM308" s="38">
        <v>0</v>
      </c>
      <c r="AN308" s="38">
        <v>9993</v>
      </c>
      <c r="AO308" s="38">
        <v>0</v>
      </c>
      <c r="AP308" s="38">
        <v>0</v>
      </c>
      <c r="AQ308" s="36">
        <v>504</v>
      </c>
      <c r="AR308" s="36">
        <v>3244</v>
      </c>
      <c r="AS308" s="36">
        <v>0</v>
      </c>
      <c r="AT308" s="36">
        <v>0</v>
      </c>
      <c r="AU308" s="36">
        <v>292</v>
      </c>
      <c r="AV308" s="36">
        <v>0</v>
      </c>
      <c r="AW308" s="36">
        <v>-1096</v>
      </c>
      <c r="AX308" s="36">
        <v>0</v>
      </c>
      <c r="AY308" s="36">
        <v>0</v>
      </c>
      <c r="AZ308" s="40"/>
      <c r="BA308" s="40">
        <v>121234</v>
      </c>
      <c r="BB308" s="36">
        <v>0</v>
      </c>
      <c r="BC308" s="36">
        <v>0</v>
      </c>
      <c r="BD308" s="36">
        <v>4419</v>
      </c>
      <c r="BE308" s="36">
        <v>-154</v>
      </c>
    </row>
    <row r="309" spans="1:57" x14ac:dyDescent="0.2">
      <c r="A309" s="35" t="s">
        <v>471</v>
      </c>
      <c r="B309" s="35" t="s">
        <v>1351</v>
      </c>
      <c r="C309" s="397" t="s">
        <v>1594</v>
      </c>
      <c r="D309" s="35" t="s">
        <v>470</v>
      </c>
      <c r="F309" s="35" t="s">
        <v>24</v>
      </c>
      <c r="G309" s="36">
        <v>-115</v>
      </c>
      <c r="H309" s="36">
        <v>2023</v>
      </c>
      <c r="I309" s="37">
        <v>1908</v>
      </c>
      <c r="J309" s="39">
        <v>39</v>
      </c>
      <c r="K309" s="36">
        <v>76</v>
      </c>
      <c r="L309" s="36">
        <v>135</v>
      </c>
      <c r="M309" s="37">
        <v>211</v>
      </c>
      <c r="N309" s="38">
        <v>1045</v>
      </c>
      <c r="O309" s="38">
        <v>0</v>
      </c>
      <c r="P309" s="38">
        <v>533</v>
      </c>
      <c r="Q309" s="39">
        <v>1578</v>
      </c>
      <c r="R309" s="37">
        <v>3725</v>
      </c>
      <c r="S309" s="38">
        <v>471</v>
      </c>
      <c r="T309" s="38">
        <v>29</v>
      </c>
      <c r="U309" s="38">
        <v>145</v>
      </c>
      <c r="V309" s="39">
        <v>645</v>
      </c>
      <c r="W309" s="36">
        <v>1539</v>
      </c>
      <c r="X309" s="36">
        <v>2555</v>
      </c>
      <c r="Y309" s="37">
        <v>4094</v>
      </c>
      <c r="Z309" s="39">
        <v>3158</v>
      </c>
      <c r="AA309" s="36">
        <v>21716</v>
      </c>
      <c r="AB309" s="36">
        <v>10008</v>
      </c>
      <c r="AC309" s="37">
        <v>31724</v>
      </c>
      <c r="AD309" s="38">
        <v>36218</v>
      </c>
      <c r="AE309" s="38">
        <v>681</v>
      </c>
      <c r="AF309" s="39">
        <v>36899</v>
      </c>
      <c r="AG309" s="36">
        <v>916</v>
      </c>
      <c r="AH309" s="36">
        <v>0</v>
      </c>
      <c r="AI309" s="36">
        <v>41</v>
      </c>
      <c r="AJ309" s="36">
        <v>0</v>
      </c>
      <c r="AK309" s="40">
        <v>84938</v>
      </c>
      <c r="AL309" s="38">
        <v>9970</v>
      </c>
      <c r="AM309" s="38">
        <v>13</v>
      </c>
      <c r="AN309" s="38">
        <v>12279</v>
      </c>
      <c r="AO309" s="38">
        <v>0</v>
      </c>
      <c r="AP309" s="38">
        <v>0</v>
      </c>
      <c r="AQ309" s="36">
        <v>641</v>
      </c>
      <c r="AR309" s="36">
        <v>2726</v>
      </c>
      <c r="AS309" s="36">
        <v>0</v>
      </c>
      <c r="AT309" s="36">
        <v>0</v>
      </c>
      <c r="AU309" s="36">
        <v>553</v>
      </c>
      <c r="AV309" s="36">
        <v>-235</v>
      </c>
      <c r="AW309" s="36">
        <v>250</v>
      </c>
      <c r="AX309" s="36">
        <v>-218</v>
      </c>
      <c r="AY309" s="36">
        <v>0</v>
      </c>
      <c r="AZ309" s="40"/>
      <c r="BA309" s="40">
        <v>110917</v>
      </c>
      <c r="BB309" s="36">
        <v>0</v>
      </c>
      <c r="BC309" s="36">
        <v>0</v>
      </c>
      <c r="BD309" s="36">
        <v>22248</v>
      </c>
      <c r="BE309" s="36">
        <v>-137</v>
      </c>
    </row>
    <row r="310" spans="1:57" x14ac:dyDescent="0.2">
      <c r="A310" s="35" t="s">
        <v>497</v>
      </c>
      <c r="B310" s="35" t="s">
        <v>1352</v>
      </c>
      <c r="C310" s="397" t="s">
        <v>1594</v>
      </c>
      <c r="D310" s="35" t="s">
        <v>496</v>
      </c>
      <c r="F310" s="35" t="s">
        <v>24</v>
      </c>
      <c r="G310" s="36">
        <v>-86</v>
      </c>
      <c r="H310" s="36">
        <v>17943</v>
      </c>
      <c r="I310" s="37">
        <v>17857</v>
      </c>
      <c r="J310" s="39">
        <v>52</v>
      </c>
      <c r="K310" s="36">
        <v>54</v>
      </c>
      <c r="L310" s="36">
        <v>69</v>
      </c>
      <c r="M310" s="37">
        <v>123</v>
      </c>
      <c r="N310" s="38">
        <v>10705</v>
      </c>
      <c r="O310" s="38">
        <v>0</v>
      </c>
      <c r="P310" s="38">
        <v>1036</v>
      </c>
      <c r="Q310" s="39">
        <v>11741</v>
      </c>
      <c r="R310" s="37">
        <v>9577</v>
      </c>
      <c r="S310" s="38">
        <v>2254</v>
      </c>
      <c r="T310" s="38">
        <v>105</v>
      </c>
      <c r="U310" s="38">
        <v>768</v>
      </c>
      <c r="V310" s="39">
        <v>3127</v>
      </c>
      <c r="W310" s="36">
        <v>4780</v>
      </c>
      <c r="X310" s="36">
        <v>3659</v>
      </c>
      <c r="Y310" s="37">
        <v>8439</v>
      </c>
      <c r="Z310" s="39">
        <v>8984</v>
      </c>
      <c r="AA310" s="36">
        <v>53688</v>
      </c>
      <c r="AB310" s="36">
        <v>15305</v>
      </c>
      <c r="AC310" s="37">
        <v>68993</v>
      </c>
      <c r="AD310" s="38">
        <v>48331</v>
      </c>
      <c r="AE310" s="38">
        <v>3843</v>
      </c>
      <c r="AF310" s="39">
        <v>52174</v>
      </c>
      <c r="AG310" s="36">
        <v>1894</v>
      </c>
      <c r="AH310" s="36">
        <v>0</v>
      </c>
      <c r="AI310" s="36">
        <v>0</v>
      </c>
      <c r="AJ310" s="36">
        <v>0</v>
      </c>
      <c r="AK310" s="40">
        <v>182961</v>
      </c>
      <c r="AL310" s="38">
        <v>23239</v>
      </c>
      <c r="AM310" s="38">
        <v>25</v>
      </c>
      <c r="AN310" s="38">
        <v>23645</v>
      </c>
      <c r="AO310" s="38">
        <v>0</v>
      </c>
      <c r="AP310" s="38">
        <v>0</v>
      </c>
      <c r="AQ310" s="36">
        <v>128</v>
      </c>
      <c r="AR310" s="36">
        <v>6115</v>
      </c>
      <c r="AS310" s="36">
        <v>0</v>
      </c>
      <c r="AT310" s="36">
        <v>0</v>
      </c>
      <c r="AU310" s="36">
        <v>0</v>
      </c>
      <c r="AV310" s="36">
        <v>-352</v>
      </c>
      <c r="AW310" s="36">
        <v>-277</v>
      </c>
      <c r="AX310" s="36">
        <v>0</v>
      </c>
      <c r="AY310" s="36">
        <v>0</v>
      </c>
      <c r="AZ310" s="40"/>
      <c r="BA310" s="40">
        <v>235484</v>
      </c>
      <c r="BB310" s="36">
        <v>0</v>
      </c>
      <c r="BC310" s="36">
        <v>0</v>
      </c>
      <c r="BD310" s="36">
        <v>8007</v>
      </c>
      <c r="BE310" s="36">
        <v>0</v>
      </c>
    </row>
    <row r="311" spans="1:57" x14ac:dyDescent="0.2">
      <c r="A311" s="35" t="s">
        <v>226</v>
      </c>
      <c r="B311" s="35" t="s">
        <v>1353</v>
      </c>
      <c r="C311" s="397" t="s">
        <v>1591</v>
      </c>
      <c r="D311" s="35" t="s">
        <v>225</v>
      </c>
      <c r="F311" s="35" t="s">
        <v>24</v>
      </c>
      <c r="G311" s="36">
        <v>-97</v>
      </c>
      <c r="H311" s="36">
        <v>1737</v>
      </c>
      <c r="I311" s="37">
        <v>1640</v>
      </c>
      <c r="J311" s="39">
        <v>0</v>
      </c>
      <c r="K311" s="36">
        <v>358</v>
      </c>
      <c r="L311" s="36">
        <v>98</v>
      </c>
      <c r="M311" s="37">
        <v>456</v>
      </c>
      <c r="N311" s="38">
        <v>1011</v>
      </c>
      <c r="O311" s="38">
        <v>0</v>
      </c>
      <c r="P311" s="38">
        <v>641</v>
      </c>
      <c r="Q311" s="39">
        <v>1652</v>
      </c>
      <c r="R311" s="37">
        <v>3309</v>
      </c>
      <c r="S311" s="38">
        <v>305</v>
      </c>
      <c r="T311" s="38">
        <v>113</v>
      </c>
      <c r="U311" s="38">
        <v>295</v>
      </c>
      <c r="V311" s="39">
        <v>713</v>
      </c>
      <c r="W311" s="36">
        <v>1487</v>
      </c>
      <c r="X311" s="36">
        <v>2799</v>
      </c>
      <c r="Y311" s="37">
        <v>4286</v>
      </c>
      <c r="Z311" s="39">
        <v>2428</v>
      </c>
      <c r="AA311" s="36">
        <v>31888</v>
      </c>
      <c r="AB311" s="36">
        <v>12128.541348856574</v>
      </c>
      <c r="AC311" s="37">
        <v>44016.541348856575</v>
      </c>
      <c r="AD311" s="38">
        <v>26241</v>
      </c>
      <c r="AE311" s="38">
        <v>834</v>
      </c>
      <c r="AF311" s="39">
        <v>27075</v>
      </c>
      <c r="AG311" s="36">
        <v>230</v>
      </c>
      <c r="AH311" s="36">
        <v>0</v>
      </c>
      <c r="AI311" s="36">
        <v>61</v>
      </c>
      <c r="AJ311" s="36">
        <v>984</v>
      </c>
      <c r="AK311" s="40">
        <v>86850.541348856568</v>
      </c>
      <c r="AL311" s="38">
        <v>9130</v>
      </c>
      <c r="AM311" s="38">
        <v>0</v>
      </c>
      <c r="AN311" s="38">
        <v>10304</v>
      </c>
      <c r="AO311" s="38">
        <v>0</v>
      </c>
      <c r="AP311" s="38">
        <v>0</v>
      </c>
      <c r="AQ311" s="36">
        <v>3</v>
      </c>
      <c r="AR311" s="36">
        <v>2826</v>
      </c>
      <c r="AS311" s="36">
        <v>0</v>
      </c>
      <c r="AT311" s="36">
        <v>0</v>
      </c>
      <c r="AU311" s="36">
        <v>0</v>
      </c>
      <c r="AV311" s="36">
        <v>91</v>
      </c>
      <c r="AW311" s="36">
        <v>1103</v>
      </c>
      <c r="AX311" s="36">
        <v>0</v>
      </c>
      <c r="AY311" s="36">
        <v>0</v>
      </c>
      <c r="AZ311" s="40"/>
      <c r="BA311" s="40">
        <v>110307.54134885657</v>
      </c>
      <c r="BB311" s="36">
        <v>0</v>
      </c>
      <c r="BC311" s="36">
        <v>-517</v>
      </c>
      <c r="BD311" s="36">
        <v>7198</v>
      </c>
      <c r="BE311" s="36">
        <v>-418</v>
      </c>
    </row>
    <row r="312" spans="1:57" x14ac:dyDescent="0.2">
      <c r="A312" s="35" t="s">
        <v>381</v>
      </c>
      <c r="B312" s="35" t="s">
        <v>1354</v>
      </c>
      <c r="C312" s="397" t="s">
        <v>1591</v>
      </c>
      <c r="D312" s="35" t="s">
        <v>947</v>
      </c>
      <c r="F312" s="35" t="s">
        <v>24</v>
      </c>
      <c r="G312" s="36">
        <v>-364</v>
      </c>
      <c r="H312" s="36">
        <v>1092</v>
      </c>
      <c r="I312" s="37">
        <v>728</v>
      </c>
      <c r="J312" s="39">
        <v>54</v>
      </c>
      <c r="K312" s="36">
        <v>84</v>
      </c>
      <c r="L312" s="36">
        <v>186</v>
      </c>
      <c r="M312" s="37">
        <v>270</v>
      </c>
      <c r="N312" s="38">
        <v>-933</v>
      </c>
      <c r="O312" s="38">
        <v>0</v>
      </c>
      <c r="P312" s="38">
        <v>1516</v>
      </c>
      <c r="Q312" s="39">
        <v>583</v>
      </c>
      <c r="R312" s="37">
        <v>5607</v>
      </c>
      <c r="S312" s="38">
        <v>1486</v>
      </c>
      <c r="T312" s="38">
        <v>206</v>
      </c>
      <c r="U312" s="38">
        <v>327</v>
      </c>
      <c r="V312" s="39">
        <v>2019</v>
      </c>
      <c r="W312" s="36">
        <v>2885</v>
      </c>
      <c r="X312" s="36">
        <v>3156</v>
      </c>
      <c r="Y312" s="37">
        <v>6041</v>
      </c>
      <c r="Z312" s="39">
        <v>1691</v>
      </c>
      <c r="AA312" s="36">
        <v>33501</v>
      </c>
      <c r="AB312" s="36">
        <v>17563</v>
      </c>
      <c r="AC312" s="37">
        <v>51064</v>
      </c>
      <c r="AD312" s="38">
        <v>37186</v>
      </c>
      <c r="AE312" s="38">
        <v>2704</v>
      </c>
      <c r="AF312" s="39">
        <v>39890</v>
      </c>
      <c r="AG312" s="36">
        <v>2963</v>
      </c>
      <c r="AH312" s="36">
        <v>0</v>
      </c>
      <c r="AI312" s="36">
        <v>122</v>
      </c>
      <c r="AJ312" s="36">
        <v>22</v>
      </c>
      <c r="AK312" s="40">
        <v>111054</v>
      </c>
      <c r="AL312" s="38">
        <v>16358</v>
      </c>
      <c r="AM312" s="38">
        <v>0</v>
      </c>
      <c r="AN312" s="38">
        <v>17184</v>
      </c>
      <c r="AO312" s="38">
        <v>0</v>
      </c>
      <c r="AP312" s="38">
        <v>79</v>
      </c>
      <c r="AQ312" s="36">
        <v>21</v>
      </c>
      <c r="AR312" s="36">
        <v>4113</v>
      </c>
      <c r="AS312" s="36">
        <v>0</v>
      </c>
      <c r="AT312" s="36">
        <v>0</v>
      </c>
      <c r="AU312" s="36">
        <v>0</v>
      </c>
      <c r="AV312" s="36">
        <v>-4205</v>
      </c>
      <c r="AW312" s="36">
        <v>-2077</v>
      </c>
      <c r="AX312" s="36">
        <v>0</v>
      </c>
      <c r="AY312" s="36">
        <v>0</v>
      </c>
      <c r="AZ312" s="40"/>
      <c r="BA312" s="40">
        <v>142527</v>
      </c>
      <c r="BB312" s="36">
        <v>-357</v>
      </c>
      <c r="BC312" s="36">
        <v>-274</v>
      </c>
      <c r="BD312" s="36">
        <v>8695</v>
      </c>
      <c r="BE312" s="36">
        <v>-390</v>
      </c>
    </row>
    <row r="313" spans="1:57" x14ac:dyDescent="0.2">
      <c r="A313" s="35" t="s">
        <v>408</v>
      </c>
      <c r="B313" s="35" t="s">
        <v>1355</v>
      </c>
      <c r="C313" s="397" t="s">
        <v>1591</v>
      </c>
      <c r="D313" s="35" t="s">
        <v>407</v>
      </c>
      <c r="F313" s="35" t="s">
        <v>24</v>
      </c>
      <c r="G313" s="36">
        <v>-54</v>
      </c>
      <c r="H313" s="36">
        <v>1472</v>
      </c>
      <c r="I313" s="37">
        <v>1418</v>
      </c>
      <c r="J313" s="39">
        <v>25</v>
      </c>
      <c r="K313" s="36">
        <v>-34</v>
      </c>
      <c r="L313" s="36">
        <v>53</v>
      </c>
      <c r="M313" s="37">
        <v>19</v>
      </c>
      <c r="N313" s="38">
        <v>497</v>
      </c>
      <c r="O313" s="38">
        <v>0</v>
      </c>
      <c r="P313" s="38">
        <v>586</v>
      </c>
      <c r="Q313" s="39">
        <v>1083</v>
      </c>
      <c r="R313" s="37">
        <v>3640</v>
      </c>
      <c r="S313" s="38">
        <v>1422</v>
      </c>
      <c r="T313" s="38">
        <v>143</v>
      </c>
      <c r="U313" s="38">
        <v>-73</v>
      </c>
      <c r="V313" s="39">
        <v>1492</v>
      </c>
      <c r="W313" s="36">
        <v>1617</v>
      </c>
      <c r="X313" s="36">
        <v>1558</v>
      </c>
      <c r="Y313" s="37">
        <v>3175</v>
      </c>
      <c r="Z313" s="39">
        <v>3753</v>
      </c>
      <c r="AA313" s="36">
        <v>31543</v>
      </c>
      <c r="AB313" s="36">
        <v>8188</v>
      </c>
      <c r="AC313" s="37">
        <v>39731</v>
      </c>
      <c r="AD313" s="38">
        <v>19780</v>
      </c>
      <c r="AE313" s="38">
        <v>875</v>
      </c>
      <c r="AF313" s="39">
        <v>20655</v>
      </c>
      <c r="AG313" s="36">
        <v>2666</v>
      </c>
      <c r="AH313" s="36">
        <v>0</v>
      </c>
      <c r="AI313" s="36">
        <v>0</v>
      </c>
      <c r="AJ313" s="36">
        <v>0</v>
      </c>
      <c r="AK313" s="40">
        <v>77657</v>
      </c>
      <c r="AL313" s="38">
        <v>8736</v>
      </c>
      <c r="AM313" s="38">
        <v>229</v>
      </c>
      <c r="AN313" s="38">
        <v>7396</v>
      </c>
      <c r="AO313" s="38">
        <v>0</v>
      </c>
      <c r="AP313" s="38">
        <v>0</v>
      </c>
      <c r="AQ313" s="36">
        <v>0</v>
      </c>
      <c r="AR313" s="36">
        <v>2844</v>
      </c>
      <c r="AS313" s="36">
        <v>0</v>
      </c>
      <c r="AT313" s="36">
        <v>0</v>
      </c>
      <c r="AU313" s="36">
        <v>33</v>
      </c>
      <c r="AV313" s="36">
        <v>0</v>
      </c>
      <c r="AW313" s="36">
        <v>0</v>
      </c>
      <c r="AX313" s="36">
        <v>0</v>
      </c>
      <c r="AY313" s="36">
        <v>0</v>
      </c>
      <c r="AZ313" s="40"/>
      <c r="BA313" s="40">
        <v>96895</v>
      </c>
      <c r="BB313" s="36">
        <v>0</v>
      </c>
      <c r="BC313" s="36">
        <v>0</v>
      </c>
      <c r="BD313" s="36">
        <v>3239</v>
      </c>
      <c r="BE313" s="36">
        <v>0</v>
      </c>
    </row>
    <row r="314" spans="1:57" x14ac:dyDescent="0.2">
      <c r="A314" s="35" t="s">
        <v>535</v>
      </c>
      <c r="B314" s="35" t="s">
        <v>1356</v>
      </c>
      <c r="C314" s="397" t="s">
        <v>1591</v>
      </c>
      <c r="D314" s="35" t="s">
        <v>534</v>
      </c>
      <c r="F314" s="35" t="s">
        <v>24</v>
      </c>
      <c r="G314" s="36">
        <v>-160</v>
      </c>
      <c r="H314" s="36">
        <v>793</v>
      </c>
      <c r="I314" s="37">
        <v>633</v>
      </c>
      <c r="J314" s="39">
        <v>44</v>
      </c>
      <c r="K314" s="36">
        <v>99</v>
      </c>
      <c r="L314" s="36">
        <v>71</v>
      </c>
      <c r="M314" s="37">
        <v>170</v>
      </c>
      <c r="N314" s="38">
        <v>465</v>
      </c>
      <c r="O314" s="38">
        <v>0</v>
      </c>
      <c r="P314" s="38">
        <v>185</v>
      </c>
      <c r="Q314" s="39">
        <v>650</v>
      </c>
      <c r="R314" s="37">
        <v>3287</v>
      </c>
      <c r="S314" s="38">
        <v>1400</v>
      </c>
      <c r="T314" s="38">
        <v>-201</v>
      </c>
      <c r="U314" s="38">
        <v>148</v>
      </c>
      <c r="V314" s="39">
        <v>1347</v>
      </c>
      <c r="W314" s="36">
        <v>950</v>
      </c>
      <c r="X314" s="36">
        <v>2654</v>
      </c>
      <c r="Y314" s="37">
        <v>3604</v>
      </c>
      <c r="Z314" s="39">
        <v>1469</v>
      </c>
      <c r="AA314" s="36">
        <v>26226</v>
      </c>
      <c r="AB314" s="36">
        <v>2891</v>
      </c>
      <c r="AC314" s="37">
        <v>29117</v>
      </c>
      <c r="AD314" s="38">
        <v>19860</v>
      </c>
      <c r="AE314" s="38">
        <v>194</v>
      </c>
      <c r="AF314" s="39">
        <v>20054</v>
      </c>
      <c r="AG314" s="36">
        <v>2154</v>
      </c>
      <c r="AH314" s="36">
        <v>61</v>
      </c>
      <c r="AI314" s="36">
        <v>0</v>
      </c>
      <c r="AJ314" s="36">
        <v>605</v>
      </c>
      <c r="AK314" s="40">
        <v>63195</v>
      </c>
      <c r="AL314" s="38">
        <v>7635</v>
      </c>
      <c r="AM314" s="38">
        <v>0</v>
      </c>
      <c r="AN314" s="38">
        <v>8610</v>
      </c>
      <c r="AO314" s="38">
        <v>0</v>
      </c>
      <c r="AP314" s="38">
        <v>0</v>
      </c>
      <c r="AQ314" s="36">
        <v>0</v>
      </c>
      <c r="AR314" s="36">
        <v>2088</v>
      </c>
      <c r="AS314" s="36">
        <v>0</v>
      </c>
      <c r="AT314" s="36">
        <v>0</v>
      </c>
      <c r="AU314" s="36">
        <v>30</v>
      </c>
      <c r="AV314" s="36">
        <v>-30</v>
      </c>
      <c r="AW314" s="36">
        <v>-203</v>
      </c>
      <c r="AX314" s="36">
        <v>0</v>
      </c>
      <c r="AY314" s="36">
        <v>0</v>
      </c>
      <c r="AZ314" s="40"/>
      <c r="BA314" s="40">
        <v>81325</v>
      </c>
      <c r="BB314" s="36">
        <v>0</v>
      </c>
      <c r="BC314" s="36">
        <v>0</v>
      </c>
      <c r="BD314" s="36">
        <v>5674</v>
      </c>
      <c r="BE314" s="36">
        <v>-802</v>
      </c>
    </row>
    <row r="315" spans="1:57" x14ac:dyDescent="0.2">
      <c r="A315" s="35" t="s">
        <v>569</v>
      </c>
      <c r="B315" s="35" t="s">
        <v>1357</v>
      </c>
      <c r="C315" s="397" t="s">
        <v>1591</v>
      </c>
      <c r="D315" s="35" t="s">
        <v>568</v>
      </c>
      <c r="F315" s="35" t="s">
        <v>24</v>
      </c>
      <c r="G315" s="36">
        <v>-277</v>
      </c>
      <c r="H315" s="36">
        <v>2824</v>
      </c>
      <c r="I315" s="37">
        <v>2547</v>
      </c>
      <c r="J315" s="39">
        <v>45</v>
      </c>
      <c r="K315" s="36">
        <v>54</v>
      </c>
      <c r="L315" s="36">
        <v>212</v>
      </c>
      <c r="M315" s="37">
        <v>266</v>
      </c>
      <c r="N315" s="38">
        <v>200</v>
      </c>
      <c r="O315" s="38">
        <v>0</v>
      </c>
      <c r="P315" s="38">
        <v>1075</v>
      </c>
      <c r="Q315" s="39">
        <v>1275</v>
      </c>
      <c r="R315" s="37">
        <v>5951</v>
      </c>
      <c r="S315" s="38">
        <v>1903</v>
      </c>
      <c r="T315" s="38">
        <v>75</v>
      </c>
      <c r="U315" s="38">
        <v>776</v>
      </c>
      <c r="V315" s="39">
        <v>2754</v>
      </c>
      <c r="W315" s="36">
        <v>711</v>
      </c>
      <c r="X315" s="36">
        <v>3579</v>
      </c>
      <c r="Y315" s="37">
        <v>4290</v>
      </c>
      <c r="Z315" s="39">
        <v>2610</v>
      </c>
      <c r="AA315" s="36">
        <v>19747</v>
      </c>
      <c r="AB315" s="36">
        <v>6212</v>
      </c>
      <c r="AC315" s="37">
        <v>25959</v>
      </c>
      <c r="AD315" s="38">
        <v>37929</v>
      </c>
      <c r="AE315" s="38">
        <v>986</v>
      </c>
      <c r="AF315" s="39">
        <v>38915</v>
      </c>
      <c r="AG315" s="36">
        <v>2562</v>
      </c>
      <c r="AH315" s="36">
        <v>117</v>
      </c>
      <c r="AI315" s="36">
        <v>0</v>
      </c>
      <c r="AJ315" s="36">
        <v>2000</v>
      </c>
      <c r="AK315" s="40">
        <v>89291</v>
      </c>
      <c r="AL315" s="38">
        <v>24063</v>
      </c>
      <c r="AM315" s="38">
        <v>202</v>
      </c>
      <c r="AN315" s="38">
        <v>0</v>
      </c>
      <c r="AO315" s="38">
        <v>0</v>
      </c>
      <c r="AP315" s="38">
        <v>0</v>
      </c>
      <c r="AQ315" s="36">
        <v>13</v>
      </c>
      <c r="AR315" s="36">
        <v>3892</v>
      </c>
      <c r="AS315" s="36">
        <v>0</v>
      </c>
      <c r="AT315" s="36">
        <v>0</v>
      </c>
      <c r="AU315" s="36">
        <v>16</v>
      </c>
      <c r="AV315" s="36">
        <v>0</v>
      </c>
      <c r="AW315" s="36">
        <v>-170</v>
      </c>
      <c r="AX315" s="36">
        <v>0</v>
      </c>
      <c r="AY315" s="36">
        <v>0</v>
      </c>
      <c r="AZ315" s="40"/>
      <c r="BA315" s="40">
        <v>117307</v>
      </c>
      <c r="BB315" s="36">
        <v>0</v>
      </c>
      <c r="BC315" s="36">
        <v>0</v>
      </c>
      <c r="BD315" s="36">
        <v>2584</v>
      </c>
      <c r="BE315" s="36">
        <v>-714</v>
      </c>
    </row>
    <row r="316" spans="1:57" x14ac:dyDescent="0.2">
      <c r="A316" s="35" t="s">
        <v>41</v>
      </c>
      <c r="B316" s="35" t="s">
        <v>1358</v>
      </c>
      <c r="C316" s="397" t="s">
        <v>1593</v>
      </c>
      <c r="D316" s="35" t="s">
        <v>40</v>
      </c>
      <c r="F316" s="35" t="s">
        <v>24</v>
      </c>
      <c r="G316" s="36">
        <v>-780</v>
      </c>
      <c r="H316" s="36">
        <v>7074</v>
      </c>
      <c r="I316" s="37">
        <v>6294</v>
      </c>
      <c r="J316" s="39">
        <v>121</v>
      </c>
      <c r="K316" s="36">
        <v>1631</v>
      </c>
      <c r="L316" s="36">
        <v>333</v>
      </c>
      <c r="M316" s="37">
        <v>1964</v>
      </c>
      <c r="N316" s="38">
        <v>18758</v>
      </c>
      <c r="O316" s="38">
        <v>0</v>
      </c>
      <c r="P316" s="38">
        <v>4215</v>
      </c>
      <c r="Q316" s="39">
        <v>22973</v>
      </c>
      <c r="R316" s="37">
        <v>16614</v>
      </c>
      <c r="S316" s="38">
        <v>5625</v>
      </c>
      <c r="T316" s="38">
        <v>472</v>
      </c>
      <c r="U316" s="38">
        <v>740</v>
      </c>
      <c r="V316" s="39">
        <v>6837</v>
      </c>
      <c r="W316" s="36">
        <v>11009</v>
      </c>
      <c r="X316" s="36">
        <v>13294</v>
      </c>
      <c r="Y316" s="37">
        <v>24303</v>
      </c>
      <c r="Z316" s="39">
        <v>11305</v>
      </c>
      <c r="AA316" s="36">
        <v>138742</v>
      </c>
      <c r="AB316" s="36">
        <v>52770.26103308639</v>
      </c>
      <c r="AC316" s="37">
        <v>191512.2610330864</v>
      </c>
      <c r="AD316" s="38">
        <v>134343</v>
      </c>
      <c r="AE316" s="38">
        <v>9104</v>
      </c>
      <c r="AF316" s="39">
        <v>143447</v>
      </c>
      <c r="AG316" s="36">
        <v>229</v>
      </c>
      <c r="AH316" s="36">
        <v>0</v>
      </c>
      <c r="AI316" s="36">
        <v>0</v>
      </c>
      <c r="AJ316" s="36">
        <v>3701</v>
      </c>
      <c r="AK316" s="40">
        <v>429300.2610330864</v>
      </c>
      <c r="AL316" s="38">
        <v>89795</v>
      </c>
      <c r="AM316" s="38">
        <v>3918</v>
      </c>
      <c r="AN316" s="38">
        <v>46878</v>
      </c>
      <c r="AO316" s="38">
        <v>0</v>
      </c>
      <c r="AP316" s="38">
        <v>0</v>
      </c>
      <c r="AQ316" s="36">
        <v>470</v>
      </c>
      <c r="AR316" s="36">
        <v>11917</v>
      </c>
      <c r="AS316" s="36">
        <v>0</v>
      </c>
      <c r="AT316" s="36">
        <v>0</v>
      </c>
      <c r="AU316" s="36">
        <v>0</v>
      </c>
      <c r="AV316" s="36">
        <v>-4333</v>
      </c>
      <c r="AW316" s="36">
        <v>-7</v>
      </c>
      <c r="AX316" s="36">
        <v>0</v>
      </c>
      <c r="AY316" s="36">
        <v>0</v>
      </c>
      <c r="AZ316" s="40"/>
      <c r="BA316" s="40">
        <v>577938.26103308634</v>
      </c>
      <c r="BB316" s="36">
        <v>-874</v>
      </c>
      <c r="BC316" s="36">
        <v>-137</v>
      </c>
      <c r="BD316" s="36">
        <v>34448</v>
      </c>
      <c r="BE316" s="36">
        <v>-3330</v>
      </c>
    </row>
    <row r="317" spans="1:57" x14ac:dyDescent="0.2">
      <c r="A317" s="35" t="s">
        <v>136</v>
      </c>
      <c r="B317" s="35" t="s">
        <v>1359</v>
      </c>
      <c r="C317" s="397" t="s">
        <v>1593</v>
      </c>
      <c r="D317" s="35" t="s">
        <v>135</v>
      </c>
      <c r="F317" s="35" t="s">
        <v>24</v>
      </c>
      <c r="G317" s="36">
        <v>-724</v>
      </c>
      <c r="H317" s="36">
        <v>2262</v>
      </c>
      <c r="I317" s="37">
        <v>1538</v>
      </c>
      <c r="J317" s="39">
        <v>60</v>
      </c>
      <c r="K317" s="36">
        <v>211</v>
      </c>
      <c r="L317" s="36">
        <v>127</v>
      </c>
      <c r="M317" s="37">
        <v>338</v>
      </c>
      <c r="N317" s="38">
        <v>542</v>
      </c>
      <c r="O317" s="38">
        <v>0</v>
      </c>
      <c r="P317" s="38">
        <v>1767</v>
      </c>
      <c r="Q317" s="39">
        <v>2309</v>
      </c>
      <c r="R317" s="37">
        <v>5909</v>
      </c>
      <c r="S317" s="38">
        <v>2374</v>
      </c>
      <c r="T317" s="38">
        <v>58</v>
      </c>
      <c r="U317" s="38">
        <v>369</v>
      </c>
      <c r="V317" s="39">
        <v>2801</v>
      </c>
      <c r="W317" s="36">
        <v>2406</v>
      </c>
      <c r="X317" s="36">
        <v>3519</v>
      </c>
      <c r="Y317" s="37">
        <v>5925</v>
      </c>
      <c r="Z317" s="39">
        <v>2380</v>
      </c>
      <c r="AA317" s="36">
        <v>36652</v>
      </c>
      <c r="AB317" s="36">
        <v>17983</v>
      </c>
      <c r="AC317" s="37">
        <v>54635</v>
      </c>
      <c r="AD317" s="38">
        <v>42671</v>
      </c>
      <c r="AE317" s="38">
        <v>3119</v>
      </c>
      <c r="AF317" s="39">
        <v>45790</v>
      </c>
      <c r="AG317" s="36">
        <v>1099</v>
      </c>
      <c r="AH317" s="36">
        <v>0</v>
      </c>
      <c r="AI317" s="36">
        <v>0</v>
      </c>
      <c r="AJ317" s="36">
        <v>-84</v>
      </c>
      <c r="AK317" s="40">
        <v>122700</v>
      </c>
      <c r="AL317" s="38">
        <v>28871</v>
      </c>
      <c r="AM317" s="38">
        <v>0</v>
      </c>
      <c r="AN317" s="38">
        <v>0</v>
      </c>
      <c r="AO317" s="38">
        <v>0</v>
      </c>
      <c r="AP317" s="38">
        <v>0</v>
      </c>
      <c r="AQ317" s="36">
        <v>8</v>
      </c>
      <c r="AR317" s="36">
        <v>3761</v>
      </c>
      <c r="AS317" s="36">
        <v>0</v>
      </c>
      <c r="AT317" s="36">
        <v>0</v>
      </c>
      <c r="AU317" s="36">
        <v>0</v>
      </c>
      <c r="AV317" s="36">
        <v>-2856</v>
      </c>
      <c r="AW317" s="36">
        <v>257</v>
      </c>
      <c r="AX317" s="36">
        <v>0</v>
      </c>
      <c r="AY317" s="36">
        <v>0</v>
      </c>
      <c r="AZ317" s="40"/>
      <c r="BA317" s="40">
        <v>152741</v>
      </c>
      <c r="BB317" s="36">
        <v>0</v>
      </c>
      <c r="BC317" s="36">
        <v>0</v>
      </c>
      <c r="BD317" s="36">
        <v>2700</v>
      </c>
      <c r="BE317" s="36">
        <v>-964</v>
      </c>
    </row>
    <row r="318" spans="1:57" x14ac:dyDescent="0.2">
      <c r="A318" s="35" t="s">
        <v>166</v>
      </c>
      <c r="B318" s="35" t="s">
        <v>1360</v>
      </c>
      <c r="C318" s="397" t="s">
        <v>1593</v>
      </c>
      <c r="D318" s="35" t="s">
        <v>165</v>
      </c>
      <c r="F318" s="35" t="s">
        <v>24</v>
      </c>
      <c r="G318" s="36">
        <v>-469</v>
      </c>
      <c r="H318" s="36">
        <v>1945</v>
      </c>
      <c r="I318" s="37">
        <v>1476</v>
      </c>
      <c r="J318" s="39">
        <v>43</v>
      </c>
      <c r="K318" s="36">
        <v>125</v>
      </c>
      <c r="L318" s="36">
        <v>86</v>
      </c>
      <c r="M318" s="37">
        <v>211</v>
      </c>
      <c r="N318" s="38">
        <v>1632</v>
      </c>
      <c r="O318" s="38">
        <v>0</v>
      </c>
      <c r="P318" s="38">
        <v>834</v>
      </c>
      <c r="Q318" s="39">
        <v>2466</v>
      </c>
      <c r="R318" s="37">
        <v>5248</v>
      </c>
      <c r="S318" s="38">
        <v>553</v>
      </c>
      <c r="T318" s="38">
        <v>201</v>
      </c>
      <c r="U318" s="38">
        <v>715</v>
      </c>
      <c r="V318" s="39">
        <v>1469</v>
      </c>
      <c r="W318" s="36">
        <v>2238</v>
      </c>
      <c r="X318" s="36">
        <v>3597</v>
      </c>
      <c r="Y318" s="37">
        <v>5835</v>
      </c>
      <c r="Z318" s="39">
        <v>3037</v>
      </c>
      <c r="AA318" s="36">
        <v>35136</v>
      </c>
      <c r="AB318" s="36">
        <v>24656</v>
      </c>
      <c r="AC318" s="37">
        <v>59792</v>
      </c>
      <c r="AD318" s="38">
        <v>37811</v>
      </c>
      <c r="AE318" s="38">
        <v>539</v>
      </c>
      <c r="AF318" s="39">
        <v>38350</v>
      </c>
      <c r="AG318" s="36">
        <v>0</v>
      </c>
      <c r="AH318" s="36">
        <v>0</v>
      </c>
      <c r="AI318" s="36">
        <v>1</v>
      </c>
      <c r="AJ318" s="36">
        <v>0</v>
      </c>
      <c r="AK318" s="40">
        <v>117928</v>
      </c>
      <c r="AL318" s="38">
        <v>9918</v>
      </c>
      <c r="AM318" s="38">
        <v>0</v>
      </c>
      <c r="AN318" s="38">
        <v>11491</v>
      </c>
      <c r="AO318" s="38">
        <v>0</v>
      </c>
      <c r="AP318" s="38">
        <v>18</v>
      </c>
      <c r="AQ318" s="36">
        <v>0</v>
      </c>
      <c r="AR318" s="36">
        <v>3394</v>
      </c>
      <c r="AS318" s="36">
        <v>0</v>
      </c>
      <c r="AT318" s="36">
        <v>0</v>
      </c>
      <c r="AU318" s="36">
        <v>26</v>
      </c>
      <c r="AV318" s="36">
        <v>-73</v>
      </c>
      <c r="AW318" s="36">
        <v>59</v>
      </c>
      <c r="AX318" s="36">
        <v>0</v>
      </c>
      <c r="AY318" s="36">
        <v>0</v>
      </c>
      <c r="AZ318" s="40"/>
      <c r="BA318" s="40">
        <v>142761</v>
      </c>
      <c r="BB318" s="36">
        <v>-15</v>
      </c>
      <c r="BC318" s="36">
        <v>-648</v>
      </c>
      <c r="BD318" s="36">
        <v>6044</v>
      </c>
      <c r="BE318" s="36">
        <v>-401</v>
      </c>
    </row>
    <row r="319" spans="1:57" x14ac:dyDescent="0.2">
      <c r="A319" s="35" t="s">
        <v>486</v>
      </c>
      <c r="B319" s="35" t="s">
        <v>1361</v>
      </c>
      <c r="C319" s="397" t="s">
        <v>1593</v>
      </c>
      <c r="D319" s="35" t="s">
        <v>485</v>
      </c>
      <c r="F319" s="35" t="s">
        <v>24</v>
      </c>
      <c r="G319" s="36">
        <v>-392</v>
      </c>
      <c r="H319" s="36">
        <v>6382</v>
      </c>
      <c r="I319" s="37">
        <v>5990</v>
      </c>
      <c r="J319" s="39">
        <v>68</v>
      </c>
      <c r="K319" s="36">
        <v>142</v>
      </c>
      <c r="L319" s="36">
        <v>-20</v>
      </c>
      <c r="M319" s="37">
        <v>122</v>
      </c>
      <c r="N319" s="38">
        <v>829</v>
      </c>
      <c r="O319" s="38">
        <v>0</v>
      </c>
      <c r="P319" s="38">
        <v>69</v>
      </c>
      <c r="Q319" s="39">
        <v>898</v>
      </c>
      <c r="R319" s="37">
        <v>7044</v>
      </c>
      <c r="S319" s="38">
        <v>572</v>
      </c>
      <c r="T319" s="38">
        <v>95</v>
      </c>
      <c r="U319" s="38">
        <v>1722</v>
      </c>
      <c r="V319" s="39">
        <v>2389</v>
      </c>
      <c r="W319" s="36">
        <v>3097</v>
      </c>
      <c r="X319" s="36">
        <v>3870</v>
      </c>
      <c r="Y319" s="37">
        <v>6967</v>
      </c>
      <c r="Z319" s="39">
        <v>3443</v>
      </c>
      <c r="AA319" s="36">
        <v>43680</v>
      </c>
      <c r="AB319" s="36">
        <v>14438</v>
      </c>
      <c r="AC319" s="37">
        <v>58118</v>
      </c>
      <c r="AD319" s="38">
        <v>32101</v>
      </c>
      <c r="AE319" s="38">
        <v>1166</v>
      </c>
      <c r="AF319" s="39">
        <v>33267</v>
      </c>
      <c r="AG319" s="36">
        <v>-349</v>
      </c>
      <c r="AH319" s="36">
        <v>0</v>
      </c>
      <c r="AI319" s="36">
        <v>42</v>
      </c>
      <c r="AJ319" s="36">
        <v>48</v>
      </c>
      <c r="AK319" s="40">
        <v>118047</v>
      </c>
      <c r="AL319" s="38">
        <v>15784</v>
      </c>
      <c r="AM319" s="38">
        <v>25</v>
      </c>
      <c r="AN319" s="38">
        <v>18565</v>
      </c>
      <c r="AO319" s="38">
        <v>0</v>
      </c>
      <c r="AP319" s="38">
        <v>-2195</v>
      </c>
      <c r="AQ319" s="36">
        <v>0</v>
      </c>
      <c r="AR319" s="36">
        <v>3395</v>
      </c>
      <c r="AS319" s="36">
        <v>0</v>
      </c>
      <c r="AT319" s="36">
        <v>0</v>
      </c>
      <c r="AU319" s="36">
        <v>0</v>
      </c>
      <c r="AV319" s="36">
        <v>-94</v>
      </c>
      <c r="AW319" s="36">
        <v>1052</v>
      </c>
      <c r="AX319" s="36">
        <v>0</v>
      </c>
      <c r="AY319" s="36">
        <v>0</v>
      </c>
      <c r="AZ319" s="40"/>
      <c r="BA319" s="40">
        <v>154579</v>
      </c>
      <c r="BB319" s="36">
        <v>-18</v>
      </c>
      <c r="BC319" s="36">
        <v>-280</v>
      </c>
      <c r="BD319" s="36">
        <v>2329</v>
      </c>
      <c r="BE319" s="36">
        <v>-370</v>
      </c>
    </row>
    <row r="320" spans="1:57" x14ac:dyDescent="0.2">
      <c r="A320" s="35" t="s">
        <v>504</v>
      </c>
      <c r="B320" s="35" t="s">
        <v>1362</v>
      </c>
      <c r="C320" s="397" t="s">
        <v>1593</v>
      </c>
      <c r="D320" s="35" t="s">
        <v>503</v>
      </c>
      <c r="F320" s="35" t="s">
        <v>24</v>
      </c>
      <c r="G320" s="36">
        <v>-449</v>
      </c>
      <c r="H320" s="36">
        <v>1488</v>
      </c>
      <c r="I320" s="37">
        <v>1039</v>
      </c>
      <c r="J320" s="39">
        <v>40</v>
      </c>
      <c r="K320" s="36">
        <v>99</v>
      </c>
      <c r="L320" s="36">
        <v>71</v>
      </c>
      <c r="M320" s="37">
        <v>170</v>
      </c>
      <c r="N320" s="38">
        <v>1111</v>
      </c>
      <c r="O320" s="38">
        <v>0</v>
      </c>
      <c r="P320" s="38">
        <v>21</v>
      </c>
      <c r="Q320" s="39">
        <v>1132</v>
      </c>
      <c r="R320" s="37">
        <v>3920</v>
      </c>
      <c r="S320" s="38">
        <v>474</v>
      </c>
      <c r="T320" s="38">
        <v>215</v>
      </c>
      <c r="U320" s="38">
        <v>374</v>
      </c>
      <c r="V320" s="39">
        <v>1063</v>
      </c>
      <c r="W320" s="36">
        <v>1280</v>
      </c>
      <c r="X320" s="36">
        <v>1648</v>
      </c>
      <c r="Y320" s="37">
        <v>2928</v>
      </c>
      <c r="Z320" s="39">
        <v>1811</v>
      </c>
      <c r="AA320" s="36">
        <v>21482</v>
      </c>
      <c r="AB320" s="36">
        <v>11809</v>
      </c>
      <c r="AC320" s="37">
        <v>33291</v>
      </c>
      <c r="AD320" s="38">
        <v>23235</v>
      </c>
      <c r="AE320" s="38">
        <v>368</v>
      </c>
      <c r="AF320" s="39">
        <v>23603</v>
      </c>
      <c r="AG320" s="36">
        <v>-131</v>
      </c>
      <c r="AH320" s="36">
        <v>0</v>
      </c>
      <c r="AI320" s="36">
        <v>0</v>
      </c>
      <c r="AJ320" s="36">
        <v>0</v>
      </c>
      <c r="AK320" s="40">
        <v>68866</v>
      </c>
      <c r="AL320" s="38">
        <v>7113</v>
      </c>
      <c r="AM320" s="38">
        <v>56</v>
      </c>
      <c r="AN320" s="38">
        <v>6345</v>
      </c>
      <c r="AO320" s="38">
        <v>0</v>
      </c>
      <c r="AP320" s="38">
        <v>0</v>
      </c>
      <c r="AQ320" s="36">
        <v>310</v>
      </c>
      <c r="AR320" s="36">
        <v>2256</v>
      </c>
      <c r="AS320" s="36">
        <v>0</v>
      </c>
      <c r="AT320" s="36">
        <v>0</v>
      </c>
      <c r="AU320" s="36">
        <v>78</v>
      </c>
      <c r="AV320" s="36">
        <v>0</v>
      </c>
      <c r="AW320" s="36">
        <v>0</v>
      </c>
      <c r="AX320" s="36">
        <v>0</v>
      </c>
      <c r="AY320" s="36">
        <v>0</v>
      </c>
      <c r="AZ320" s="40"/>
      <c r="BA320" s="40">
        <v>85024</v>
      </c>
      <c r="BB320" s="36">
        <v>0</v>
      </c>
      <c r="BC320" s="36">
        <v>0</v>
      </c>
      <c r="BD320" s="36">
        <v>2702</v>
      </c>
      <c r="BE320" s="36">
        <v>-741</v>
      </c>
    </row>
    <row r="321" spans="1:57" x14ac:dyDescent="0.2">
      <c r="A321" s="35" t="s">
        <v>620</v>
      </c>
      <c r="B321" s="35" t="s">
        <v>1363</v>
      </c>
      <c r="C321" s="397" t="s">
        <v>1593</v>
      </c>
      <c r="D321" s="35" t="s">
        <v>619</v>
      </c>
      <c r="F321" s="35" t="s">
        <v>24</v>
      </c>
      <c r="G321" s="36">
        <v>-49</v>
      </c>
      <c r="H321" s="36">
        <v>2629</v>
      </c>
      <c r="I321" s="37">
        <v>2580</v>
      </c>
      <c r="J321" s="39">
        <v>41</v>
      </c>
      <c r="K321" s="36">
        <v>191</v>
      </c>
      <c r="L321" s="36">
        <v>103</v>
      </c>
      <c r="M321" s="37">
        <v>294</v>
      </c>
      <c r="N321" s="38">
        <v>1671</v>
      </c>
      <c r="O321" s="38">
        <v>0</v>
      </c>
      <c r="P321" s="38">
        <v>959</v>
      </c>
      <c r="Q321" s="39">
        <v>2630</v>
      </c>
      <c r="R321" s="37">
        <v>3582</v>
      </c>
      <c r="S321" s="38">
        <v>1313</v>
      </c>
      <c r="T321" s="38">
        <v>-3</v>
      </c>
      <c r="U321" s="38">
        <v>754</v>
      </c>
      <c r="V321" s="39">
        <v>2064</v>
      </c>
      <c r="W321" s="36">
        <v>389</v>
      </c>
      <c r="X321" s="36">
        <v>4015</v>
      </c>
      <c r="Y321" s="37">
        <v>4404</v>
      </c>
      <c r="Z321" s="39">
        <v>3150</v>
      </c>
      <c r="AA321" s="36">
        <v>42264</v>
      </c>
      <c r="AB321" s="36">
        <v>11921</v>
      </c>
      <c r="AC321" s="37">
        <v>54185</v>
      </c>
      <c r="AD321" s="38">
        <v>39015</v>
      </c>
      <c r="AE321" s="38">
        <v>1755</v>
      </c>
      <c r="AF321" s="39">
        <v>40770</v>
      </c>
      <c r="AG321" s="36">
        <v>1058</v>
      </c>
      <c r="AH321" s="36">
        <v>0</v>
      </c>
      <c r="AI321" s="36">
        <v>0</v>
      </c>
      <c r="AJ321" s="36">
        <v>0</v>
      </c>
      <c r="AK321" s="40">
        <v>114758</v>
      </c>
      <c r="AL321" s="38">
        <v>25953</v>
      </c>
      <c r="AM321" s="38">
        <v>199</v>
      </c>
      <c r="AN321" s="38">
        <v>0</v>
      </c>
      <c r="AO321" s="38">
        <v>0</v>
      </c>
      <c r="AP321" s="38">
        <v>0</v>
      </c>
      <c r="AQ321" s="36">
        <v>0</v>
      </c>
      <c r="AR321" s="36">
        <v>2961</v>
      </c>
      <c r="AS321" s="36">
        <v>0</v>
      </c>
      <c r="AT321" s="36">
        <v>0</v>
      </c>
      <c r="AU321" s="36">
        <v>20</v>
      </c>
      <c r="AV321" s="36">
        <v>-20</v>
      </c>
      <c r="AW321" s="36">
        <v>1219</v>
      </c>
      <c r="AX321" s="36">
        <v>0</v>
      </c>
      <c r="AY321" s="36">
        <v>0</v>
      </c>
      <c r="AZ321" s="40"/>
      <c r="BA321" s="40">
        <v>145090</v>
      </c>
      <c r="BB321" s="36">
        <v>0</v>
      </c>
      <c r="BC321" s="36">
        <v>0</v>
      </c>
      <c r="BD321" s="36">
        <v>1897</v>
      </c>
      <c r="BE321" s="36">
        <v>-649</v>
      </c>
    </row>
    <row r="322" spans="1:57" x14ac:dyDescent="0.2">
      <c r="A322" s="35" t="s">
        <v>677</v>
      </c>
      <c r="B322" s="35" t="s">
        <v>1364</v>
      </c>
      <c r="C322" s="397" t="s">
        <v>1593</v>
      </c>
      <c r="D322" s="35" t="s">
        <v>676</v>
      </c>
      <c r="F322" s="35" t="s">
        <v>24</v>
      </c>
      <c r="G322" s="36">
        <v>-293</v>
      </c>
      <c r="H322" s="36">
        <v>9421</v>
      </c>
      <c r="I322" s="37">
        <v>9128</v>
      </c>
      <c r="J322" s="39">
        <v>42</v>
      </c>
      <c r="K322" s="36">
        <v>369</v>
      </c>
      <c r="L322" s="36">
        <v>95</v>
      </c>
      <c r="M322" s="37">
        <v>464</v>
      </c>
      <c r="N322" s="38">
        <v>1099</v>
      </c>
      <c r="O322" s="38">
        <v>0</v>
      </c>
      <c r="P322" s="38">
        <v>1334</v>
      </c>
      <c r="Q322" s="39">
        <v>2433</v>
      </c>
      <c r="R322" s="37">
        <v>3626</v>
      </c>
      <c r="S322" s="38">
        <v>787</v>
      </c>
      <c r="T322" s="38">
        <v>287</v>
      </c>
      <c r="U322" s="38">
        <v>549</v>
      </c>
      <c r="V322" s="39">
        <v>1623</v>
      </c>
      <c r="W322" s="36">
        <v>2040</v>
      </c>
      <c r="X322" s="36">
        <v>2465</v>
      </c>
      <c r="Y322" s="37">
        <v>4505</v>
      </c>
      <c r="Z322" s="39">
        <v>3189</v>
      </c>
      <c r="AA322" s="36">
        <v>24856</v>
      </c>
      <c r="AB322" s="36">
        <v>17632</v>
      </c>
      <c r="AC322" s="37">
        <v>42488</v>
      </c>
      <c r="AD322" s="38">
        <v>34938</v>
      </c>
      <c r="AE322" s="38">
        <v>915</v>
      </c>
      <c r="AF322" s="39">
        <v>35853</v>
      </c>
      <c r="AG322" s="36">
        <v>2441</v>
      </c>
      <c r="AH322" s="36">
        <v>0</v>
      </c>
      <c r="AI322" s="36">
        <v>180</v>
      </c>
      <c r="AJ322" s="36">
        <v>741</v>
      </c>
      <c r="AK322" s="40">
        <v>106713</v>
      </c>
      <c r="AL322" s="38">
        <v>11840</v>
      </c>
      <c r="AM322" s="38">
        <v>0</v>
      </c>
      <c r="AN322" s="38">
        <v>13109</v>
      </c>
      <c r="AO322" s="38">
        <v>0</v>
      </c>
      <c r="AP322" s="38">
        <v>76</v>
      </c>
      <c r="AQ322" s="36">
        <v>0</v>
      </c>
      <c r="AR322" s="36">
        <v>2728</v>
      </c>
      <c r="AS322" s="36">
        <v>0</v>
      </c>
      <c r="AT322" s="36">
        <v>0</v>
      </c>
      <c r="AU322" s="36">
        <v>80</v>
      </c>
      <c r="AV322" s="36">
        <v>-271</v>
      </c>
      <c r="AW322" s="36">
        <v>1033</v>
      </c>
      <c r="AX322" s="36">
        <v>0</v>
      </c>
      <c r="AY322" s="36">
        <v>0</v>
      </c>
      <c r="AZ322" s="40"/>
      <c r="BA322" s="40">
        <v>135308</v>
      </c>
      <c r="BB322" s="36">
        <v>-122</v>
      </c>
      <c r="BC322" s="36">
        <v>-249</v>
      </c>
      <c r="BD322" s="36">
        <v>5193</v>
      </c>
      <c r="BE322" s="36">
        <v>-901</v>
      </c>
    </row>
    <row r="323" spans="1:57" x14ac:dyDescent="0.2">
      <c r="A323" s="35" t="s">
        <v>57</v>
      </c>
      <c r="B323" s="35" t="s">
        <v>1365</v>
      </c>
      <c r="C323" s="397" t="s">
        <v>1594</v>
      </c>
      <c r="D323" s="35" t="s">
        <v>56</v>
      </c>
      <c r="F323" s="35" t="s">
        <v>24</v>
      </c>
      <c r="G323" s="36">
        <v>-123</v>
      </c>
      <c r="H323" s="36">
        <v>4098</v>
      </c>
      <c r="I323" s="37">
        <v>3975</v>
      </c>
      <c r="J323" s="39">
        <v>12</v>
      </c>
      <c r="K323" s="36">
        <v>277</v>
      </c>
      <c r="L323" s="36">
        <v>-1</v>
      </c>
      <c r="M323" s="37">
        <v>276</v>
      </c>
      <c r="N323" s="38">
        <v>956</v>
      </c>
      <c r="O323" s="38">
        <v>0</v>
      </c>
      <c r="P323" s="38">
        <v>1370</v>
      </c>
      <c r="Q323" s="39">
        <v>2326</v>
      </c>
      <c r="R323" s="37">
        <v>8957</v>
      </c>
      <c r="S323" s="38">
        <v>1015</v>
      </c>
      <c r="T323" s="38">
        <v>-182</v>
      </c>
      <c r="U323" s="38">
        <v>1898</v>
      </c>
      <c r="V323" s="39">
        <v>2731</v>
      </c>
      <c r="W323" s="36">
        <v>2081</v>
      </c>
      <c r="X323" s="36">
        <v>9200</v>
      </c>
      <c r="Y323" s="37">
        <v>11281</v>
      </c>
      <c r="Z323" s="39">
        <v>3920</v>
      </c>
      <c r="AA323" s="36">
        <v>63371</v>
      </c>
      <c r="AB323" s="36">
        <v>24103.041702784431</v>
      </c>
      <c r="AC323" s="37">
        <v>87474.041702784423</v>
      </c>
      <c r="AD323" s="38">
        <v>45897</v>
      </c>
      <c r="AE323" s="38">
        <v>1943</v>
      </c>
      <c r="AF323" s="39">
        <v>47840</v>
      </c>
      <c r="AG323" s="36">
        <v>874</v>
      </c>
      <c r="AH323" s="36">
        <v>308</v>
      </c>
      <c r="AI323" s="36">
        <v>0</v>
      </c>
      <c r="AJ323" s="36">
        <v>0</v>
      </c>
      <c r="AK323" s="40">
        <v>169974.04170278442</v>
      </c>
      <c r="AL323" s="38">
        <v>50132</v>
      </c>
      <c r="AM323" s="38">
        <v>289</v>
      </c>
      <c r="AN323" s="38">
        <v>0</v>
      </c>
      <c r="AO323" s="38">
        <v>0</v>
      </c>
      <c r="AP323" s="38">
        <v>0</v>
      </c>
      <c r="AQ323" s="36">
        <v>367</v>
      </c>
      <c r="AR323" s="36">
        <v>5928</v>
      </c>
      <c r="AS323" s="36">
        <v>0</v>
      </c>
      <c r="AT323" s="36">
        <v>0</v>
      </c>
      <c r="AU323" s="36">
        <v>80</v>
      </c>
      <c r="AV323" s="36">
        <v>-208</v>
      </c>
      <c r="AW323" s="36">
        <v>1002</v>
      </c>
      <c r="AX323" s="36">
        <v>0</v>
      </c>
      <c r="AY323" s="36">
        <v>0</v>
      </c>
      <c r="AZ323" s="40"/>
      <c r="BA323" s="40">
        <v>227564.04170278442</v>
      </c>
      <c r="BB323" s="36">
        <v>0</v>
      </c>
      <c r="BC323" s="36">
        <v>0</v>
      </c>
      <c r="BD323" s="36">
        <v>4779</v>
      </c>
      <c r="BE323" s="36">
        <v>-315</v>
      </c>
    </row>
    <row r="324" spans="1:57" x14ac:dyDescent="0.2">
      <c r="A324" s="35" t="s">
        <v>87</v>
      </c>
      <c r="B324" s="35" t="s">
        <v>1366</v>
      </c>
      <c r="C324" s="397" t="s">
        <v>1594</v>
      </c>
      <c r="D324" s="35" t="s">
        <v>86</v>
      </c>
      <c r="F324" s="35" t="s">
        <v>24</v>
      </c>
      <c r="G324" s="36">
        <v>-156</v>
      </c>
      <c r="H324" s="36">
        <v>1956</v>
      </c>
      <c r="I324" s="37">
        <v>1800</v>
      </c>
      <c r="J324" s="39">
        <v>17</v>
      </c>
      <c r="K324" s="36">
        <v>278</v>
      </c>
      <c r="L324" s="36">
        <v>64</v>
      </c>
      <c r="M324" s="37">
        <v>342</v>
      </c>
      <c r="N324" s="38">
        <v>622</v>
      </c>
      <c r="O324" s="38">
        <v>0</v>
      </c>
      <c r="P324" s="38">
        <v>459</v>
      </c>
      <c r="Q324" s="39">
        <v>1081</v>
      </c>
      <c r="R324" s="37">
        <v>3935</v>
      </c>
      <c r="S324" s="38">
        <v>398</v>
      </c>
      <c r="T324" s="38">
        <v>166</v>
      </c>
      <c r="U324" s="38">
        <v>557</v>
      </c>
      <c r="V324" s="39">
        <v>1121</v>
      </c>
      <c r="W324" s="36">
        <v>1548</v>
      </c>
      <c r="X324" s="36">
        <v>1732</v>
      </c>
      <c r="Y324" s="37">
        <v>3280</v>
      </c>
      <c r="Z324" s="39">
        <v>2331</v>
      </c>
      <c r="AA324" s="36">
        <v>22900</v>
      </c>
      <c r="AB324" s="36">
        <v>5392</v>
      </c>
      <c r="AC324" s="37">
        <v>28292</v>
      </c>
      <c r="AD324" s="38">
        <v>24420</v>
      </c>
      <c r="AE324" s="38">
        <v>896</v>
      </c>
      <c r="AF324" s="39">
        <v>25316</v>
      </c>
      <c r="AG324" s="36">
        <v>624</v>
      </c>
      <c r="AH324" s="36">
        <v>0</v>
      </c>
      <c r="AI324" s="36">
        <v>1</v>
      </c>
      <c r="AJ324" s="36">
        <v>0</v>
      </c>
      <c r="AK324" s="40">
        <v>68140</v>
      </c>
      <c r="AL324" s="38">
        <v>14376</v>
      </c>
      <c r="AM324" s="38">
        <v>211</v>
      </c>
      <c r="AN324" s="38">
        <v>0</v>
      </c>
      <c r="AO324" s="38">
        <v>0</v>
      </c>
      <c r="AP324" s="38">
        <v>0</v>
      </c>
      <c r="AQ324" s="36">
        <v>124</v>
      </c>
      <c r="AR324" s="36">
        <v>2171</v>
      </c>
      <c r="AS324" s="36">
        <v>0</v>
      </c>
      <c r="AT324" s="36">
        <v>0</v>
      </c>
      <c r="AU324" s="36">
        <v>0</v>
      </c>
      <c r="AV324" s="36">
        <v>-140</v>
      </c>
      <c r="AW324" s="36">
        <v>0</v>
      </c>
      <c r="AX324" s="36">
        <v>0</v>
      </c>
      <c r="AY324" s="36">
        <v>0</v>
      </c>
      <c r="AZ324" s="40"/>
      <c r="BA324" s="40">
        <v>84882</v>
      </c>
      <c r="BB324" s="36">
        <v>0</v>
      </c>
      <c r="BC324" s="36">
        <v>0</v>
      </c>
      <c r="BD324" s="36">
        <v>823</v>
      </c>
      <c r="BE324" s="36">
        <v>-192</v>
      </c>
    </row>
    <row r="325" spans="1:57" x14ac:dyDescent="0.2">
      <c r="A325" s="35" t="s">
        <v>315</v>
      </c>
      <c r="B325" s="35" t="s">
        <v>1367</v>
      </c>
      <c r="C325" s="397" t="s">
        <v>1594</v>
      </c>
      <c r="D325" s="35" t="s">
        <v>314</v>
      </c>
      <c r="F325" s="35" t="s">
        <v>24</v>
      </c>
      <c r="G325" s="36">
        <v>-250</v>
      </c>
      <c r="H325" s="36">
        <v>2729</v>
      </c>
      <c r="I325" s="37">
        <v>2479</v>
      </c>
      <c r="J325" s="39">
        <v>32</v>
      </c>
      <c r="K325" s="36">
        <v>406</v>
      </c>
      <c r="L325" s="36">
        <v>153</v>
      </c>
      <c r="M325" s="37">
        <v>559</v>
      </c>
      <c r="N325" s="38">
        <v>1340</v>
      </c>
      <c r="O325" s="38">
        <v>0</v>
      </c>
      <c r="P325" s="38">
        <v>1288</v>
      </c>
      <c r="Q325" s="39">
        <v>2628</v>
      </c>
      <c r="R325" s="37">
        <v>5573</v>
      </c>
      <c r="S325" s="38">
        <v>808</v>
      </c>
      <c r="T325" s="38">
        <v>617</v>
      </c>
      <c r="U325" s="38">
        <v>1518</v>
      </c>
      <c r="V325" s="39">
        <v>2943</v>
      </c>
      <c r="W325" s="36">
        <v>2509</v>
      </c>
      <c r="X325" s="36">
        <v>4287</v>
      </c>
      <c r="Y325" s="37">
        <v>6796</v>
      </c>
      <c r="Z325" s="39">
        <v>4234</v>
      </c>
      <c r="AA325" s="36">
        <v>50765</v>
      </c>
      <c r="AB325" s="36">
        <v>20483</v>
      </c>
      <c r="AC325" s="37">
        <v>71248</v>
      </c>
      <c r="AD325" s="38">
        <v>45152</v>
      </c>
      <c r="AE325" s="38">
        <v>2081</v>
      </c>
      <c r="AF325" s="39">
        <v>47233</v>
      </c>
      <c r="AG325" s="36">
        <v>654</v>
      </c>
      <c r="AH325" s="36">
        <v>0</v>
      </c>
      <c r="AI325" s="36">
        <v>0</v>
      </c>
      <c r="AJ325" s="36">
        <v>133</v>
      </c>
      <c r="AK325" s="40">
        <v>144512</v>
      </c>
      <c r="AL325" s="38">
        <v>11516</v>
      </c>
      <c r="AM325" s="38">
        <v>0</v>
      </c>
      <c r="AN325" s="38">
        <v>12760</v>
      </c>
      <c r="AO325" s="38">
        <v>0</v>
      </c>
      <c r="AP325" s="38">
        <v>0</v>
      </c>
      <c r="AQ325" s="36">
        <v>184</v>
      </c>
      <c r="AR325" s="36">
        <v>4655</v>
      </c>
      <c r="AS325" s="36">
        <v>0</v>
      </c>
      <c r="AT325" s="36">
        <v>0</v>
      </c>
      <c r="AU325" s="36">
        <v>48</v>
      </c>
      <c r="AV325" s="36">
        <v>-593</v>
      </c>
      <c r="AW325" s="36">
        <v>-285</v>
      </c>
      <c r="AX325" s="36">
        <v>0</v>
      </c>
      <c r="AY325" s="36">
        <v>0</v>
      </c>
      <c r="AZ325" s="40"/>
      <c r="BA325" s="40">
        <v>172797</v>
      </c>
      <c r="BB325" s="36">
        <v>-41</v>
      </c>
      <c r="BC325" s="36">
        <v>-516</v>
      </c>
      <c r="BD325" s="36">
        <v>4999</v>
      </c>
      <c r="BE325" s="36">
        <v>-282</v>
      </c>
    </row>
    <row r="326" spans="1:57" x14ac:dyDescent="0.2">
      <c r="A326" s="35" t="s">
        <v>329</v>
      </c>
      <c r="B326" s="35" t="s">
        <v>1368</v>
      </c>
      <c r="C326" s="397" t="s">
        <v>1594</v>
      </c>
      <c r="D326" s="35" t="s">
        <v>328</v>
      </c>
      <c r="F326" s="35" t="s">
        <v>24</v>
      </c>
      <c r="G326" s="36">
        <v>-689</v>
      </c>
      <c r="H326" s="36">
        <v>-1029</v>
      </c>
      <c r="I326" s="37">
        <v>-1718</v>
      </c>
      <c r="J326" s="39">
        <v>89</v>
      </c>
      <c r="K326" s="36">
        <v>535</v>
      </c>
      <c r="L326" s="36">
        <v>396</v>
      </c>
      <c r="M326" s="37">
        <v>931</v>
      </c>
      <c r="N326" s="38">
        <v>480</v>
      </c>
      <c r="O326" s="38">
        <v>0</v>
      </c>
      <c r="P326" s="38">
        <v>1413</v>
      </c>
      <c r="Q326" s="39">
        <v>1893</v>
      </c>
      <c r="R326" s="37">
        <v>13960</v>
      </c>
      <c r="S326" s="38">
        <v>4660</v>
      </c>
      <c r="T326" s="38">
        <v>182</v>
      </c>
      <c r="U326" s="38">
        <v>2072</v>
      </c>
      <c r="V326" s="39">
        <v>6914</v>
      </c>
      <c r="W326" s="36">
        <v>4818</v>
      </c>
      <c r="X326" s="36">
        <v>6964</v>
      </c>
      <c r="Y326" s="37">
        <v>11782</v>
      </c>
      <c r="Z326" s="39">
        <v>11350</v>
      </c>
      <c r="AA326" s="36">
        <v>117491</v>
      </c>
      <c r="AB326" s="36">
        <v>19000</v>
      </c>
      <c r="AC326" s="37">
        <v>136491</v>
      </c>
      <c r="AD326" s="38">
        <v>92845</v>
      </c>
      <c r="AE326" s="38">
        <v>3744</v>
      </c>
      <c r="AF326" s="39">
        <v>96589</v>
      </c>
      <c r="AG326" s="36">
        <v>4307</v>
      </c>
      <c r="AH326" s="36">
        <v>0</v>
      </c>
      <c r="AI326" s="36">
        <v>0</v>
      </c>
      <c r="AJ326" s="36">
        <v>-3446</v>
      </c>
      <c r="AK326" s="40">
        <v>279142</v>
      </c>
      <c r="AL326" s="38">
        <v>34920</v>
      </c>
      <c r="AM326" s="38">
        <v>86</v>
      </c>
      <c r="AN326" s="38">
        <v>28075</v>
      </c>
      <c r="AO326" s="38">
        <v>0</v>
      </c>
      <c r="AP326" s="38">
        <v>0</v>
      </c>
      <c r="AQ326" s="36">
        <v>460</v>
      </c>
      <c r="AR326" s="36">
        <v>8511</v>
      </c>
      <c r="AS326" s="36">
        <v>0</v>
      </c>
      <c r="AT326" s="36">
        <v>0</v>
      </c>
      <c r="AU326" s="36">
        <v>0</v>
      </c>
      <c r="AV326" s="36">
        <v>-768</v>
      </c>
      <c r="AW326" s="36">
        <v>-2028</v>
      </c>
      <c r="AX326" s="36">
        <v>0</v>
      </c>
      <c r="AY326" s="36">
        <v>0</v>
      </c>
      <c r="AZ326" s="40"/>
      <c r="BA326" s="40">
        <v>348398</v>
      </c>
      <c r="BB326" s="36">
        <v>-30</v>
      </c>
      <c r="BC326" s="36">
        <v>-361</v>
      </c>
      <c r="BD326" s="36">
        <v>16412</v>
      </c>
      <c r="BE326" s="36">
        <v>-250</v>
      </c>
    </row>
    <row r="327" spans="1:57" x14ac:dyDescent="0.2">
      <c r="A327" s="35" t="s">
        <v>618</v>
      </c>
      <c r="B327" s="35" t="s">
        <v>1369</v>
      </c>
      <c r="C327" s="397" t="s">
        <v>1594</v>
      </c>
      <c r="D327" s="35" t="s">
        <v>617</v>
      </c>
      <c r="F327" s="35" t="s">
        <v>24</v>
      </c>
      <c r="G327" s="36">
        <v>-256</v>
      </c>
      <c r="H327" s="36">
        <v>2250</v>
      </c>
      <c r="I327" s="37">
        <v>1994</v>
      </c>
      <c r="J327" s="39">
        <v>34</v>
      </c>
      <c r="K327" s="36">
        <v>186</v>
      </c>
      <c r="L327" s="36">
        <v>160</v>
      </c>
      <c r="M327" s="37">
        <v>346</v>
      </c>
      <c r="N327" s="38">
        <v>1147</v>
      </c>
      <c r="O327" s="38">
        <v>0</v>
      </c>
      <c r="P327" s="38">
        <v>897</v>
      </c>
      <c r="Q327" s="39">
        <v>2044</v>
      </c>
      <c r="R327" s="37">
        <v>9934</v>
      </c>
      <c r="S327" s="38">
        <v>2006</v>
      </c>
      <c r="T327" s="38">
        <v>368</v>
      </c>
      <c r="U327" s="38">
        <v>498</v>
      </c>
      <c r="V327" s="39">
        <v>2872</v>
      </c>
      <c r="W327" s="36">
        <v>2538</v>
      </c>
      <c r="X327" s="36">
        <v>3756</v>
      </c>
      <c r="Y327" s="37">
        <v>6294</v>
      </c>
      <c r="Z327" s="39">
        <v>3993</v>
      </c>
      <c r="AA327" s="36">
        <v>20278</v>
      </c>
      <c r="AB327" s="36">
        <v>12846</v>
      </c>
      <c r="AC327" s="37">
        <v>33124</v>
      </c>
      <c r="AD327" s="38">
        <v>31503</v>
      </c>
      <c r="AE327" s="38">
        <v>2579</v>
      </c>
      <c r="AF327" s="39">
        <v>34082</v>
      </c>
      <c r="AG327" s="36">
        <v>1387</v>
      </c>
      <c r="AH327" s="36">
        <v>78</v>
      </c>
      <c r="AI327" s="36">
        <v>88</v>
      </c>
      <c r="AJ327" s="36">
        <v>0</v>
      </c>
      <c r="AK327" s="40">
        <v>96270</v>
      </c>
      <c r="AL327" s="38">
        <v>25917</v>
      </c>
      <c r="AM327" s="38">
        <v>260</v>
      </c>
      <c r="AN327" s="38">
        <v>0</v>
      </c>
      <c r="AO327" s="38">
        <v>0</v>
      </c>
      <c r="AP327" s="38">
        <v>0</v>
      </c>
      <c r="AQ327" s="36">
        <v>782</v>
      </c>
      <c r="AR327" s="36">
        <v>3860</v>
      </c>
      <c r="AS327" s="36">
        <v>0</v>
      </c>
      <c r="AT327" s="36">
        <v>0</v>
      </c>
      <c r="AU327" s="36">
        <v>0</v>
      </c>
      <c r="AV327" s="36">
        <v>0</v>
      </c>
      <c r="AW327" s="36">
        <v>691</v>
      </c>
      <c r="AX327" s="36">
        <v>0</v>
      </c>
      <c r="AY327" s="36">
        <v>0</v>
      </c>
      <c r="AZ327" s="40"/>
      <c r="BA327" s="40">
        <v>127780</v>
      </c>
      <c r="BB327" s="36">
        <v>0</v>
      </c>
      <c r="BC327" s="36">
        <v>0</v>
      </c>
      <c r="BD327" s="36">
        <v>2505</v>
      </c>
      <c r="BE327" s="36">
        <v>-371</v>
      </c>
    </row>
    <row r="328" spans="1:57" x14ac:dyDescent="0.2">
      <c r="A328" s="35" t="s">
        <v>124</v>
      </c>
      <c r="B328" s="35" t="s">
        <v>1370</v>
      </c>
      <c r="C328" s="397" t="s">
        <v>740</v>
      </c>
      <c r="D328" s="35" t="s">
        <v>123</v>
      </c>
      <c r="F328" s="35" t="s">
        <v>740</v>
      </c>
      <c r="G328" s="36">
        <v>1009</v>
      </c>
      <c r="H328" s="36">
        <v>1430</v>
      </c>
      <c r="I328" s="37">
        <v>2439</v>
      </c>
      <c r="J328" s="39">
        <v>141</v>
      </c>
      <c r="K328" s="36">
        <v>275</v>
      </c>
      <c r="L328" s="36">
        <v>22673</v>
      </c>
      <c r="M328" s="37">
        <v>22948</v>
      </c>
      <c r="N328" s="38">
        <v>367</v>
      </c>
      <c r="O328" s="38">
        <v>0</v>
      </c>
      <c r="P328" s="38">
        <v>1250</v>
      </c>
      <c r="Q328" s="39">
        <v>1617</v>
      </c>
      <c r="R328" s="37">
        <v>2423</v>
      </c>
      <c r="S328" s="38">
        <v>273</v>
      </c>
      <c r="T328" s="38">
        <v>-193</v>
      </c>
      <c r="U328" s="38">
        <v>956</v>
      </c>
      <c r="V328" s="39">
        <v>1036</v>
      </c>
      <c r="W328" s="36">
        <v>27</v>
      </c>
      <c r="X328" s="36">
        <v>310</v>
      </c>
      <c r="Y328" s="37">
        <v>337</v>
      </c>
      <c r="Z328" s="39">
        <v>9321</v>
      </c>
      <c r="AA328" s="36">
        <v>1090</v>
      </c>
      <c r="AB328" s="36">
        <v>222</v>
      </c>
      <c r="AC328" s="37">
        <v>1312</v>
      </c>
      <c r="AD328" s="38">
        <v>1987</v>
      </c>
      <c r="AE328" s="38">
        <v>481</v>
      </c>
      <c r="AF328" s="39">
        <v>2468</v>
      </c>
      <c r="AG328" s="36">
        <v>0</v>
      </c>
      <c r="AH328" s="36">
        <v>0</v>
      </c>
      <c r="AI328" s="36">
        <v>0</v>
      </c>
      <c r="AJ328" s="36">
        <v>55</v>
      </c>
      <c r="AK328" s="40">
        <v>44097</v>
      </c>
      <c r="AL328" s="38">
        <v>370</v>
      </c>
      <c r="AM328" s="38">
        <v>64</v>
      </c>
      <c r="AN328" s="38">
        <v>857</v>
      </c>
      <c r="AO328" s="38">
        <v>0</v>
      </c>
      <c r="AP328" s="38">
        <v>0</v>
      </c>
      <c r="AQ328" s="36">
        <v>106</v>
      </c>
      <c r="AR328" s="36">
        <v>0</v>
      </c>
      <c r="AS328" s="36">
        <v>0</v>
      </c>
      <c r="AT328" s="36">
        <v>26</v>
      </c>
      <c r="AU328" s="36">
        <v>0</v>
      </c>
      <c r="AV328" s="36">
        <v>-368</v>
      </c>
      <c r="AW328" s="36">
        <v>0</v>
      </c>
      <c r="AX328" s="36">
        <v>0</v>
      </c>
      <c r="AY328" s="36">
        <v>0</v>
      </c>
      <c r="AZ328" s="40"/>
      <c r="BA328" s="40">
        <v>45152</v>
      </c>
      <c r="BB328" s="36">
        <v>0</v>
      </c>
      <c r="BC328" s="36">
        <v>0</v>
      </c>
      <c r="BD328" s="36">
        <v>0</v>
      </c>
      <c r="BE328" s="36">
        <v>-10727</v>
      </c>
    </row>
    <row r="329" spans="1:57" x14ac:dyDescent="0.2">
      <c r="A329" s="35" t="s">
        <v>93</v>
      </c>
      <c r="B329" s="35" t="s">
        <v>1371</v>
      </c>
      <c r="C329" s="397" t="s">
        <v>740</v>
      </c>
      <c r="D329" s="35" t="s">
        <v>92</v>
      </c>
      <c r="F329" s="35" t="s">
        <v>740</v>
      </c>
      <c r="G329" s="36">
        <v>65</v>
      </c>
      <c r="H329" s="36">
        <v>12691</v>
      </c>
      <c r="I329" s="37">
        <v>12756</v>
      </c>
      <c r="J329" s="39">
        <v>14</v>
      </c>
      <c r="K329" s="36">
        <v>-18</v>
      </c>
      <c r="L329" s="36">
        <v>-73</v>
      </c>
      <c r="M329" s="37">
        <v>-91</v>
      </c>
      <c r="N329" s="38">
        <v>-315</v>
      </c>
      <c r="O329" s="38">
        <v>0</v>
      </c>
      <c r="P329" s="38">
        <v>324</v>
      </c>
      <c r="Q329" s="39">
        <v>9</v>
      </c>
      <c r="R329" s="37">
        <v>8386</v>
      </c>
      <c r="S329" s="38">
        <v>21</v>
      </c>
      <c r="T329" s="38">
        <v>375</v>
      </c>
      <c r="U329" s="38">
        <v>1559</v>
      </c>
      <c r="V329" s="39">
        <v>1955</v>
      </c>
      <c r="W329" s="36">
        <v>1411</v>
      </c>
      <c r="X329" s="36">
        <v>3498</v>
      </c>
      <c r="Y329" s="37">
        <v>4909</v>
      </c>
      <c r="Z329" s="39">
        <v>1207</v>
      </c>
      <c r="AA329" s="36">
        <v>49653</v>
      </c>
      <c r="AB329" s="36">
        <v>43504</v>
      </c>
      <c r="AC329" s="37">
        <v>93157</v>
      </c>
      <c r="AD329" s="38">
        <v>49247</v>
      </c>
      <c r="AE329" s="38">
        <v>4886</v>
      </c>
      <c r="AF329" s="39">
        <v>54133</v>
      </c>
      <c r="AG329" s="36">
        <v>0</v>
      </c>
      <c r="AH329" s="36">
        <v>0</v>
      </c>
      <c r="AI329" s="36">
        <v>0</v>
      </c>
      <c r="AJ329" s="36">
        <v>-57</v>
      </c>
      <c r="AK329" s="40">
        <v>176378</v>
      </c>
      <c r="AL329" s="38">
        <v>-119</v>
      </c>
      <c r="AM329" s="38">
        <v>-1</v>
      </c>
      <c r="AN329" s="38">
        <v>-113</v>
      </c>
      <c r="AO329" s="38">
        <v>-1</v>
      </c>
      <c r="AP329" s="38">
        <v>2</v>
      </c>
      <c r="AQ329" s="36">
        <v>-1</v>
      </c>
      <c r="AR329" s="36">
        <v>-1</v>
      </c>
      <c r="AS329" s="36">
        <v>1217</v>
      </c>
      <c r="AT329" s="36">
        <v>405</v>
      </c>
      <c r="AU329" s="36">
        <v>70</v>
      </c>
      <c r="AV329" s="36">
        <v>-1411</v>
      </c>
      <c r="AW329" s="36">
        <v>10</v>
      </c>
      <c r="AX329" s="36">
        <v>0</v>
      </c>
      <c r="AY329" s="36">
        <v>0</v>
      </c>
      <c r="AZ329" s="40"/>
      <c r="BA329" s="40">
        <v>176435</v>
      </c>
      <c r="BB329" s="36">
        <v>0</v>
      </c>
      <c r="BC329" s="36">
        <v>0</v>
      </c>
      <c r="BD329" s="36">
        <v>0</v>
      </c>
      <c r="BE329" s="36">
        <v>0</v>
      </c>
    </row>
    <row r="330" spans="1:57" x14ac:dyDescent="0.2">
      <c r="A330" s="35" t="s">
        <v>244</v>
      </c>
      <c r="B330" s="35" t="s">
        <v>1372</v>
      </c>
      <c r="C330" s="397" t="s">
        <v>740</v>
      </c>
      <c r="D330" s="35" t="s">
        <v>243</v>
      </c>
      <c r="F330" s="35" t="s">
        <v>740</v>
      </c>
      <c r="G330" s="36">
        <v>345</v>
      </c>
      <c r="H330" s="36">
        <v>1969</v>
      </c>
      <c r="I330" s="37">
        <v>2314</v>
      </c>
      <c r="J330" s="39">
        <v>13</v>
      </c>
      <c r="K330" s="36">
        <v>423</v>
      </c>
      <c r="L330" s="36">
        <v>83</v>
      </c>
      <c r="M330" s="37">
        <v>506</v>
      </c>
      <c r="N330" s="38">
        <v>3607</v>
      </c>
      <c r="O330" s="38">
        <v>0</v>
      </c>
      <c r="P330" s="38">
        <v>1723</v>
      </c>
      <c r="Q330" s="39">
        <v>5330</v>
      </c>
      <c r="R330" s="37">
        <v>7158</v>
      </c>
      <c r="S330" s="38">
        <v>475</v>
      </c>
      <c r="T330" s="38">
        <v>487</v>
      </c>
      <c r="U330" s="38">
        <v>554</v>
      </c>
      <c r="V330" s="39">
        <v>1516</v>
      </c>
      <c r="W330" s="36">
        <v>2634</v>
      </c>
      <c r="X330" s="36">
        <v>3386</v>
      </c>
      <c r="Y330" s="37">
        <v>6020</v>
      </c>
      <c r="Z330" s="39">
        <v>2196</v>
      </c>
      <c r="AA330" s="36">
        <v>42122</v>
      </c>
      <c r="AB330" s="36">
        <v>25471</v>
      </c>
      <c r="AC330" s="37">
        <v>67593</v>
      </c>
      <c r="AD330" s="38">
        <v>38422</v>
      </c>
      <c r="AE330" s="38">
        <v>3285</v>
      </c>
      <c r="AF330" s="39">
        <v>41707</v>
      </c>
      <c r="AG330" s="36">
        <v>349</v>
      </c>
      <c r="AH330" s="36">
        <v>272</v>
      </c>
      <c r="AI330" s="36">
        <v>0</v>
      </c>
      <c r="AJ330" s="36">
        <v>4082</v>
      </c>
      <c r="AK330" s="40">
        <v>139056</v>
      </c>
      <c r="AL330" s="38">
        <v>19741</v>
      </c>
      <c r="AM330" s="38">
        <v>613</v>
      </c>
      <c r="AN330" s="38">
        <v>20604</v>
      </c>
      <c r="AO330" s="38">
        <v>0</v>
      </c>
      <c r="AP330" s="38">
        <v>0</v>
      </c>
      <c r="AQ330" s="36">
        <v>0</v>
      </c>
      <c r="AR330" s="36">
        <v>0</v>
      </c>
      <c r="AS330" s="36">
        <v>0</v>
      </c>
      <c r="AT330" s="36">
        <v>292</v>
      </c>
      <c r="AU330" s="36">
        <v>97</v>
      </c>
      <c r="AV330" s="36">
        <v>-369</v>
      </c>
      <c r="AW330" s="36">
        <v>0</v>
      </c>
      <c r="AX330" s="36">
        <v>0</v>
      </c>
      <c r="AY330" s="36">
        <v>0</v>
      </c>
      <c r="AZ330" s="40"/>
      <c r="BA330" s="40">
        <v>180034</v>
      </c>
      <c r="BB330" s="36">
        <v>0</v>
      </c>
      <c r="BC330" s="36">
        <v>0</v>
      </c>
      <c r="BD330" s="36">
        <v>1146</v>
      </c>
      <c r="BE330" s="36">
        <v>-297</v>
      </c>
    </row>
    <row r="331" spans="1:57" x14ac:dyDescent="0.2">
      <c r="A331" s="35" t="s">
        <v>248</v>
      </c>
      <c r="B331" s="35" t="s">
        <v>1373</v>
      </c>
      <c r="C331" s="397" t="s">
        <v>740</v>
      </c>
      <c r="D331" s="35" t="s">
        <v>247</v>
      </c>
      <c r="F331" s="35" t="s">
        <v>740</v>
      </c>
      <c r="G331" s="36">
        <v>152</v>
      </c>
      <c r="H331" s="36">
        <v>4657</v>
      </c>
      <c r="I331" s="37">
        <v>4809</v>
      </c>
      <c r="J331" s="39">
        <v>0</v>
      </c>
      <c r="K331" s="36">
        <v>590</v>
      </c>
      <c r="L331" s="36">
        <v>0</v>
      </c>
      <c r="M331" s="37">
        <v>590</v>
      </c>
      <c r="N331" s="38">
        <v>2618</v>
      </c>
      <c r="O331" s="38">
        <v>0</v>
      </c>
      <c r="P331" s="38">
        <v>726</v>
      </c>
      <c r="Q331" s="39">
        <v>3344</v>
      </c>
      <c r="R331" s="37">
        <v>4100</v>
      </c>
      <c r="S331" s="38">
        <v>254</v>
      </c>
      <c r="T331" s="38">
        <v>1092</v>
      </c>
      <c r="U331" s="38">
        <v>1325</v>
      </c>
      <c r="V331" s="39">
        <v>2671</v>
      </c>
      <c r="W331" s="36">
        <v>3728</v>
      </c>
      <c r="X331" s="36">
        <v>4785</v>
      </c>
      <c r="Y331" s="37">
        <v>8513</v>
      </c>
      <c r="Z331" s="39">
        <v>3306</v>
      </c>
      <c r="AA331" s="36">
        <v>55186</v>
      </c>
      <c r="AB331" s="36">
        <v>16484</v>
      </c>
      <c r="AC331" s="37">
        <v>71670</v>
      </c>
      <c r="AD331" s="38">
        <v>32510</v>
      </c>
      <c r="AE331" s="38">
        <v>5657</v>
      </c>
      <c r="AF331" s="39">
        <v>38167</v>
      </c>
      <c r="AG331" s="36">
        <v>4137</v>
      </c>
      <c r="AH331" s="36">
        <v>0</v>
      </c>
      <c r="AI331" s="36">
        <v>0</v>
      </c>
      <c r="AJ331" s="36">
        <v>0</v>
      </c>
      <c r="AK331" s="40">
        <v>141307</v>
      </c>
      <c r="AL331" s="38">
        <v>53155</v>
      </c>
      <c r="AM331" s="38">
        <v>5847</v>
      </c>
      <c r="AN331" s="38">
        <v>17243</v>
      </c>
      <c r="AO331" s="38">
        <v>0</v>
      </c>
      <c r="AP331" s="38">
        <v>0</v>
      </c>
      <c r="AQ331" s="36">
        <v>0</v>
      </c>
      <c r="AR331" s="36">
        <v>809</v>
      </c>
      <c r="AS331" s="36">
        <v>2226</v>
      </c>
      <c r="AT331" s="36">
        <v>314</v>
      </c>
      <c r="AU331" s="36">
        <v>6033</v>
      </c>
      <c r="AV331" s="36">
        <v>0</v>
      </c>
      <c r="AW331" s="36">
        <v>0</v>
      </c>
      <c r="AX331" s="36">
        <v>0</v>
      </c>
      <c r="AY331" s="36">
        <v>0</v>
      </c>
      <c r="AZ331" s="40"/>
      <c r="BA331" s="40">
        <v>226934</v>
      </c>
      <c r="BB331" s="36">
        <v>0</v>
      </c>
      <c r="BC331" s="36">
        <v>0</v>
      </c>
      <c r="BD331" s="36">
        <v>0</v>
      </c>
      <c r="BE331" s="36">
        <v>0</v>
      </c>
    </row>
    <row r="332" spans="1:57" x14ac:dyDescent="0.2">
      <c r="A332" s="35" t="s">
        <v>254</v>
      </c>
      <c r="B332" s="35" t="s">
        <v>1374</v>
      </c>
      <c r="C332" s="397" t="s">
        <v>740</v>
      </c>
      <c r="D332" s="35" t="s">
        <v>253</v>
      </c>
      <c r="F332" s="35" t="s">
        <v>740</v>
      </c>
      <c r="G332" s="36">
        <v>101</v>
      </c>
      <c r="H332" s="36">
        <v>1445</v>
      </c>
      <c r="I332" s="37">
        <v>1546</v>
      </c>
      <c r="J332" s="39">
        <v>60</v>
      </c>
      <c r="K332" s="36">
        <v>499</v>
      </c>
      <c r="L332" s="36">
        <v>34</v>
      </c>
      <c r="M332" s="37">
        <v>533</v>
      </c>
      <c r="N332" s="38">
        <v>-2633</v>
      </c>
      <c r="O332" s="38">
        <v>0</v>
      </c>
      <c r="P332" s="38">
        <v>660</v>
      </c>
      <c r="Q332" s="39">
        <v>-1973</v>
      </c>
      <c r="R332" s="37">
        <v>5304</v>
      </c>
      <c r="S332" s="38">
        <v>195</v>
      </c>
      <c r="T332" s="38">
        <v>1264</v>
      </c>
      <c r="U332" s="38">
        <v>771</v>
      </c>
      <c r="V332" s="39">
        <v>2230</v>
      </c>
      <c r="W332" s="36">
        <v>2173</v>
      </c>
      <c r="X332" s="36">
        <v>4063</v>
      </c>
      <c r="Y332" s="37">
        <v>6236</v>
      </c>
      <c r="Z332" s="39">
        <v>999</v>
      </c>
      <c r="AA332" s="36">
        <v>19255</v>
      </c>
      <c r="AB332" s="36">
        <v>5945</v>
      </c>
      <c r="AC332" s="37">
        <v>25200</v>
      </c>
      <c r="AD332" s="38">
        <v>24894</v>
      </c>
      <c r="AE332" s="38">
        <v>2996</v>
      </c>
      <c r="AF332" s="39">
        <v>27890</v>
      </c>
      <c r="AG332" s="36">
        <v>2204</v>
      </c>
      <c r="AH332" s="36">
        <v>477</v>
      </c>
      <c r="AI332" s="36">
        <v>0</v>
      </c>
      <c r="AJ332" s="36">
        <v>1477</v>
      </c>
      <c r="AK332" s="40">
        <v>72183</v>
      </c>
      <c r="AL332" s="38">
        <v>16989</v>
      </c>
      <c r="AM332" s="38">
        <v>1983</v>
      </c>
      <c r="AN332" s="38">
        <v>7024</v>
      </c>
      <c r="AO332" s="38">
        <v>0</v>
      </c>
      <c r="AP332" s="38">
        <v>0</v>
      </c>
      <c r="AQ332" s="36">
        <v>0</v>
      </c>
      <c r="AR332" s="36">
        <v>0</v>
      </c>
      <c r="AS332" s="36">
        <v>314</v>
      </c>
      <c r="AT332" s="36">
        <v>292</v>
      </c>
      <c r="AU332" s="36">
        <v>154</v>
      </c>
      <c r="AV332" s="36">
        <v>-278</v>
      </c>
      <c r="AW332" s="36">
        <v>-672</v>
      </c>
      <c r="AX332" s="36">
        <v>0</v>
      </c>
      <c r="AY332" s="36">
        <v>0</v>
      </c>
      <c r="AZ332" s="40"/>
      <c r="BA332" s="40">
        <v>97989</v>
      </c>
      <c r="BB332" s="36">
        <v>0</v>
      </c>
      <c r="BC332" s="36">
        <v>0</v>
      </c>
      <c r="BD332" s="36">
        <v>360</v>
      </c>
      <c r="BE332" s="36">
        <v>-575</v>
      </c>
    </row>
    <row r="333" spans="1:57" x14ac:dyDescent="0.2">
      <c r="A333" s="35" t="s">
        <v>303</v>
      </c>
      <c r="B333" s="35" t="s">
        <v>1375</v>
      </c>
      <c r="C333" s="397" t="s">
        <v>740</v>
      </c>
      <c r="D333" s="35" t="s">
        <v>302</v>
      </c>
      <c r="F333" s="35" t="s">
        <v>740</v>
      </c>
      <c r="G333" s="36">
        <v>16</v>
      </c>
      <c r="H333" s="36">
        <v>2447</v>
      </c>
      <c r="I333" s="37">
        <v>2463</v>
      </c>
      <c r="J333" s="39">
        <v>79</v>
      </c>
      <c r="K333" s="36">
        <v>511</v>
      </c>
      <c r="L333" s="36">
        <v>79</v>
      </c>
      <c r="M333" s="37">
        <v>590</v>
      </c>
      <c r="N333" s="38">
        <v>-961</v>
      </c>
      <c r="O333" s="38">
        <v>22</v>
      </c>
      <c r="P333" s="38">
        <v>839</v>
      </c>
      <c r="Q333" s="39">
        <v>-100</v>
      </c>
      <c r="R333" s="37">
        <v>5890</v>
      </c>
      <c r="S333" s="38">
        <v>839</v>
      </c>
      <c r="T333" s="38">
        <v>497</v>
      </c>
      <c r="U333" s="38">
        <v>1402</v>
      </c>
      <c r="V333" s="39">
        <v>2738</v>
      </c>
      <c r="W333" s="36">
        <v>3128</v>
      </c>
      <c r="X333" s="36">
        <v>3647</v>
      </c>
      <c r="Y333" s="37">
        <v>6775</v>
      </c>
      <c r="Z333" s="39">
        <v>1995</v>
      </c>
      <c r="AA333" s="36">
        <v>40062</v>
      </c>
      <c r="AB333" s="36">
        <v>15237.507009467261</v>
      </c>
      <c r="AC333" s="37">
        <v>55299.507009467263</v>
      </c>
      <c r="AD333" s="38">
        <v>35194</v>
      </c>
      <c r="AE333" s="38">
        <v>4067</v>
      </c>
      <c r="AF333" s="39">
        <v>39261</v>
      </c>
      <c r="AG333" s="36">
        <v>2675</v>
      </c>
      <c r="AH333" s="36">
        <v>0</v>
      </c>
      <c r="AI333" s="36">
        <v>35</v>
      </c>
      <c r="AJ333" s="36">
        <v>-165</v>
      </c>
      <c r="AK333" s="40">
        <v>117535.50700946726</v>
      </c>
      <c r="AL333" s="38">
        <v>25877</v>
      </c>
      <c r="AM333" s="38">
        <v>2270</v>
      </c>
      <c r="AN333" s="38">
        <v>22597</v>
      </c>
      <c r="AO333" s="38">
        <v>0</v>
      </c>
      <c r="AP333" s="38">
        <v>204</v>
      </c>
      <c r="AQ333" s="36">
        <v>0</v>
      </c>
      <c r="AR333" s="36">
        <v>0</v>
      </c>
      <c r="AS333" s="36">
        <v>1408</v>
      </c>
      <c r="AT333" s="36">
        <v>305</v>
      </c>
      <c r="AU333" s="36">
        <v>149</v>
      </c>
      <c r="AV333" s="36">
        <v>-311</v>
      </c>
      <c r="AW333" s="36">
        <v>813</v>
      </c>
      <c r="AX333" s="36">
        <v>0</v>
      </c>
      <c r="AY333" s="36">
        <v>0</v>
      </c>
      <c r="AZ333" s="40"/>
      <c r="BA333" s="40">
        <v>170847.50700946726</v>
      </c>
      <c r="BB333" s="36">
        <v>-93</v>
      </c>
      <c r="BC333" s="36">
        <v>0</v>
      </c>
      <c r="BD333" s="36">
        <v>691</v>
      </c>
      <c r="BE333" s="36">
        <v>-125</v>
      </c>
    </row>
    <row r="334" spans="1:57" x14ac:dyDescent="0.2">
      <c r="A334" s="35" t="s">
        <v>305</v>
      </c>
      <c r="B334" s="35" t="s">
        <v>1376</v>
      </c>
      <c r="C334" s="397" t="s">
        <v>740</v>
      </c>
      <c r="D334" s="35" t="s">
        <v>304</v>
      </c>
      <c r="F334" s="35" t="s">
        <v>740</v>
      </c>
      <c r="G334" s="36">
        <v>-111</v>
      </c>
      <c r="H334" s="36">
        <v>2345</v>
      </c>
      <c r="I334" s="37">
        <v>2234</v>
      </c>
      <c r="J334" s="39">
        <v>81</v>
      </c>
      <c r="K334" s="36">
        <v>639</v>
      </c>
      <c r="L334" s="36">
        <v>71</v>
      </c>
      <c r="M334" s="37">
        <v>710</v>
      </c>
      <c r="N334" s="38">
        <v>-39</v>
      </c>
      <c r="O334" s="38">
        <v>0</v>
      </c>
      <c r="P334" s="38">
        <v>-2672</v>
      </c>
      <c r="Q334" s="39">
        <v>-2711</v>
      </c>
      <c r="R334" s="37">
        <v>6503</v>
      </c>
      <c r="S334" s="38">
        <v>-22</v>
      </c>
      <c r="T334" s="38">
        <v>260</v>
      </c>
      <c r="U334" s="38">
        <v>1914</v>
      </c>
      <c r="V334" s="39">
        <v>2152</v>
      </c>
      <c r="W334" s="36">
        <v>1888</v>
      </c>
      <c r="X334" s="36">
        <v>3286</v>
      </c>
      <c r="Y334" s="37">
        <v>5174</v>
      </c>
      <c r="Z334" s="39">
        <v>2475</v>
      </c>
      <c r="AA334" s="36">
        <v>16425</v>
      </c>
      <c r="AB334" s="36">
        <v>3412</v>
      </c>
      <c r="AC334" s="37">
        <v>19837</v>
      </c>
      <c r="AD334" s="38">
        <v>21382</v>
      </c>
      <c r="AE334" s="38">
        <v>4386</v>
      </c>
      <c r="AF334" s="39">
        <v>25768</v>
      </c>
      <c r="AG334" s="36">
        <v>794</v>
      </c>
      <c r="AH334" s="36">
        <v>13</v>
      </c>
      <c r="AI334" s="36">
        <v>0</v>
      </c>
      <c r="AJ334" s="36">
        <v>0</v>
      </c>
      <c r="AK334" s="40">
        <v>63030</v>
      </c>
      <c r="AL334" s="38">
        <v>21931</v>
      </c>
      <c r="AM334" s="38">
        <v>5519</v>
      </c>
      <c r="AN334" s="38">
        <v>7034</v>
      </c>
      <c r="AO334" s="38">
        <v>0</v>
      </c>
      <c r="AP334" s="38">
        <v>0</v>
      </c>
      <c r="AQ334" s="36">
        <v>0</v>
      </c>
      <c r="AR334" s="36">
        <v>0</v>
      </c>
      <c r="AS334" s="36">
        <v>0</v>
      </c>
      <c r="AT334" s="36">
        <v>439</v>
      </c>
      <c r="AU334" s="36">
        <v>179</v>
      </c>
      <c r="AV334" s="36">
        <v>108</v>
      </c>
      <c r="AW334" s="36">
        <v>-13</v>
      </c>
      <c r="AX334" s="36">
        <v>0</v>
      </c>
      <c r="AY334" s="36">
        <v>0</v>
      </c>
      <c r="AZ334" s="40"/>
      <c r="BA334" s="40">
        <v>98227</v>
      </c>
      <c r="BB334" s="36">
        <v>0</v>
      </c>
      <c r="BC334" s="36">
        <v>0</v>
      </c>
      <c r="BD334" s="36">
        <v>2148</v>
      </c>
      <c r="BE334" s="36">
        <v>-408</v>
      </c>
    </row>
    <row r="335" spans="1:57" x14ac:dyDescent="0.2">
      <c r="A335" s="35" t="s">
        <v>321</v>
      </c>
      <c r="B335" s="35" t="s">
        <v>1377</v>
      </c>
      <c r="C335" s="397" t="s">
        <v>740</v>
      </c>
      <c r="D335" s="35" t="s">
        <v>320</v>
      </c>
      <c r="F335" s="35" t="s">
        <v>740</v>
      </c>
      <c r="G335" s="36">
        <v>46</v>
      </c>
      <c r="H335" s="36">
        <v>4394</v>
      </c>
      <c r="I335" s="37">
        <v>4440</v>
      </c>
      <c r="J335" s="39">
        <v>0</v>
      </c>
      <c r="K335" s="36">
        <v>246</v>
      </c>
      <c r="L335" s="36">
        <v>101</v>
      </c>
      <c r="M335" s="37">
        <v>347</v>
      </c>
      <c r="N335" s="38">
        <v>2252</v>
      </c>
      <c r="O335" s="38">
        <v>0</v>
      </c>
      <c r="P335" s="38">
        <v>1065</v>
      </c>
      <c r="Q335" s="39">
        <v>3317</v>
      </c>
      <c r="R335" s="37">
        <v>6638</v>
      </c>
      <c r="S335" s="38">
        <v>779</v>
      </c>
      <c r="T335" s="38">
        <v>456</v>
      </c>
      <c r="U335" s="38">
        <v>966</v>
      </c>
      <c r="V335" s="39">
        <v>2201</v>
      </c>
      <c r="W335" s="36">
        <v>4884</v>
      </c>
      <c r="X335" s="36">
        <v>2783</v>
      </c>
      <c r="Y335" s="37">
        <v>7667</v>
      </c>
      <c r="Z335" s="39">
        <v>2887</v>
      </c>
      <c r="AA335" s="36">
        <v>61198</v>
      </c>
      <c r="AB335" s="36">
        <v>19000</v>
      </c>
      <c r="AC335" s="37">
        <v>80198</v>
      </c>
      <c r="AD335" s="38">
        <v>47304</v>
      </c>
      <c r="AE335" s="38">
        <v>6744</v>
      </c>
      <c r="AF335" s="39">
        <v>54048</v>
      </c>
      <c r="AG335" s="36">
        <v>0</v>
      </c>
      <c r="AH335" s="36">
        <v>0</v>
      </c>
      <c r="AI335" s="36">
        <v>0</v>
      </c>
      <c r="AJ335" s="36">
        <v>0</v>
      </c>
      <c r="AK335" s="40">
        <v>161743</v>
      </c>
      <c r="AL335" s="38">
        <v>34651</v>
      </c>
      <c r="AM335" s="38">
        <v>4174</v>
      </c>
      <c r="AN335" s="38">
        <v>17301</v>
      </c>
      <c r="AO335" s="38">
        <v>0</v>
      </c>
      <c r="AP335" s="38">
        <v>0</v>
      </c>
      <c r="AQ335" s="36">
        <v>0</v>
      </c>
      <c r="AR335" s="36">
        <v>0</v>
      </c>
      <c r="AS335" s="36">
        <v>441</v>
      </c>
      <c r="AT335" s="36">
        <v>399</v>
      </c>
      <c r="AU335" s="36">
        <v>175</v>
      </c>
      <c r="AV335" s="36">
        <v>0</v>
      </c>
      <c r="AW335" s="36">
        <v>0</v>
      </c>
      <c r="AX335" s="36">
        <v>0</v>
      </c>
      <c r="AY335" s="36">
        <v>0</v>
      </c>
      <c r="AZ335" s="40"/>
      <c r="BA335" s="40">
        <v>218884</v>
      </c>
      <c r="BB335" s="36">
        <v>0</v>
      </c>
      <c r="BC335" s="36">
        <v>0</v>
      </c>
      <c r="BD335" s="36">
        <v>5750</v>
      </c>
      <c r="BE335" s="36">
        <v>-213</v>
      </c>
    </row>
    <row r="336" spans="1:57" x14ac:dyDescent="0.2">
      <c r="A336" s="35" t="s">
        <v>337</v>
      </c>
      <c r="B336" s="35" t="s">
        <v>1378</v>
      </c>
      <c r="C336" s="397" t="s">
        <v>740</v>
      </c>
      <c r="D336" s="35" t="s">
        <v>336</v>
      </c>
      <c r="F336" s="35" t="s">
        <v>740</v>
      </c>
      <c r="G336" s="36">
        <v>-152</v>
      </c>
      <c r="H336" s="36">
        <v>2091</v>
      </c>
      <c r="I336" s="37">
        <v>1939</v>
      </c>
      <c r="J336" s="39">
        <v>48</v>
      </c>
      <c r="K336" s="36">
        <v>695</v>
      </c>
      <c r="L336" s="36">
        <v>99</v>
      </c>
      <c r="M336" s="37">
        <v>794</v>
      </c>
      <c r="N336" s="38">
        <v>2476</v>
      </c>
      <c r="O336" s="38">
        <v>0</v>
      </c>
      <c r="P336" s="38">
        <v>11</v>
      </c>
      <c r="Q336" s="39">
        <v>2487</v>
      </c>
      <c r="R336" s="37">
        <v>5723</v>
      </c>
      <c r="S336" s="38">
        <v>475</v>
      </c>
      <c r="T336" s="38">
        <v>-28</v>
      </c>
      <c r="U336" s="38">
        <v>1270</v>
      </c>
      <c r="V336" s="39">
        <v>1717</v>
      </c>
      <c r="W336" s="36">
        <v>4230</v>
      </c>
      <c r="X336" s="36">
        <v>2812</v>
      </c>
      <c r="Y336" s="37">
        <v>7042</v>
      </c>
      <c r="Z336" s="39">
        <v>2470</v>
      </c>
      <c r="AA336" s="36">
        <v>60388</v>
      </c>
      <c r="AB336" s="36">
        <v>19762</v>
      </c>
      <c r="AC336" s="37">
        <v>80150</v>
      </c>
      <c r="AD336" s="38">
        <v>41769</v>
      </c>
      <c r="AE336" s="38">
        <v>4497</v>
      </c>
      <c r="AF336" s="39">
        <v>46266</v>
      </c>
      <c r="AG336" s="36">
        <v>1752</v>
      </c>
      <c r="AH336" s="36">
        <v>0</v>
      </c>
      <c r="AI336" s="36">
        <v>0</v>
      </c>
      <c r="AJ336" s="36">
        <v>0</v>
      </c>
      <c r="AK336" s="40">
        <v>150388</v>
      </c>
      <c r="AL336" s="38">
        <v>38645</v>
      </c>
      <c r="AM336" s="38">
        <v>2411</v>
      </c>
      <c r="AN336" s="38">
        <v>10291</v>
      </c>
      <c r="AO336" s="38">
        <v>0</v>
      </c>
      <c r="AP336" s="38">
        <v>0</v>
      </c>
      <c r="AQ336" s="36">
        <v>0</v>
      </c>
      <c r="AR336" s="36">
        <v>0</v>
      </c>
      <c r="AS336" s="36">
        <v>0</v>
      </c>
      <c r="AT336" s="36">
        <v>311</v>
      </c>
      <c r="AU336" s="36">
        <v>403</v>
      </c>
      <c r="AV336" s="36">
        <v>0</v>
      </c>
      <c r="AW336" s="36">
        <v>0</v>
      </c>
      <c r="AX336" s="36">
        <v>0</v>
      </c>
      <c r="AY336" s="36">
        <v>0</v>
      </c>
      <c r="AZ336" s="40"/>
      <c r="BA336" s="40">
        <v>202449</v>
      </c>
      <c r="BB336" s="36">
        <v>0</v>
      </c>
      <c r="BC336" s="36">
        <v>0</v>
      </c>
      <c r="BD336" s="36">
        <v>2150</v>
      </c>
      <c r="BE336" s="36">
        <v>-570</v>
      </c>
    </row>
    <row r="337" spans="1:57" x14ac:dyDescent="0.2">
      <c r="A337" s="35" t="s">
        <v>542</v>
      </c>
      <c r="B337" s="35" t="s">
        <v>1379</v>
      </c>
      <c r="C337" s="397" t="s">
        <v>740</v>
      </c>
      <c r="D337" s="35" t="s">
        <v>541</v>
      </c>
      <c r="F337" s="35" t="s">
        <v>740</v>
      </c>
      <c r="G337" s="36">
        <v>-61</v>
      </c>
      <c r="H337" s="36">
        <v>4497</v>
      </c>
      <c r="I337" s="37">
        <v>4436</v>
      </c>
      <c r="J337" s="39">
        <v>50</v>
      </c>
      <c r="K337" s="36">
        <v>826</v>
      </c>
      <c r="L337" s="36">
        <v>53</v>
      </c>
      <c r="M337" s="37">
        <v>879</v>
      </c>
      <c r="N337" s="38">
        <v>3473</v>
      </c>
      <c r="O337" s="38">
        <v>0</v>
      </c>
      <c r="P337" s="38">
        <v>995</v>
      </c>
      <c r="Q337" s="39">
        <v>4468</v>
      </c>
      <c r="R337" s="37">
        <v>8651</v>
      </c>
      <c r="S337" s="38">
        <v>129</v>
      </c>
      <c r="T337" s="38">
        <v>148</v>
      </c>
      <c r="U337" s="38">
        <v>1277</v>
      </c>
      <c r="V337" s="39">
        <v>1554</v>
      </c>
      <c r="W337" s="36">
        <v>3782</v>
      </c>
      <c r="X337" s="36">
        <v>2690</v>
      </c>
      <c r="Y337" s="37">
        <v>6472</v>
      </c>
      <c r="Z337" s="39">
        <v>3585</v>
      </c>
      <c r="AA337" s="36">
        <v>51253</v>
      </c>
      <c r="AB337" s="36">
        <v>19493.982995262981</v>
      </c>
      <c r="AC337" s="37">
        <v>70746.982995262981</v>
      </c>
      <c r="AD337" s="38">
        <v>39292</v>
      </c>
      <c r="AE337" s="38">
        <v>3606</v>
      </c>
      <c r="AF337" s="39">
        <v>42898</v>
      </c>
      <c r="AG337" s="36">
        <v>2626</v>
      </c>
      <c r="AH337" s="36">
        <v>0</v>
      </c>
      <c r="AI337" s="36">
        <v>0</v>
      </c>
      <c r="AJ337" s="36">
        <v>0</v>
      </c>
      <c r="AK337" s="40">
        <v>146365.98299526298</v>
      </c>
      <c r="AL337" s="38">
        <v>25167</v>
      </c>
      <c r="AM337" s="38">
        <v>1724</v>
      </c>
      <c r="AN337" s="38">
        <v>25626</v>
      </c>
      <c r="AO337" s="38">
        <v>0</v>
      </c>
      <c r="AP337" s="38">
        <v>0</v>
      </c>
      <c r="AQ337" s="36">
        <v>0</v>
      </c>
      <c r="AR337" s="36">
        <v>0</v>
      </c>
      <c r="AS337" s="36">
        <v>0</v>
      </c>
      <c r="AT337" s="36">
        <v>414</v>
      </c>
      <c r="AU337" s="36">
        <v>66</v>
      </c>
      <c r="AV337" s="36">
        <v>0</v>
      </c>
      <c r="AW337" s="36">
        <v>0</v>
      </c>
      <c r="AX337" s="36">
        <v>0</v>
      </c>
      <c r="AY337" s="36">
        <v>0</v>
      </c>
      <c r="AZ337" s="40"/>
      <c r="BA337" s="40">
        <v>199362.98299526298</v>
      </c>
      <c r="BB337" s="36">
        <v>0</v>
      </c>
      <c r="BC337" s="36">
        <v>0</v>
      </c>
      <c r="BD337" s="36">
        <v>928</v>
      </c>
      <c r="BE337" s="36">
        <v>-175</v>
      </c>
    </row>
    <row r="338" spans="1:57" x14ac:dyDescent="0.2">
      <c r="A338" s="35" t="s">
        <v>608</v>
      </c>
      <c r="B338" s="35" t="s">
        <v>1380</v>
      </c>
      <c r="C338" s="397" t="s">
        <v>740</v>
      </c>
      <c r="D338" s="35" t="s">
        <v>607</v>
      </c>
      <c r="F338" s="35" t="s">
        <v>740</v>
      </c>
      <c r="G338" s="36">
        <v>107</v>
      </c>
      <c r="H338" s="36">
        <v>3946</v>
      </c>
      <c r="I338" s="37">
        <v>4053</v>
      </c>
      <c r="J338" s="39">
        <v>51</v>
      </c>
      <c r="K338" s="36">
        <v>1529</v>
      </c>
      <c r="L338" s="36">
        <v>90</v>
      </c>
      <c r="M338" s="37">
        <v>1619</v>
      </c>
      <c r="N338" s="38">
        <v>799</v>
      </c>
      <c r="O338" s="38">
        <v>0</v>
      </c>
      <c r="P338" s="38">
        <v>2004</v>
      </c>
      <c r="Q338" s="39">
        <v>2803</v>
      </c>
      <c r="R338" s="37">
        <v>7259</v>
      </c>
      <c r="S338" s="38">
        <v>269</v>
      </c>
      <c r="T338" s="38">
        <v>849</v>
      </c>
      <c r="U338" s="38">
        <v>2887</v>
      </c>
      <c r="V338" s="39">
        <v>4005</v>
      </c>
      <c r="W338" s="36">
        <v>3951</v>
      </c>
      <c r="X338" s="36">
        <v>4428</v>
      </c>
      <c r="Y338" s="37">
        <v>8379</v>
      </c>
      <c r="Z338" s="39">
        <v>3087</v>
      </c>
      <c r="AA338" s="36">
        <v>73052</v>
      </c>
      <c r="AB338" s="36">
        <v>10403</v>
      </c>
      <c r="AC338" s="37">
        <v>83455</v>
      </c>
      <c r="AD338" s="38">
        <v>44662</v>
      </c>
      <c r="AE338" s="38">
        <v>5630</v>
      </c>
      <c r="AF338" s="39">
        <v>50292</v>
      </c>
      <c r="AG338" s="36">
        <v>4970</v>
      </c>
      <c r="AH338" s="36">
        <v>47</v>
      </c>
      <c r="AI338" s="36">
        <v>0</v>
      </c>
      <c r="AJ338" s="36">
        <v>0</v>
      </c>
      <c r="AK338" s="40">
        <v>170020</v>
      </c>
      <c r="AL338" s="38">
        <v>46063</v>
      </c>
      <c r="AM338" s="38">
        <v>5822</v>
      </c>
      <c r="AN338" s="38">
        <v>9057</v>
      </c>
      <c r="AO338" s="38">
        <v>0</v>
      </c>
      <c r="AP338" s="38">
        <v>0</v>
      </c>
      <c r="AQ338" s="36">
        <v>0</v>
      </c>
      <c r="AR338" s="36">
        <v>0</v>
      </c>
      <c r="AS338" s="36">
        <v>0</v>
      </c>
      <c r="AT338" s="36">
        <v>340</v>
      </c>
      <c r="AU338" s="36">
        <v>58</v>
      </c>
      <c r="AV338" s="36">
        <v>0</v>
      </c>
      <c r="AW338" s="36">
        <v>0</v>
      </c>
      <c r="AX338" s="36">
        <v>0</v>
      </c>
      <c r="AY338" s="36">
        <v>0</v>
      </c>
      <c r="AZ338" s="40"/>
      <c r="BA338" s="40">
        <v>231360</v>
      </c>
      <c r="BB338" s="36">
        <v>0</v>
      </c>
      <c r="BC338" s="36">
        <v>0</v>
      </c>
      <c r="BD338" s="36">
        <v>1359</v>
      </c>
      <c r="BE338" s="36">
        <v>-631</v>
      </c>
    </row>
    <row r="339" spans="1:57" x14ac:dyDescent="0.2">
      <c r="A339" s="35" t="s">
        <v>624</v>
      </c>
      <c r="B339" s="35" t="s">
        <v>1381</v>
      </c>
      <c r="C339" s="397" t="s">
        <v>740</v>
      </c>
      <c r="D339" s="35" t="s">
        <v>623</v>
      </c>
      <c r="F339" s="35" t="s">
        <v>740</v>
      </c>
      <c r="G339" s="36">
        <v>-215</v>
      </c>
      <c r="H339" s="36">
        <v>2110</v>
      </c>
      <c r="I339" s="37">
        <v>1895</v>
      </c>
      <c r="J339" s="39">
        <v>50</v>
      </c>
      <c r="K339" s="36">
        <v>227</v>
      </c>
      <c r="L339" s="36">
        <v>113</v>
      </c>
      <c r="M339" s="37">
        <v>340</v>
      </c>
      <c r="N339" s="38">
        <v>-754</v>
      </c>
      <c r="O339" s="38">
        <v>0</v>
      </c>
      <c r="P339" s="38">
        <v>689</v>
      </c>
      <c r="Q339" s="39">
        <v>-65</v>
      </c>
      <c r="R339" s="37">
        <v>5781</v>
      </c>
      <c r="S339" s="38">
        <v>389</v>
      </c>
      <c r="T339" s="38">
        <v>150</v>
      </c>
      <c r="U339" s="38">
        <v>346</v>
      </c>
      <c r="V339" s="39">
        <v>885</v>
      </c>
      <c r="W339" s="36">
        <v>3801</v>
      </c>
      <c r="X339" s="36">
        <v>3235</v>
      </c>
      <c r="Y339" s="37">
        <v>7036</v>
      </c>
      <c r="Z339" s="39">
        <v>1540</v>
      </c>
      <c r="AA339" s="36">
        <v>38946</v>
      </c>
      <c r="AB339" s="36">
        <v>7309</v>
      </c>
      <c r="AC339" s="37">
        <v>46255</v>
      </c>
      <c r="AD339" s="38">
        <v>32145</v>
      </c>
      <c r="AE339" s="38">
        <v>1416</v>
      </c>
      <c r="AF339" s="39">
        <v>33561</v>
      </c>
      <c r="AG339" s="36">
        <v>0</v>
      </c>
      <c r="AH339" s="36">
        <v>0</v>
      </c>
      <c r="AI339" s="36">
        <v>-744</v>
      </c>
      <c r="AJ339" s="36">
        <v>-698</v>
      </c>
      <c r="AK339" s="40">
        <v>95836</v>
      </c>
      <c r="AL339" s="38">
        <v>29281</v>
      </c>
      <c r="AM339" s="38">
        <v>1886</v>
      </c>
      <c r="AN339" s="38">
        <v>17760</v>
      </c>
      <c r="AO339" s="38">
        <v>0</v>
      </c>
      <c r="AP339" s="38">
        <v>0</v>
      </c>
      <c r="AQ339" s="36">
        <v>0</v>
      </c>
      <c r="AR339" s="36">
        <v>0</v>
      </c>
      <c r="AS339" s="36">
        <v>531</v>
      </c>
      <c r="AT339" s="36">
        <v>942</v>
      </c>
      <c r="AU339" s="36">
        <v>278</v>
      </c>
      <c r="AV339" s="36">
        <v>0</v>
      </c>
      <c r="AW339" s="36">
        <v>0</v>
      </c>
      <c r="AX339" s="36">
        <v>0</v>
      </c>
      <c r="AY339" s="36">
        <v>0</v>
      </c>
      <c r="AZ339" s="40"/>
      <c r="BA339" s="40">
        <v>146514</v>
      </c>
      <c r="BB339" s="36">
        <v>0</v>
      </c>
      <c r="BC339" s="36">
        <v>0</v>
      </c>
      <c r="BD339" s="36">
        <v>1256</v>
      </c>
      <c r="BE339" s="36">
        <v>-1143</v>
      </c>
    </row>
    <row r="340" spans="1:57" x14ac:dyDescent="0.2">
      <c r="A340" s="35" t="s">
        <v>662</v>
      </c>
      <c r="B340" s="35" t="s">
        <v>1382</v>
      </c>
      <c r="C340" s="397" t="s">
        <v>740</v>
      </c>
      <c r="D340" s="35" t="s">
        <v>661</v>
      </c>
      <c r="F340" s="35" t="s">
        <v>740</v>
      </c>
      <c r="G340" s="36">
        <v>154</v>
      </c>
      <c r="H340" s="36">
        <v>-683</v>
      </c>
      <c r="I340" s="37">
        <v>-529</v>
      </c>
      <c r="J340" s="39">
        <v>97</v>
      </c>
      <c r="K340" s="36">
        <v>658</v>
      </c>
      <c r="L340" s="36">
        <v>115</v>
      </c>
      <c r="M340" s="37">
        <v>773</v>
      </c>
      <c r="N340" s="38">
        <v>-12308</v>
      </c>
      <c r="O340" s="38">
        <v>0</v>
      </c>
      <c r="P340" s="38">
        <v>560</v>
      </c>
      <c r="Q340" s="39">
        <v>-11748</v>
      </c>
      <c r="R340" s="37">
        <v>8155</v>
      </c>
      <c r="S340" s="38">
        <v>1183</v>
      </c>
      <c r="T340" s="38">
        <v>376</v>
      </c>
      <c r="U340" s="38">
        <v>2694</v>
      </c>
      <c r="V340" s="39">
        <v>4253</v>
      </c>
      <c r="W340" s="36">
        <v>2012</v>
      </c>
      <c r="X340" s="36">
        <v>5816</v>
      </c>
      <c r="Y340" s="37">
        <v>7828</v>
      </c>
      <c r="Z340" s="39">
        <v>2625</v>
      </c>
      <c r="AA340" s="36">
        <v>6999</v>
      </c>
      <c r="AB340" s="36">
        <v>38011</v>
      </c>
      <c r="AC340" s="37">
        <v>45010</v>
      </c>
      <c r="AD340" s="38">
        <v>25764</v>
      </c>
      <c r="AE340" s="38">
        <v>9328</v>
      </c>
      <c r="AF340" s="39">
        <v>35092</v>
      </c>
      <c r="AG340" s="36">
        <v>33</v>
      </c>
      <c r="AH340" s="36">
        <v>0</v>
      </c>
      <c r="AI340" s="36">
        <v>0</v>
      </c>
      <c r="AJ340" s="36">
        <v>529</v>
      </c>
      <c r="AK340" s="40">
        <v>92118</v>
      </c>
      <c r="AL340" s="38">
        <v>31477</v>
      </c>
      <c r="AM340" s="38">
        <v>9277</v>
      </c>
      <c r="AN340" s="38">
        <v>12177</v>
      </c>
      <c r="AO340" s="38">
        <v>0</v>
      </c>
      <c r="AP340" s="38">
        <v>0</v>
      </c>
      <c r="AQ340" s="36">
        <v>285</v>
      </c>
      <c r="AR340" s="36">
        <v>0</v>
      </c>
      <c r="AS340" s="36">
        <v>0</v>
      </c>
      <c r="AT340" s="36">
        <v>583</v>
      </c>
      <c r="AU340" s="36">
        <v>275</v>
      </c>
      <c r="AV340" s="36">
        <v>0</v>
      </c>
      <c r="AW340" s="36">
        <v>0</v>
      </c>
      <c r="AX340" s="36">
        <v>0</v>
      </c>
      <c r="AY340" s="36">
        <v>0</v>
      </c>
      <c r="AZ340" s="40"/>
      <c r="BA340" s="40">
        <v>146192</v>
      </c>
      <c r="BB340" s="36">
        <v>0</v>
      </c>
      <c r="BC340" s="36">
        <v>0</v>
      </c>
      <c r="BD340" s="36">
        <v>4225</v>
      </c>
      <c r="BE340" s="36">
        <v>-2370</v>
      </c>
    </row>
    <row r="341" spans="1:57" x14ac:dyDescent="0.2">
      <c r="A341" s="35" t="s">
        <v>19</v>
      </c>
      <c r="B341" s="35" t="s">
        <v>1383</v>
      </c>
      <c r="C341" s="397" t="s">
        <v>740</v>
      </c>
      <c r="D341" s="35" t="s">
        <v>18</v>
      </c>
      <c r="F341" s="35" t="s">
        <v>740</v>
      </c>
      <c r="G341" s="36">
        <v>49</v>
      </c>
      <c r="H341" s="36">
        <v>1066</v>
      </c>
      <c r="I341" s="37">
        <v>1115</v>
      </c>
      <c r="J341" s="39">
        <v>57</v>
      </c>
      <c r="K341" s="36">
        <v>575</v>
      </c>
      <c r="L341" s="36">
        <v>0</v>
      </c>
      <c r="M341" s="37">
        <v>575</v>
      </c>
      <c r="N341" s="38">
        <v>414</v>
      </c>
      <c r="O341" s="38">
        <v>0</v>
      </c>
      <c r="P341" s="38">
        <v>412</v>
      </c>
      <c r="Q341" s="39">
        <v>826</v>
      </c>
      <c r="R341" s="37">
        <v>2059</v>
      </c>
      <c r="S341" s="38">
        <v>373</v>
      </c>
      <c r="T341" s="38">
        <v>25</v>
      </c>
      <c r="U341" s="38">
        <v>210</v>
      </c>
      <c r="V341" s="39">
        <v>608</v>
      </c>
      <c r="W341" s="36">
        <v>1920</v>
      </c>
      <c r="X341" s="36">
        <v>2590</v>
      </c>
      <c r="Y341" s="37">
        <v>4510</v>
      </c>
      <c r="Z341" s="39">
        <v>1471</v>
      </c>
      <c r="AA341" s="36">
        <v>64528</v>
      </c>
      <c r="AB341" s="36">
        <v>20037</v>
      </c>
      <c r="AC341" s="37">
        <v>84565</v>
      </c>
      <c r="AD341" s="38">
        <v>22607</v>
      </c>
      <c r="AE341" s="38">
        <v>1902</v>
      </c>
      <c r="AF341" s="39">
        <v>24509</v>
      </c>
      <c r="AG341" s="36">
        <v>0</v>
      </c>
      <c r="AH341" s="36">
        <v>0</v>
      </c>
      <c r="AI341" s="36">
        <v>0</v>
      </c>
      <c r="AJ341" s="36">
        <v>2327</v>
      </c>
      <c r="AK341" s="40">
        <v>122622</v>
      </c>
      <c r="AL341" s="38">
        <v>18441</v>
      </c>
      <c r="AM341" s="38">
        <v>2263</v>
      </c>
      <c r="AN341" s="38">
        <v>11989</v>
      </c>
      <c r="AO341" s="38">
        <v>0</v>
      </c>
      <c r="AP341" s="38">
        <v>0</v>
      </c>
      <c r="AQ341" s="36">
        <v>0</v>
      </c>
      <c r="AR341" s="36">
        <v>0</v>
      </c>
      <c r="AS341" s="36">
        <v>2913</v>
      </c>
      <c r="AT341" s="36">
        <v>42</v>
      </c>
      <c r="AU341" s="36">
        <v>58</v>
      </c>
      <c r="AV341" s="36">
        <v>-623</v>
      </c>
      <c r="AW341" s="36">
        <v>-178</v>
      </c>
      <c r="AX341" s="36">
        <v>0</v>
      </c>
      <c r="AY341" s="36">
        <v>0</v>
      </c>
      <c r="AZ341" s="40"/>
      <c r="BA341" s="40">
        <v>157527</v>
      </c>
      <c r="BB341" s="36">
        <v>-16</v>
      </c>
      <c r="BC341" s="36">
        <v>0</v>
      </c>
      <c r="BD341" s="36">
        <v>1058</v>
      </c>
      <c r="BE341" s="36">
        <v>-600</v>
      </c>
    </row>
    <row r="342" spans="1:57" x14ac:dyDescent="0.2">
      <c r="A342" s="35" t="s">
        <v>21</v>
      </c>
      <c r="B342" s="35" t="s">
        <v>1384</v>
      </c>
      <c r="C342" s="397" t="s">
        <v>740</v>
      </c>
      <c r="D342" s="35" t="s">
        <v>20</v>
      </c>
      <c r="F342" s="35" t="s">
        <v>740</v>
      </c>
      <c r="G342" s="36">
        <v>-423</v>
      </c>
      <c r="H342" s="36">
        <v>3910</v>
      </c>
      <c r="I342" s="37">
        <v>3487</v>
      </c>
      <c r="J342" s="39">
        <v>47</v>
      </c>
      <c r="K342" s="36">
        <v>226</v>
      </c>
      <c r="L342" s="36">
        <v>71</v>
      </c>
      <c r="M342" s="37">
        <v>297</v>
      </c>
      <c r="N342" s="38">
        <v>2452</v>
      </c>
      <c r="O342" s="38">
        <v>0</v>
      </c>
      <c r="P342" s="38">
        <v>350</v>
      </c>
      <c r="Q342" s="39">
        <v>2802</v>
      </c>
      <c r="R342" s="37">
        <v>5384</v>
      </c>
      <c r="S342" s="38">
        <v>1585</v>
      </c>
      <c r="T342" s="38">
        <v>25</v>
      </c>
      <c r="U342" s="38">
        <v>207</v>
      </c>
      <c r="V342" s="39">
        <v>1817</v>
      </c>
      <c r="W342" s="36">
        <v>2950</v>
      </c>
      <c r="X342" s="36">
        <v>1453</v>
      </c>
      <c r="Y342" s="37">
        <v>4403</v>
      </c>
      <c r="Z342" s="39">
        <v>1956</v>
      </c>
      <c r="AA342" s="36">
        <v>42354</v>
      </c>
      <c r="AB342" s="36">
        <v>6946</v>
      </c>
      <c r="AC342" s="37">
        <v>49300</v>
      </c>
      <c r="AD342" s="38">
        <v>39798</v>
      </c>
      <c r="AE342" s="38">
        <v>1763</v>
      </c>
      <c r="AF342" s="39">
        <v>41561</v>
      </c>
      <c r="AG342" s="36">
        <v>894</v>
      </c>
      <c r="AH342" s="36">
        <v>0</v>
      </c>
      <c r="AI342" s="36">
        <v>0</v>
      </c>
      <c r="AJ342" s="36">
        <v>0</v>
      </c>
      <c r="AK342" s="40">
        <v>111948</v>
      </c>
      <c r="AL342" s="38">
        <v>53139</v>
      </c>
      <c r="AM342" s="38">
        <v>3189</v>
      </c>
      <c r="AN342" s="38">
        <v>8199</v>
      </c>
      <c r="AO342" s="38">
        <v>0</v>
      </c>
      <c r="AP342" s="38">
        <v>0</v>
      </c>
      <c r="AQ342" s="36">
        <v>0</v>
      </c>
      <c r="AR342" s="36">
        <v>0</v>
      </c>
      <c r="AS342" s="36">
        <v>2305</v>
      </c>
      <c r="AT342" s="36">
        <v>152</v>
      </c>
      <c r="AU342" s="36">
        <v>425</v>
      </c>
      <c r="AV342" s="36">
        <v>0</v>
      </c>
      <c r="AW342" s="36">
        <v>0</v>
      </c>
      <c r="AX342" s="36">
        <v>0</v>
      </c>
      <c r="AY342" s="36">
        <v>0</v>
      </c>
      <c r="AZ342" s="40"/>
      <c r="BA342" s="40">
        <v>179357</v>
      </c>
      <c r="BB342" s="36">
        <v>0</v>
      </c>
      <c r="BC342" s="36">
        <v>0</v>
      </c>
      <c r="BD342" s="36">
        <v>4494</v>
      </c>
      <c r="BE342" s="36">
        <v>-56</v>
      </c>
    </row>
    <row r="343" spans="1:57" x14ac:dyDescent="0.2">
      <c r="A343" s="35" t="s">
        <v>39</v>
      </c>
      <c r="B343" s="35" t="s">
        <v>1385</v>
      </c>
      <c r="C343" s="397" t="s">
        <v>740</v>
      </c>
      <c r="D343" s="35" t="s">
        <v>38</v>
      </c>
      <c r="F343" s="35" t="s">
        <v>740</v>
      </c>
      <c r="G343" s="36">
        <v>39</v>
      </c>
      <c r="H343" s="36">
        <v>1709</v>
      </c>
      <c r="I343" s="37">
        <v>1748</v>
      </c>
      <c r="J343" s="39">
        <v>61</v>
      </c>
      <c r="K343" s="36">
        <v>189</v>
      </c>
      <c r="L343" s="36">
        <v>36</v>
      </c>
      <c r="M343" s="37">
        <v>225</v>
      </c>
      <c r="N343" s="38">
        <v>1856</v>
      </c>
      <c r="O343" s="38">
        <v>0</v>
      </c>
      <c r="P343" s="38">
        <v>564</v>
      </c>
      <c r="Q343" s="39">
        <v>2420</v>
      </c>
      <c r="R343" s="37">
        <v>5002</v>
      </c>
      <c r="S343" s="38">
        <v>322</v>
      </c>
      <c r="T343" s="38">
        <v>2</v>
      </c>
      <c r="U343" s="38">
        <v>816</v>
      </c>
      <c r="V343" s="39">
        <v>1140</v>
      </c>
      <c r="W343" s="36">
        <v>1253</v>
      </c>
      <c r="X343" s="36">
        <v>1148</v>
      </c>
      <c r="Y343" s="37">
        <v>2401</v>
      </c>
      <c r="Z343" s="39">
        <v>1848</v>
      </c>
      <c r="AA343" s="36">
        <v>22988</v>
      </c>
      <c r="AB343" s="36">
        <v>3067</v>
      </c>
      <c r="AC343" s="37">
        <v>26055</v>
      </c>
      <c r="AD343" s="38">
        <v>22590</v>
      </c>
      <c r="AE343" s="38">
        <v>1846</v>
      </c>
      <c r="AF343" s="39">
        <v>24436</v>
      </c>
      <c r="AG343" s="36">
        <v>0</v>
      </c>
      <c r="AH343" s="36">
        <v>0</v>
      </c>
      <c r="AI343" s="36">
        <v>0</v>
      </c>
      <c r="AJ343" s="36">
        <v>0</v>
      </c>
      <c r="AK343" s="40">
        <v>65336</v>
      </c>
      <c r="AL343" s="38">
        <v>22551</v>
      </c>
      <c r="AM343" s="38">
        <v>1883</v>
      </c>
      <c r="AN343" s="38">
        <v>0</v>
      </c>
      <c r="AO343" s="38">
        <v>0</v>
      </c>
      <c r="AP343" s="38">
        <v>0</v>
      </c>
      <c r="AQ343" s="36">
        <v>0</v>
      </c>
      <c r="AR343" s="36">
        <v>0</v>
      </c>
      <c r="AS343" s="36">
        <v>0</v>
      </c>
      <c r="AT343" s="36">
        <v>73</v>
      </c>
      <c r="AU343" s="36">
        <v>194</v>
      </c>
      <c r="AV343" s="36">
        <v>-464</v>
      </c>
      <c r="AW343" s="36">
        <v>0</v>
      </c>
      <c r="AX343" s="36">
        <v>0</v>
      </c>
      <c r="AY343" s="36">
        <v>0</v>
      </c>
      <c r="AZ343" s="40"/>
      <c r="BA343" s="40">
        <v>89573</v>
      </c>
      <c r="BB343" s="36">
        <v>0</v>
      </c>
      <c r="BC343" s="36">
        <v>0</v>
      </c>
      <c r="BD343" s="36">
        <v>196</v>
      </c>
      <c r="BE343" s="36">
        <v>-35</v>
      </c>
    </row>
    <row r="344" spans="1:57" x14ac:dyDescent="0.2">
      <c r="A344" s="35" t="s">
        <v>63</v>
      </c>
      <c r="B344" s="35" t="s">
        <v>1386</v>
      </c>
      <c r="C344" s="397" t="s">
        <v>740</v>
      </c>
      <c r="D344" s="35" t="s">
        <v>62</v>
      </c>
      <c r="F344" s="35" t="s">
        <v>740</v>
      </c>
      <c r="G344" s="36">
        <v>-15</v>
      </c>
      <c r="H344" s="36">
        <v>2632</v>
      </c>
      <c r="I344" s="37">
        <v>2617</v>
      </c>
      <c r="J344" s="39">
        <v>68</v>
      </c>
      <c r="K344" s="36">
        <v>425</v>
      </c>
      <c r="L344" s="36">
        <v>67</v>
      </c>
      <c r="M344" s="37">
        <v>492</v>
      </c>
      <c r="N344" s="38">
        <v>3007</v>
      </c>
      <c r="O344" s="38">
        <v>0</v>
      </c>
      <c r="P344" s="38">
        <v>2290</v>
      </c>
      <c r="Q344" s="39">
        <v>5297</v>
      </c>
      <c r="R344" s="37">
        <v>3747</v>
      </c>
      <c r="S344" s="38">
        <v>1357</v>
      </c>
      <c r="T344" s="38">
        <v>563</v>
      </c>
      <c r="U344" s="38">
        <v>34</v>
      </c>
      <c r="V344" s="39">
        <v>1954</v>
      </c>
      <c r="W344" s="36">
        <v>2558</v>
      </c>
      <c r="X344" s="36">
        <v>2933</v>
      </c>
      <c r="Y344" s="37">
        <v>5491</v>
      </c>
      <c r="Z344" s="39">
        <v>2938</v>
      </c>
      <c r="AA344" s="36">
        <v>45000</v>
      </c>
      <c r="AB344" s="36">
        <v>12500</v>
      </c>
      <c r="AC344" s="37">
        <v>57500</v>
      </c>
      <c r="AD344" s="38">
        <v>32792</v>
      </c>
      <c r="AE344" s="38">
        <v>4265</v>
      </c>
      <c r="AF344" s="39">
        <v>37057</v>
      </c>
      <c r="AG344" s="36">
        <v>1570</v>
      </c>
      <c r="AH344" s="36">
        <v>0</v>
      </c>
      <c r="AI344" s="36">
        <v>0</v>
      </c>
      <c r="AJ344" s="36">
        <v>0</v>
      </c>
      <c r="AK344" s="40">
        <v>118731</v>
      </c>
      <c r="AL344" s="38">
        <v>75000</v>
      </c>
      <c r="AM344" s="38">
        <v>5000</v>
      </c>
      <c r="AN344" s="38">
        <v>7500</v>
      </c>
      <c r="AO344" s="38">
        <v>0</v>
      </c>
      <c r="AP344" s="38">
        <v>74</v>
      </c>
      <c r="AQ344" s="36">
        <v>0</v>
      </c>
      <c r="AR344" s="36">
        <v>0</v>
      </c>
      <c r="AS344" s="36">
        <v>2606</v>
      </c>
      <c r="AT344" s="36">
        <v>79</v>
      </c>
      <c r="AU344" s="36">
        <v>62</v>
      </c>
      <c r="AV344" s="36">
        <v>0</v>
      </c>
      <c r="AW344" s="36">
        <v>0</v>
      </c>
      <c r="AX344" s="36">
        <v>0</v>
      </c>
      <c r="AY344" s="36">
        <v>0</v>
      </c>
      <c r="AZ344" s="40"/>
      <c r="BA344" s="40">
        <v>209052</v>
      </c>
      <c r="BB344" s="36">
        <v>0</v>
      </c>
      <c r="BC344" s="36">
        <v>0</v>
      </c>
      <c r="BD344" s="36">
        <v>4426</v>
      </c>
      <c r="BE344" s="36">
        <v>-884</v>
      </c>
    </row>
    <row r="345" spans="1:57" x14ac:dyDescent="0.2">
      <c r="A345" s="35" t="s">
        <v>74</v>
      </c>
      <c r="B345" s="35" t="s">
        <v>1387</v>
      </c>
      <c r="C345" s="397" t="s">
        <v>740</v>
      </c>
      <c r="D345" s="35" t="s">
        <v>73</v>
      </c>
      <c r="F345" s="35" t="s">
        <v>740</v>
      </c>
      <c r="G345" s="36">
        <v>75</v>
      </c>
      <c r="H345" s="36">
        <v>2519</v>
      </c>
      <c r="I345" s="37">
        <v>2594</v>
      </c>
      <c r="J345" s="39">
        <v>43</v>
      </c>
      <c r="K345" s="36">
        <v>294</v>
      </c>
      <c r="L345" s="36">
        <v>93</v>
      </c>
      <c r="M345" s="37">
        <v>387</v>
      </c>
      <c r="N345" s="38">
        <v>2875</v>
      </c>
      <c r="O345" s="38">
        <v>0</v>
      </c>
      <c r="P345" s="38">
        <v>311</v>
      </c>
      <c r="Q345" s="39">
        <v>3186</v>
      </c>
      <c r="R345" s="37">
        <v>5965</v>
      </c>
      <c r="S345" s="38">
        <v>826</v>
      </c>
      <c r="T345" s="38">
        <v>771</v>
      </c>
      <c r="U345" s="38">
        <v>709</v>
      </c>
      <c r="V345" s="39">
        <v>2306</v>
      </c>
      <c r="W345" s="36">
        <v>1930</v>
      </c>
      <c r="X345" s="36">
        <v>2095</v>
      </c>
      <c r="Y345" s="37">
        <v>4025</v>
      </c>
      <c r="Z345" s="39">
        <v>3434</v>
      </c>
      <c r="AA345" s="36">
        <v>8467</v>
      </c>
      <c r="AB345" s="36">
        <v>3220.4076643492413</v>
      </c>
      <c r="AC345" s="37">
        <v>11687.407664349241</v>
      </c>
      <c r="AD345" s="38">
        <v>28286</v>
      </c>
      <c r="AE345" s="38">
        <v>2782</v>
      </c>
      <c r="AF345" s="39">
        <v>31068</v>
      </c>
      <c r="AG345" s="36">
        <v>958</v>
      </c>
      <c r="AH345" s="36">
        <v>0</v>
      </c>
      <c r="AI345" s="36">
        <v>63</v>
      </c>
      <c r="AJ345" s="36">
        <v>137</v>
      </c>
      <c r="AK345" s="40">
        <v>65853.407664349244</v>
      </c>
      <c r="AL345" s="38">
        <v>30212</v>
      </c>
      <c r="AM345" s="38">
        <v>1506</v>
      </c>
      <c r="AN345" s="38">
        <v>0</v>
      </c>
      <c r="AO345" s="38">
        <v>0</v>
      </c>
      <c r="AP345" s="38">
        <v>0</v>
      </c>
      <c r="AQ345" s="36">
        <v>0</v>
      </c>
      <c r="AR345" s="36">
        <v>0</v>
      </c>
      <c r="AS345" s="36">
        <v>0</v>
      </c>
      <c r="AT345" s="36">
        <v>115</v>
      </c>
      <c r="AU345" s="36">
        <v>241</v>
      </c>
      <c r="AV345" s="36">
        <v>0</v>
      </c>
      <c r="AW345" s="36">
        <v>0</v>
      </c>
      <c r="AX345" s="36">
        <v>0</v>
      </c>
      <c r="AY345" s="36">
        <v>0</v>
      </c>
      <c r="AZ345" s="40"/>
      <c r="BA345" s="40">
        <v>97927.407664349244</v>
      </c>
      <c r="BB345" s="36">
        <v>0</v>
      </c>
      <c r="BC345" s="36">
        <v>0</v>
      </c>
      <c r="BD345" s="36">
        <v>0</v>
      </c>
      <c r="BE345" s="36">
        <v>-849</v>
      </c>
    </row>
    <row r="346" spans="1:57" x14ac:dyDescent="0.2">
      <c r="A346" s="35" t="s">
        <v>142</v>
      </c>
      <c r="B346" s="35" t="s">
        <v>1388</v>
      </c>
      <c r="C346" s="397" t="s">
        <v>740</v>
      </c>
      <c r="D346" s="35" t="s">
        <v>141</v>
      </c>
      <c r="F346" s="35" t="s">
        <v>740</v>
      </c>
      <c r="G346" s="36">
        <v>-144</v>
      </c>
      <c r="H346" s="36">
        <v>3291</v>
      </c>
      <c r="I346" s="37">
        <v>3147</v>
      </c>
      <c r="J346" s="39">
        <v>0</v>
      </c>
      <c r="K346" s="36">
        <v>625</v>
      </c>
      <c r="L346" s="36">
        <v>97</v>
      </c>
      <c r="M346" s="37">
        <v>722</v>
      </c>
      <c r="N346" s="38">
        <v>2868</v>
      </c>
      <c r="O346" s="38">
        <v>0</v>
      </c>
      <c r="P346" s="38">
        <v>519</v>
      </c>
      <c r="Q346" s="39">
        <v>3387</v>
      </c>
      <c r="R346" s="37">
        <v>7587</v>
      </c>
      <c r="S346" s="38">
        <v>-499</v>
      </c>
      <c r="T346" s="38">
        <v>-241</v>
      </c>
      <c r="U346" s="38">
        <v>877</v>
      </c>
      <c r="V346" s="39">
        <v>137</v>
      </c>
      <c r="W346" s="36">
        <v>1331</v>
      </c>
      <c r="X346" s="36">
        <v>4045</v>
      </c>
      <c r="Y346" s="37">
        <v>5376</v>
      </c>
      <c r="Z346" s="39">
        <v>2195</v>
      </c>
      <c r="AA346" s="36">
        <v>42316</v>
      </c>
      <c r="AB346" s="36">
        <v>13106</v>
      </c>
      <c r="AC346" s="37">
        <v>55422</v>
      </c>
      <c r="AD346" s="38">
        <v>48537</v>
      </c>
      <c r="AE346" s="38">
        <v>3321</v>
      </c>
      <c r="AF346" s="39">
        <v>51858</v>
      </c>
      <c r="AG346" s="36">
        <v>2024</v>
      </c>
      <c r="AH346" s="36">
        <v>0</v>
      </c>
      <c r="AI346" s="36">
        <v>101</v>
      </c>
      <c r="AJ346" s="36">
        <v>0</v>
      </c>
      <c r="AK346" s="40">
        <v>131956</v>
      </c>
      <c r="AL346" s="38">
        <v>53321</v>
      </c>
      <c r="AM346" s="38">
        <v>2029</v>
      </c>
      <c r="AN346" s="38">
        <v>14337</v>
      </c>
      <c r="AO346" s="38">
        <v>0</v>
      </c>
      <c r="AP346" s="38">
        <v>0</v>
      </c>
      <c r="AQ346" s="36">
        <v>0</v>
      </c>
      <c r="AR346" s="36">
        <v>0</v>
      </c>
      <c r="AS346" s="36">
        <v>0</v>
      </c>
      <c r="AT346" s="36">
        <v>110</v>
      </c>
      <c r="AU346" s="36">
        <v>334</v>
      </c>
      <c r="AV346" s="36">
        <v>0</v>
      </c>
      <c r="AW346" s="36">
        <v>0</v>
      </c>
      <c r="AX346" s="36">
        <v>0</v>
      </c>
      <c r="AY346" s="36">
        <v>0</v>
      </c>
      <c r="AZ346" s="40"/>
      <c r="BA346" s="40">
        <v>202087</v>
      </c>
      <c r="BB346" s="36">
        <v>0</v>
      </c>
      <c r="BC346" s="36">
        <v>0</v>
      </c>
      <c r="BD346" s="36">
        <v>3845</v>
      </c>
      <c r="BE346" s="36">
        <v>-1493</v>
      </c>
    </row>
    <row r="347" spans="1:57" x14ac:dyDescent="0.2">
      <c r="A347" s="35" t="s">
        <v>170</v>
      </c>
      <c r="B347" s="35" t="s">
        <v>1389</v>
      </c>
      <c r="C347" s="397" t="s">
        <v>740</v>
      </c>
      <c r="D347" s="35" t="s">
        <v>169</v>
      </c>
      <c r="F347" s="35" t="s">
        <v>740</v>
      </c>
      <c r="G347" s="36">
        <v>32</v>
      </c>
      <c r="H347" s="36">
        <v>2602</v>
      </c>
      <c r="I347" s="37">
        <v>2634</v>
      </c>
      <c r="J347" s="39">
        <v>56</v>
      </c>
      <c r="K347" s="36">
        <v>372</v>
      </c>
      <c r="L347" s="36">
        <v>71</v>
      </c>
      <c r="M347" s="37">
        <v>443</v>
      </c>
      <c r="N347" s="38">
        <v>3726</v>
      </c>
      <c r="O347" s="38">
        <v>0</v>
      </c>
      <c r="P347" s="38">
        <v>638</v>
      </c>
      <c r="Q347" s="39">
        <v>4364</v>
      </c>
      <c r="R347" s="37">
        <v>2119</v>
      </c>
      <c r="S347" s="38">
        <v>830</v>
      </c>
      <c r="T347" s="38">
        <v>380</v>
      </c>
      <c r="U347" s="38">
        <v>460</v>
      </c>
      <c r="V347" s="39">
        <v>1670</v>
      </c>
      <c r="W347" s="36">
        <v>3114</v>
      </c>
      <c r="X347" s="36">
        <v>3295</v>
      </c>
      <c r="Y347" s="37">
        <v>6409</v>
      </c>
      <c r="Z347" s="39">
        <v>2158</v>
      </c>
      <c r="AA347" s="36">
        <v>51815</v>
      </c>
      <c r="AB347" s="36">
        <v>16089</v>
      </c>
      <c r="AC347" s="37">
        <v>67904</v>
      </c>
      <c r="AD347" s="38">
        <v>30741</v>
      </c>
      <c r="AE347" s="38">
        <v>3109</v>
      </c>
      <c r="AF347" s="39">
        <v>33850</v>
      </c>
      <c r="AG347" s="36">
        <v>0</v>
      </c>
      <c r="AH347" s="36">
        <v>0</v>
      </c>
      <c r="AI347" s="36">
        <v>0</v>
      </c>
      <c r="AJ347" s="36">
        <v>6061</v>
      </c>
      <c r="AK347" s="40">
        <v>127668</v>
      </c>
      <c r="AL347" s="38">
        <v>51176</v>
      </c>
      <c r="AM347" s="38">
        <v>7981</v>
      </c>
      <c r="AN347" s="38">
        <v>8607</v>
      </c>
      <c r="AO347" s="38">
        <v>0</v>
      </c>
      <c r="AP347" s="38">
        <v>0</v>
      </c>
      <c r="AQ347" s="36">
        <v>0</v>
      </c>
      <c r="AR347" s="36">
        <v>0</v>
      </c>
      <c r="AS347" s="36">
        <v>3290</v>
      </c>
      <c r="AT347" s="36">
        <v>99</v>
      </c>
      <c r="AU347" s="36">
        <v>86</v>
      </c>
      <c r="AV347" s="36">
        <v>-65</v>
      </c>
      <c r="AW347" s="36">
        <v>0</v>
      </c>
      <c r="AX347" s="36">
        <v>0</v>
      </c>
      <c r="AY347" s="36">
        <v>0</v>
      </c>
      <c r="AZ347" s="40"/>
      <c r="BA347" s="40">
        <v>198842</v>
      </c>
      <c r="BB347" s="36">
        <v>0</v>
      </c>
      <c r="BC347" s="36">
        <v>0</v>
      </c>
      <c r="BD347" s="36">
        <v>8728</v>
      </c>
      <c r="BE347" s="36">
        <v>-405</v>
      </c>
    </row>
    <row r="348" spans="1:57" x14ac:dyDescent="0.2">
      <c r="A348" s="35" t="s">
        <v>202</v>
      </c>
      <c r="B348" s="35" t="s">
        <v>1390</v>
      </c>
      <c r="C348" s="397" t="s">
        <v>740</v>
      </c>
      <c r="D348" s="35" t="s">
        <v>201</v>
      </c>
      <c r="F348" s="35" t="s">
        <v>740</v>
      </c>
      <c r="G348" s="36">
        <v>-303</v>
      </c>
      <c r="H348" s="36">
        <v>657</v>
      </c>
      <c r="I348" s="37">
        <v>354</v>
      </c>
      <c r="J348" s="39">
        <v>47</v>
      </c>
      <c r="K348" s="36">
        <v>-600</v>
      </c>
      <c r="L348" s="36">
        <v>63</v>
      </c>
      <c r="M348" s="37">
        <v>-537</v>
      </c>
      <c r="N348" s="38">
        <v>2310</v>
      </c>
      <c r="O348" s="38">
        <v>0</v>
      </c>
      <c r="P348" s="38">
        <v>536</v>
      </c>
      <c r="Q348" s="39">
        <v>2846</v>
      </c>
      <c r="R348" s="37">
        <v>5800</v>
      </c>
      <c r="S348" s="38">
        <v>1192</v>
      </c>
      <c r="T348" s="38">
        <v>555</v>
      </c>
      <c r="U348" s="38">
        <v>1181</v>
      </c>
      <c r="V348" s="39">
        <v>2928</v>
      </c>
      <c r="W348" s="36">
        <v>5121</v>
      </c>
      <c r="X348" s="36">
        <v>1508</v>
      </c>
      <c r="Y348" s="37">
        <v>6629</v>
      </c>
      <c r="Z348" s="39">
        <v>3039</v>
      </c>
      <c r="AA348" s="36">
        <v>76225</v>
      </c>
      <c r="AB348" s="36">
        <v>4175</v>
      </c>
      <c r="AC348" s="37">
        <v>80400</v>
      </c>
      <c r="AD348" s="38">
        <v>38813</v>
      </c>
      <c r="AE348" s="38">
        <v>429</v>
      </c>
      <c r="AF348" s="39">
        <v>39242</v>
      </c>
      <c r="AG348" s="36">
        <v>865</v>
      </c>
      <c r="AH348" s="36">
        <v>0</v>
      </c>
      <c r="AI348" s="36">
        <v>0</v>
      </c>
      <c r="AJ348" s="36">
        <v>0</v>
      </c>
      <c r="AK348" s="40">
        <v>141613</v>
      </c>
      <c r="AL348" s="38">
        <v>62874</v>
      </c>
      <c r="AM348" s="38">
        <v>-8951</v>
      </c>
      <c r="AN348" s="38">
        <v>32002</v>
      </c>
      <c r="AO348" s="38">
        <v>0</v>
      </c>
      <c r="AP348" s="38">
        <v>0</v>
      </c>
      <c r="AQ348" s="36">
        <v>0</v>
      </c>
      <c r="AR348" s="36">
        <v>0</v>
      </c>
      <c r="AS348" s="36">
        <v>1420</v>
      </c>
      <c r="AT348" s="36">
        <v>133</v>
      </c>
      <c r="AU348" s="36">
        <v>189</v>
      </c>
      <c r="AV348" s="36">
        <v>-294</v>
      </c>
      <c r="AW348" s="36">
        <v>1361</v>
      </c>
      <c r="AX348" s="36">
        <v>0</v>
      </c>
      <c r="AY348" s="36">
        <v>0</v>
      </c>
      <c r="AZ348" s="40"/>
      <c r="BA348" s="40">
        <v>230347</v>
      </c>
      <c r="BB348" s="36">
        <v>0</v>
      </c>
      <c r="BC348" s="36">
        <v>0</v>
      </c>
      <c r="BD348" s="36">
        <v>5190</v>
      </c>
      <c r="BE348" s="36">
        <v>-143</v>
      </c>
    </row>
    <row r="349" spans="1:57" x14ac:dyDescent="0.2">
      <c r="A349" s="35" t="s">
        <v>260</v>
      </c>
      <c r="B349" s="35" t="s">
        <v>1391</v>
      </c>
      <c r="C349" s="397" t="s">
        <v>740</v>
      </c>
      <c r="D349" s="35" t="s">
        <v>259</v>
      </c>
      <c r="F349" s="35" t="s">
        <v>740</v>
      </c>
      <c r="G349" s="36">
        <v>-174</v>
      </c>
      <c r="H349" s="36">
        <v>7088</v>
      </c>
      <c r="I349" s="37">
        <v>6914</v>
      </c>
      <c r="J349" s="39">
        <v>55</v>
      </c>
      <c r="K349" s="36">
        <v>633</v>
      </c>
      <c r="L349" s="36">
        <v>-41</v>
      </c>
      <c r="M349" s="37">
        <v>592</v>
      </c>
      <c r="N349" s="38">
        <v>2746</v>
      </c>
      <c r="O349" s="38">
        <v>0</v>
      </c>
      <c r="P349" s="38">
        <v>2212</v>
      </c>
      <c r="Q349" s="39">
        <v>4958</v>
      </c>
      <c r="R349" s="37">
        <v>5524</v>
      </c>
      <c r="S349" s="38">
        <v>374</v>
      </c>
      <c r="T349" s="38">
        <v>186</v>
      </c>
      <c r="U349" s="38">
        <v>506</v>
      </c>
      <c r="V349" s="39">
        <v>1066</v>
      </c>
      <c r="W349" s="36">
        <v>3790</v>
      </c>
      <c r="X349" s="36">
        <v>1832</v>
      </c>
      <c r="Y349" s="37">
        <v>5622</v>
      </c>
      <c r="Z349" s="39">
        <v>3616</v>
      </c>
      <c r="AA349" s="36">
        <v>29496</v>
      </c>
      <c r="AB349" s="36">
        <v>2788</v>
      </c>
      <c r="AC349" s="37">
        <v>32284</v>
      </c>
      <c r="AD349" s="38">
        <v>38229</v>
      </c>
      <c r="AE349" s="38">
        <v>6090</v>
      </c>
      <c r="AF349" s="39">
        <v>44319</v>
      </c>
      <c r="AG349" s="36">
        <v>620</v>
      </c>
      <c r="AH349" s="36">
        <v>444</v>
      </c>
      <c r="AI349" s="36">
        <v>0</v>
      </c>
      <c r="AJ349" s="36">
        <v>-1674</v>
      </c>
      <c r="AK349" s="40">
        <v>104340</v>
      </c>
      <c r="AL349" s="38">
        <v>54394</v>
      </c>
      <c r="AM349" s="38">
        <v>7380</v>
      </c>
      <c r="AN349" s="38">
        <v>13344</v>
      </c>
      <c r="AO349" s="38">
        <v>0</v>
      </c>
      <c r="AP349" s="38">
        <v>0</v>
      </c>
      <c r="AQ349" s="36">
        <v>0</v>
      </c>
      <c r="AR349" s="36">
        <v>0</v>
      </c>
      <c r="AS349" s="36">
        <v>1312</v>
      </c>
      <c r="AT349" s="36">
        <v>54</v>
      </c>
      <c r="AU349" s="36">
        <v>94</v>
      </c>
      <c r="AV349" s="36">
        <v>-240</v>
      </c>
      <c r="AW349" s="36">
        <v>1</v>
      </c>
      <c r="AX349" s="36">
        <v>0</v>
      </c>
      <c r="AY349" s="36">
        <v>0</v>
      </c>
      <c r="AZ349" s="40"/>
      <c r="BA349" s="40">
        <v>180679</v>
      </c>
      <c r="BB349" s="36">
        <v>0</v>
      </c>
      <c r="BC349" s="36">
        <v>0</v>
      </c>
      <c r="BD349" s="36">
        <v>429</v>
      </c>
      <c r="BE349" s="36">
        <v>-8</v>
      </c>
    </row>
    <row r="350" spans="1:57" x14ac:dyDescent="0.2">
      <c r="A350" s="35" t="s">
        <v>266</v>
      </c>
      <c r="B350" s="35" t="s">
        <v>1392</v>
      </c>
      <c r="C350" s="397" t="s">
        <v>740</v>
      </c>
      <c r="D350" s="35" t="s">
        <v>265</v>
      </c>
      <c r="F350" s="35" t="s">
        <v>740</v>
      </c>
      <c r="G350" s="36">
        <v>61</v>
      </c>
      <c r="H350" s="36">
        <v>1900</v>
      </c>
      <c r="I350" s="37">
        <v>1961</v>
      </c>
      <c r="J350" s="39">
        <v>42</v>
      </c>
      <c r="K350" s="36">
        <v>227</v>
      </c>
      <c r="L350" s="36">
        <v>49</v>
      </c>
      <c r="M350" s="37">
        <v>276</v>
      </c>
      <c r="N350" s="38">
        <v>2302</v>
      </c>
      <c r="O350" s="38">
        <v>0</v>
      </c>
      <c r="P350" s="38">
        <v>550</v>
      </c>
      <c r="Q350" s="39">
        <v>2852</v>
      </c>
      <c r="R350" s="37">
        <v>433</v>
      </c>
      <c r="S350" s="38">
        <v>189</v>
      </c>
      <c r="T350" s="38">
        <v>79</v>
      </c>
      <c r="U350" s="38">
        <v>-516</v>
      </c>
      <c r="V350" s="39">
        <v>-248</v>
      </c>
      <c r="W350" s="36">
        <v>462</v>
      </c>
      <c r="X350" s="36">
        <v>1563</v>
      </c>
      <c r="Y350" s="37">
        <v>2025</v>
      </c>
      <c r="Z350" s="39">
        <v>1245</v>
      </c>
      <c r="AA350" s="36">
        <v>27329</v>
      </c>
      <c r="AB350" s="36">
        <v>7966</v>
      </c>
      <c r="AC350" s="37">
        <v>35295</v>
      </c>
      <c r="AD350" s="38">
        <v>24659</v>
      </c>
      <c r="AE350" s="38">
        <v>3468</v>
      </c>
      <c r="AF350" s="39">
        <v>28127</v>
      </c>
      <c r="AG350" s="36">
        <v>726</v>
      </c>
      <c r="AH350" s="36">
        <v>0</v>
      </c>
      <c r="AI350" s="36">
        <v>0</v>
      </c>
      <c r="AJ350" s="36">
        <v>0</v>
      </c>
      <c r="AK350" s="40">
        <v>72734</v>
      </c>
      <c r="AL350" s="38">
        <v>27914</v>
      </c>
      <c r="AM350" s="38">
        <v>1644</v>
      </c>
      <c r="AN350" s="38">
        <v>4396</v>
      </c>
      <c r="AO350" s="38">
        <v>0</v>
      </c>
      <c r="AP350" s="38">
        <v>0</v>
      </c>
      <c r="AQ350" s="36">
        <v>0</v>
      </c>
      <c r="AR350" s="36">
        <v>0</v>
      </c>
      <c r="AS350" s="36">
        <v>1960</v>
      </c>
      <c r="AT350" s="36">
        <v>75</v>
      </c>
      <c r="AU350" s="36">
        <v>116</v>
      </c>
      <c r="AV350" s="36">
        <v>0</v>
      </c>
      <c r="AW350" s="36">
        <v>0</v>
      </c>
      <c r="AX350" s="36">
        <v>0</v>
      </c>
      <c r="AY350" s="36">
        <v>0</v>
      </c>
      <c r="AZ350" s="40"/>
      <c r="BA350" s="40">
        <v>108839</v>
      </c>
      <c r="BB350" s="36">
        <v>0</v>
      </c>
      <c r="BC350" s="36">
        <v>0</v>
      </c>
      <c r="BD350" s="36">
        <v>3388</v>
      </c>
      <c r="BE350" s="36">
        <v>-321</v>
      </c>
    </row>
    <row r="351" spans="1:57" x14ac:dyDescent="0.2">
      <c r="A351" s="35" t="s">
        <v>275</v>
      </c>
      <c r="B351" s="35" t="s">
        <v>1393</v>
      </c>
      <c r="C351" s="397" t="s">
        <v>740</v>
      </c>
      <c r="D351" s="35" t="s">
        <v>274</v>
      </c>
      <c r="F351" s="35" t="s">
        <v>740</v>
      </c>
      <c r="G351" s="36">
        <v>-564</v>
      </c>
      <c r="H351" s="36">
        <v>1917</v>
      </c>
      <c r="I351" s="37">
        <v>1353</v>
      </c>
      <c r="J351" s="39">
        <v>42</v>
      </c>
      <c r="K351" s="36">
        <v>101</v>
      </c>
      <c r="L351" s="36">
        <v>50</v>
      </c>
      <c r="M351" s="37">
        <v>151</v>
      </c>
      <c r="N351" s="38">
        <v>2907</v>
      </c>
      <c r="O351" s="38">
        <v>0</v>
      </c>
      <c r="P351" s="38">
        <v>578</v>
      </c>
      <c r="Q351" s="39">
        <v>3485</v>
      </c>
      <c r="R351" s="37">
        <v>2446</v>
      </c>
      <c r="S351" s="38">
        <v>332</v>
      </c>
      <c r="T351" s="38">
        <v>270</v>
      </c>
      <c r="U351" s="38">
        <v>495</v>
      </c>
      <c r="V351" s="39">
        <v>1097</v>
      </c>
      <c r="W351" s="36">
        <v>1397</v>
      </c>
      <c r="X351" s="36">
        <v>1334</v>
      </c>
      <c r="Y351" s="37">
        <v>2731</v>
      </c>
      <c r="Z351" s="39">
        <v>1474</v>
      </c>
      <c r="AA351" s="36">
        <v>23138</v>
      </c>
      <c r="AB351" s="36">
        <v>7241</v>
      </c>
      <c r="AC351" s="37">
        <v>30379</v>
      </c>
      <c r="AD351" s="38">
        <v>25810</v>
      </c>
      <c r="AE351" s="38">
        <v>591</v>
      </c>
      <c r="AF351" s="39">
        <v>26401</v>
      </c>
      <c r="AG351" s="36">
        <v>0</v>
      </c>
      <c r="AH351" s="36">
        <v>0</v>
      </c>
      <c r="AI351" s="36">
        <v>0</v>
      </c>
      <c r="AJ351" s="36">
        <v>500</v>
      </c>
      <c r="AK351" s="40">
        <v>70059</v>
      </c>
      <c r="AL351" s="38">
        <v>11333</v>
      </c>
      <c r="AM351" s="38">
        <v>0</v>
      </c>
      <c r="AN351" s="38">
        <v>7895</v>
      </c>
      <c r="AO351" s="38">
        <v>0</v>
      </c>
      <c r="AP351" s="38">
        <v>0</v>
      </c>
      <c r="AQ351" s="36">
        <v>0</v>
      </c>
      <c r="AR351" s="36">
        <v>0</v>
      </c>
      <c r="AS351" s="36">
        <v>3731</v>
      </c>
      <c r="AT351" s="36">
        <v>78</v>
      </c>
      <c r="AU351" s="36">
        <v>61</v>
      </c>
      <c r="AV351" s="36">
        <v>-14</v>
      </c>
      <c r="AW351" s="36">
        <v>-124</v>
      </c>
      <c r="AX351" s="36">
        <v>0</v>
      </c>
      <c r="AY351" s="36">
        <v>0</v>
      </c>
      <c r="AZ351" s="40"/>
      <c r="BA351" s="40">
        <v>93019</v>
      </c>
      <c r="BB351" s="36">
        <v>0</v>
      </c>
      <c r="BC351" s="36">
        <v>0</v>
      </c>
      <c r="BD351" s="36">
        <v>1925</v>
      </c>
      <c r="BE351" s="36">
        <v>-572</v>
      </c>
    </row>
    <row r="352" spans="1:57" x14ac:dyDescent="0.2">
      <c r="A352" s="35" t="s">
        <v>285</v>
      </c>
      <c r="B352" s="35" t="s">
        <v>1394</v>
      </c>
      <c r="C352" s="397" t="s">
        <v>740</v>
      </c>
      <c r="D352" s="35" t="s">
        <v>284</v>
      </c>
      <c r="F352" s="35" t="s">
        <v>740</v>
      </c>
      <c r="G352" s="36">
        <v>-346</v>
      </c>
      <c r="H352" s="36">
        <v>3033</v>
      </c>
      <c r="I352" s="37">
        <v>2687</v>
      </c>
      <c r="J352" s="39">
        <v>52</v>
      </c>
      <c r="K352" s="36">
        <v>495</v>
      </c>
      <c r="L352" s="36">
        <v>52</v>
      </c>
      <c r="M352" s="37">
        <v>547</v>
      </c>
      <c r="N352" s="38">
        <v>1902</v>
      </c>
      <c r="O352" s="38">
        <v>0</v>
      </c>
      <c r="P352" s="38">
        <v>25</v>
      </c>
      <c r="Q352" s="39">
        <v>1927</v>
      </c>
      <c r="R352" s="37">
        <v>3692</v>
      </c>
      <c r="S352" s="38">
        <v>230</v>
      </c>
      <c r="T352" s="38">
        <v>283</v>
      </c>
      <c r="U352" s="38">
        <v>247</v>
      </c>
      <c r="V352" s="39">
        <v>760</v>
      </c>
      <c r="W352" s="36">
        <v>2506</v>
      </c>
      <c r="X352" s="36">
        <v>1994</v>
      </c>
      <c r="Y352" s="37">
        <v>4500</v>
      </c>
      <c r="Z352" s="39">
        <v>3500</v>
      </c>
      <c r="AA352" s="36">
        <v>30149</v>
      </c>
      <c r="AB352" s="36">
        <v>12921</v>
      </c>
      <c r="AC352" s="37">
        <v>43070</v>
      </c>
      <c r="AD352" s="38">
        <v>29726</v>
      </c>
      <c r="AE352" s="38">
        <v>2536</v>
      </c>
      <c r="AF352" s="39">
        <v>32262</v>
      </c>
      <c r="AG352" s="36">
        <v>0</v>
      </c>
      <c r="AH352" s="36">
        <v>0</v>
      </c>
      <c r="AI352" s="36">
        <v>42</v>
      </c>
      <c r="AJ352" s="36">
        <v>0</v>
      </c>
      <c r="AK352" s="40">
        <v>93039</v>
      </c>
      <c r="AL352" s="38">
        <v>27182</v>
      </c>
      <c r="AM352" s="38">
        <v>1130</v>
      </c>
      <c r="AN352" s="38">
        <v>7541</v>
      </c>
      <c r="AO352" s="38">
        <v>0</v>
      </c>
      <c r="AP352" s="38">
        <v>0</v>
      </c>
      <c r="AQ352" s="36">
        <v>0</v>
      </c>
      <c r="AR352" s="36">
        <v>0</v>
      </c>
      <c r="AS352" s="36">
        <v>2661</v>
      </c>
      <c r="AT352" s="36">
        <v>88</v>
      </c>
      <c r="AU352" s="36">
        <v>68</v>
      </c>
      <c r="AV352" s="36">
        <v>0</v>
      </c>
      <c r="AW352" s="36">
        <v>0</v>
      </c>
      <c r="AX352" s="36">
        <v>0</v>
      </c>
      <c r="AY352" s="36">
        <v>0</v>
      </c>
      <c r="AZ352" s="40"/>
      <c r="BA352" s="40">
        <v>131709</v>
      </c>
      <c r="BB352" s="36">
        <v>0</v>
      </c>
      <c r="BC352" s="36">
        <v>0</v>
      </c>
      <c r="BD352" s="36">
        <v>614</v>
      </c>
      <c r="BE352" s="36">
        <v>-52</v>
      </c>
    </row>
    <row r="353" spans="1:57" x14ac:dyDescent="0.2">
      <c r="A353" s="35" t="s">
        <v>291</v>
      </c>
      <c r="B353" s="35" t="s">
        <v>1395</v>
      </c>
      <c r="C353" s="397" t="s">
        <v>740</v>
      </c>
      <c r="D353" s="35" t="s">
        <v>290</v>
      </c>
      <c r="F353" s="35" t="s">
        <v>740</v>
      </c>
      <c r="G353" s="36">
        <v>90</v>
      </c>
      <c r="H353" s="36">
        <v>2250</v>
      </c>
      <c r="I353" s="37">
        <v>2340</v>
      </c>
      <c r="J353" s="39">
        <v>40</v>
      </c>
      <c r="K353" s="36">
        <v>120</v>
      </c>
      <c r="L353" s="36">
        <v>76</v>
      </c>
      <c r="M353" s="37">
        <v>196</v>
      </c>
      <c r="N353" s="38">
        <v>6450</v>
      </c>
      <c r="O353" s="38">
        <v>0</v>
      </c>
      <c r="P353" s="38">
        <v>-410</v>
      </c>
      <c r="Q353" s="39">
        <v>6040</v>
      </c>
      <c r="R353" s="37">
        <v>2840</v>
      </c>
      <c r="S353" s="38">
        <v>170</v>
      </c>
      <c r="T353" s="38">
        <v>470</v>
      </c>
      <c r="U353" s="38">
        <v>130</v>
      </c>
      <c r="V353" s="39">
        <v>770</v>
      </c>
      <c r="W353" s="36">
        <v>2130</v>
      </c>
      <c r="X353" s="36">
        <v>2380</v>
      </c>
      <c r="Y353" s="37">
        <v>4510</v>
      </c>
      <c r="Z353" s="39">
        <v>2700</v>
      </c>
      <c r="AA353" s="36">
        <v>37966</v>
      </c>
      <c r="AB353" s="36">
        <v>8441</v>
      </c>
      <c r="AC353" s="37">
        <v>46407</v>
      </c>
      <c r="AD353" s="38">
        <v>22400</v>
      </c>
      <c r="AE353" s="38">
        <v>2340</v>
      </c>
      <c r="AF353" s="39">
        <v>24740</v>
      </c>
      <c r="AG353" s="36">
        <v>440</v>
      </c>
      <c r="AH353" s="36">
        <v>0</v>
      </c>
      <c r="AI353" s="36">
        <v>0</v>
      </c>
      <c r="AJ353" s="36">
        <v>0</v>
      </c>
      <c r="AK353" s="40">
        <v>91023</v>
      </c>
      <c r="AL353" s="38">
        <v>18400</v>
      </c>
      <c r="AM353" s="38">
        <v>1050</v>
      </c>
      <c r="AN353" s="38">
        <v>8550</v>
      </c>
      <c r="AO353" s="38">
        <v>0</v>
      </c>
      <c r="AP353" s="38">
        <v>0</v>
      </c>
      <c r="AQ353" s="36">
        <v>0</v>
      </c>
      <c r="AR353" s="36">
        <v>0</v>
      </c>
      <c r="AS353" s="36">
        <v>2380</v>
      </c>
      <c r="AT353" s="36">
        <v>90</v>
      </c>
      <c r="AU353" s="36">
        <v>220</v>
      </c>
      <c r="AV353" s="36">
        <v>370</v>
      </c>
      <c r="AW353" s="36">
        <v>510</v>
      </c>
      <c r="AX353" s="36">
        <v>0</v>
      </c>
      <c r="AY353" s="36">
        <v>0</v>
      </c>
      <c r="AZ353" s="40"/>
      <c r="BA353" s="40">
        <v>122593</v>
      </c>
      <c r="BB353" s="36">
        <v>0</v>
      </c>
      <c r="BC353" s="36">
        <v>0</v>
      </c>
      <c r="BD353" s="36">
        <v>2300</v>
      </c>
      <c r="BE353" s="36">
        <v>-330</v>
      </c>
    </row>
    <row r="354" spans="1:57" x14ac:dyDescent="0.2">
      <c r="A354" s="35" t="s">
        <v>312</v>
      </c>
      <c r="B354" s="35" t="s">
        <v>1396</v>
      </c>
      <c r="C354" s="397" t="s">
        <v>740</v>
      </c>
      <c r="D354" s="35" t="s">
        <v>741</v>
      </c>
      <c r="F354" s="35" t="s">
        <v>740</v>
      </c>
      <c r="G354" s="36">
        <v>-84</v>
      </c>
      <c r="H354" s="36">
        <v>1259</v>
      </c>
      <c r="I354" s="37">
        <v>1175</v>
      </c>
      <c r="J354" s="39">
        <v>44</v>
      </c>
      <c r="K354" s="36">
        <v>122</v>
      </c>
      <c r="L354" s="36">
        <v>33</v>
      </c>
      <c r="M354" s="37">
        <v>155</v>
      </c>
      <c r="N354" s="38">
        <v>-170</v>
      </c>
      <c r="O354" s="38">
        <v>0</v>
      </c>
      <c r="P354" s="38">
        <v>190</v>
      </c>
      <c r="Q354" s="39">
        <v>20</v>
      </c>
      <c r="R354" s="37">
        <v>3142</v>
      </c>
      <c r="S354" s="38">
        <v>386</v>
      </c>
      <c r="T354" s="38">
        <v>367</v>
      </c>
      <c r="U354" s="38">
        <v>725</v>
      </c>
      <c r="V354" s="39">
        <v>1478</v>
      </c>
      <c r="W354" s="36">
        <v>751</v>
      </c>
      <c r="X354" s="36">
        <v>1840</v>
      </c>
      <c r="Y354" s="37">
        <v>2591</v>
      </c>
      <c r="Z354" s="39">
        <v>1634</v>
      </c>
      <c r="AA354" s="36">
        <v>15874</v>
      </c>
      <c r="AB354" s="36">
        <v>6571</v>
      </c>
      <c r="AC354" s="37">
        <v>22445</v>
      </c>
      <c r="AD354" s="38">
        <v>18507</v>
      </c>
      <c r="AE354" s="38">
        <v>947</v>
      </c>
      <c r="AF354" s="39">
        <v>19454</v>
      </c>
      <c r="AG354" s="36">
        <v>499</v>
      </c>
      <c r="AH354" s="36">
        <v>0</v>
      </c>
      <c r="AI354" s="36">
        <v>0</v>
      </c>
      <c r="AJ354" s="36">
        <v>19</v>
      </c>
      <c r="AK354" s="40">
        <v>52656</v>
      </c>
      <c r="AL354" s="38">
        <v>14517</v>
      </c>
      <c r="AM354" s="38">
        <v>1099</v>
      </c>
      <c r="AN354" s="38">
        <v>4440</v>
      </c>
      <c r="AO354" s="38">
        <v>0</v>
      </c>
      <c r="AP354" s="38">
        <v>-1238</v>
      </c>
      <c r="AQ354" s="36">
        <v>0</v>
      </c>
      <c r="AR354" s="36">
        <v>0</v>
      </c>
      <c r="AS354" s="36">
        <v>0</v>
      </c>
      <c r="AT354" s="36">
        <v>56</v>
      </c>
      <c r="AU354" s="36">
        <v>49</v>
      </c>
      <c r="AV354" s="36">
        <v>0</v>
      </c>
      <c r="AW354" s="36">
        <v>0</v>
      </c>
      <c r="AX354" s="36">
        <v>0</v>
      </c>
      <c r="AY354" s="36">
        <v>0</v>
      </c>
      <c r="AZ354" s="40"/>
      <c r="BA354" s="40">
        <v>71579</v>
      </c>
      <c r="BB354" s="36">
        <v>0</v>
      </c>
      <c r="BC354" s="36">
        <v>0</v>
      </c>
      <c r="BD354" s="36">
        <v>2824</v>
      </c>
      <c r="BE354" s="36">
        <v>-950</v>
      </c>
    </row>
    <row r="355" spans="1:57" x14ac:dyDescent="0.2">
      <c r="A355" s="35" t="s">
        <v>363</v>
      </c>
      <c r="B355" s="35" t="s">
        <v>1397</v>
      </c>
      <c r="C355" s="397" t="s">
        <v>740</v>
      </c>
      <c r="D355" s="35" t="s">
        <v>362</v>
      </c>
      <c r="F355" s="35" t="s">
        <v>740</v>
      </c>
      <c r="G355" s="36">
        <v>39</v>
      </c>
      <c r="H355" s="36">
        <v>1357</v>
      </c>
      <c r="I355" s="37">
        <v>1396</v>
      </c>
      <c r="J355" s="39">
        <v>29</v>
      </c>
      <c r="K355" s="36">
        <v>271</v>
      </c>
      <c r="L355" s="36">
        <v>62</v>
      </c>
      <c r="M355" s="37">
        <v>333</v>
      </c>
      <c r="N355" s="38">
        <v>283</v>
      </c>
      <c r="O355" s="38">
        <v>0</v>
      </c>
      <c r="P355" s="38">
        <v>-651</v>
      </c>
      <c r="Q355" s="39">
        <v>-368</v>
      </c>
      <c r="R355" s="37">
        <v>3536</v>
      </c>
      <c r="S355" s="38">
        <v>208</v>
      </c>
      <c r="T355" s="38">
        <v>213</v>
      </c>
      <c r="U355" s="38">
        <v>438</v>
      </c>
      <c r="V355" s="39">
        <v>859</v>
      </c>
      <c r="W355" s="36">
        <v>1050</v>
      </c>
      <c r="X355" s="36">
        <v>1616</v>
      </c>
      <c r="Y355" s="37">
        <v>2666</v>
      </c>
      <c r="Z355" s="39">
        <v>1082</v>
      </c>
      <c r="AA355" s="36">
        <v>27466</v>
      </c>
      <c r="AB355" s="36">
        <v>17026</v>
      </c>
      <c r="AC355" s="37">
        <v>44492</v>
      </c>
      <c r="AD355" s="38">
        <v>20382</v>
      </c>
      <c r="AE355" s="38">
        <v>1445</v>
      </c>
      <c r="AF355" s="39">
        <v>21827</v>
      </c>
      <c r="AG355" s="36">
        <v>1339</v>
      </c>
      <c r="AH355" s="36">
        <v>44</v>
      </c>
      <c r="AI355" s="36">
        <v>0</v>
      </c>
      <c r="AJ355" s="36">
        <v>1275</v>
      </c>
      <c r="AK355" s="40">
        <v>78510</v>
      </c>
      <c r="AL355" s="38">
        <v>22294</v>
      </c>
      <c r="AM355" s="38">
        <v>736</v>
      </c>
      <c r="AN355" s="38">
        <v>0</v>
      </c>
      <c r="AO355" s="38">
        <v>0</v>
      </c>
      <c r="AP355" s="38">
        <v>0</v>
      </c>
      <c r="AQ355" s="36">
        <v>0</v>
      </c>
      <c r="AR355" s="36">
        <v>0</v>
      </c>
      <c r="AS355" s="36">
        <v>0</v>
      </c>
      <c r="AT355" s="36">
        <v>65</v>
      </c>
      <c r="AU355" s="36">
        <v>240</v>
      </c>
      <c r="AV355" s="36">
        <v>0</v>
      </c>
      <c r="AW355" s="36">
        <v>-331</v>
      </c>
      <c r="AX355" s="36">
        <v>0</v>
      </c>
      <c r="AY355" s="36">
        <v>0</v>
      </c>
      <c r="AZ355" s="40"/>
      <c r="BA355" s="40">
        <v>101514</v>
      </c>
      <c r="BB355" s="36">
        <v>0</v>
      </c>
      <c r="BC355" s="36">
        <v>-84</v>
      </c>
      <c r="BD355" s="36">
        <v>1676</v>
      </c>
      <c r="BE355" s="36">
        <v>-297</v>
      </c>
    </row>
    <row r="356" spans="1:57" x14ac:dyDescent="0.2">
      <c r="A356" s="35" t="s">
        <v>385</v>
      </c>
      <c r="B356" s="35" t="s">
        <v>1398</v>
      </c>
      <c r="C356" s="397" t="s">
        <v>740</v>
      </c>
      <c r="D356" s="35" t="s">
        <v>384</v>
      </c>
      <c r="F356" s="35" t="s">
        <v>740</v>
      </c>
      <c r="G356" s="36">
        <v>180</v>
      </c>
      <c r="H356" s="36">
        <v>7310</v>
      </c>
      <c r="I356" s="37">
        <v>7490</v>
      </c>
      <c r="J356" s="39">
        <v>59</v>
      </c>
      <c r="K356" s="36">
        <v>1100</v>
      </c>
      <c r="L356" s="36">
        <v>-493</v>
      </c>
      <c r="M356" s="37">
        <v>607</v>
      </c>
      <c r="N356" s="38">
        <v>582</v>
      </c>
      <c r="O356" s="38">
        <v>0</v>
      </c>
      <c r="P356" s="38">
        <v>1603</v>
      </c>
      <c r="Q356" s="39">
        <v>2185</v>
      </c>
      <c r="R356" s="37">
        <v>6795</v>
      </c>
      <c r="S356" s="38">
        <v>177</v>
      </c>
      <c r="T356" s="38">
        <v>5440</v>
      </c>
      <c r="U356" s="38">
        <v>75</v>
      </c>
      <c r="V356" s="39">
        <v>5692</v>
      </c>
      <c r="W356" s="36">
        <v>5247</v>
      </c>
      <c r="X356" s="36">
        <v>2884</v>
      </c>
      <c r="Y356" s="37">
        <v>8131</v>
      </c>
      <c r="Z356" s="39">
        <v>384</v>
      </c>
      <c r="AA356" s="36">
        <v>61431</v>
      </c>
      <c r="AB356" s="36">
        <v>19869</v>
      </c>
      <c r="AC356" s="37">
        <v>81300</v>
      </c>
      <c r="AD356" s="38">
        <v>63313</v>
      </c>
      <c r="AE356" s="38">
        <v>-4337</v>
      </c>
      <c r="AF356" s="39">
        <v>58976</v>
      </c>
      <c r="AG356" s="36">
        <v>-102</v>
      </c>
      <c r="AH356" s="36">
        <v>0</v>
      </c>
      <c r="AI356" s="36">
        <v>0</v>
      </c>
      <c r="AJ356" s="36">
        <v>0</v>
      </c>
      <c r="AK356" s="40">
        <v>171517</v>
      </c>
      <c r="AL356" s="38">
        <v>34996</v>
      </c>
      <c r="AM356" s="38">
        <v>13436</v>
      </c>
      <c r="AN356" s="38">
        <v>9203</v>
      </c>
      <c r="AO356" s="38">
        <v>0</v>
      </c>
      <c r="AP356" s="38">
        <v>0</v>
      </c>
      <c r="AQ356" s="36">
        <v>0</v>
      </c>
      <c r="AR356" s="36">
        <v>0</v>
      </c>
      <c r="AS356" s="36">
        <v>4461</v>
      </c>
      <c r="AT356" s="36">
        <v>64</v>
      </c>
      <c r="AU356" s="36">
        <v>216</v>
      </c>
      <c r="AV356" s="36">
        <v>-2529</v>
      </c>
      <c r="AW356" s="36">
        <v>3773</v>
      </c>
      <c r="AX356" s="36">
        <v>0</v>
      </c>
      <c r="AY356" s="36">
        <v>0</v>
      </c>
      <c r="AZ356" s="40"/>
      <c r="BA356" s="40">
        <v>235137</v>
      </c>
      <c r="BB356" s="36">
        <v>0</v>
      </c>
      <c r="BC356" s="36">
        <v>1193</v>
      </c>
      <c r="BD356" s="36">
        <v>13042</v>
      </c>
      <c r="BE356" s="36">
        <v>-1483</v>
      </c>
    </row>
    <row r="357" spans="1:57" x14ac:dyDescent="0.2">
      <c r="A357" s="35" t="s">
        <v>453</v>
      </c>
      <c r="B357" s="35" t="s">
        <v>1399</v>
      </c>
      <c r="C357" s="397" t="s">
        <v>740</v>
      </c>
      <c r="D357" s="35" t="s">
        <v>452</v>
      </c>
      <c r="F357" s="35" t="s">
        <v>740</v>
      </c>
      <c r="G357" s="36">
        <v>-2</v>
      </c>
      <c r="H357" s="36">
        <v>2249</v>
      </c>
      <c r="I357" s="37">
        <v>2247</v>
      </c>
      <c r="J357" s="39">
        <v>53</v>
      </c>
      <c r="K357" s="36">
        <v>549</v>
      </c>
      <c r="L357" s="36">
        <v>56</v>
      </c>
      <c r="M357" s="37">
        <v>605</v>
      </c>
      <c r="N357" s="38">
        <v>2376</v>
      </c>
      <c r="O357" s="38">
        <v>0</v>
      </c>
      <c r="P357" s="38">
        <v>357</v>
      </c>
      <c r="Q357" s="39">
        <v>2733</v>
      </c>
      <c r="R357" s="37">
        <v>2937</v>
      </c>
      <c r="S357" s="38">
        <v>309</v>
      </c>
      <c r="T357" s="38">
        <v>479</v>
      </c>
      <c r="U357" s="38">
        <v>530</v>
      </c>
      <c r="V357" s="39">
        <v>1318</v>
      </c>
      <c r="W357" s="36">
        <v>1805</v>
      </c>
      <c r="X357" s="36">
        <v>1722</v>
      </c>
      <c r="Y357" s="37">
        <v>3527</v>
      </c>
      <c r="Z357" s="39">
        <v>2666</v>
      </c>
      <c r="AA357" s="36">
        <v>2231</v>
      </c>
      <c r="AB357" s="36">
        <v>693</v>
      </c>
      <c r="AC357" s="37">
        <v>2924</v>
      </c>
      <c r="AD357" s="38">
        <v>26158</v>
      </c>
      <c r="AE357" s="38">
        <v>2446</v>
      </c>
      <c r="AF357" s="39">
        <v>28604</v>
      </c>
      <c r="AG357" s="36">
        <v>341</v>
      </c>
      <c r="AH357" s="36">
        <v>0</v>
      </c>
      <c r="AI357" s="36">
        <v>0</v>
      </c>
      <c r="AJ357" s="36">
        <v>879</v>
      </c>
      <c r="AK357" s="40">
        <v>48834</v>
      </c>
      <c r="AL357" s="38">
        <v>27001</v>
      </c>
      <c r="AM357" s="38">
        <v>5834</v>
      </c>
      <c r="AN357" s="38">
        <v>3715</v>
      </c>
      <c r="AO357" s="38">
        <v>0</v>
      </c>
      <c r="AP357" s="38">
        <v>0</v>
      </c>
      <c r="AQ357" s="36">
        <v>0</v>
      </c>
      <c r="AR357" s="36">
        <v>0</v>
      </c>
      <c r="AS357" s="36">
        <v>4229</v>
      </c>
      <c r="AT357" s="36">
        <v>80</v>
      </c>
      <c r="AU357" s="36">
        <v>167</v>
      </c>
      <c r="AV357" s="36">
        <v>0</v>
      </c>
      <c r="AW357" s="36">
        <v>-63</v>
      </c>
      <c r="AX357" s="36">
        <v>0</v>
      </c>
      <c r="AY357" s="36">
        <v>0</v>
      </c>
      <c r="AZ357" s="40"/>
      <c r="BA357" s="40">
        <v>89797</v>
      </c>
      <c r="BB357" s="36">
        <v>0</v>
      </c>
      <c r="BC357" s="36">
        <v>0</v>
      </c>
      <c r="BD357" s="36">
        <v>1436</v>
      </c>
      <c r="BE357" s="36">
        <v>-579</v>
      </c>
    </row>
    <row r="358" spans="1:57" x14ac:dyDescent="0.2">
      <c r="A358" s="35" t="s">
        <v>460</v>
      </c>
      <c r="B358" s="35" t="s">
        <v>1400</v>
      </c>
      <c r="C358" s="397" t="s">
        <v>740</v>
      </c>
      <c r="D358" s="35" t="s">
        <v>742</v>
      </c>
      <c r="F358" s="35" t="s">
        <v>740</v>
      </c>
      <c r="G358" s="36">
        <v>-7</v>
      </c>
      <c r="H358" s="36">
        <v>999</v>
      </c>
      <c r="I358" s="37">
        <v>992</v>
      </c>
      <c r="J358" s="39">
        <v>22</v>
      </c>
      <c r="K358" s="36">
        <v>51</v>
      </c>
      <c r="L358" s="36">
        <v>31</v>
      </c>
      <c r="M358" s="37">
        <v>82</v>
      </c>
      <c r="N358" s="38">
        <v>1482</v>
      </c>
      <c r="O358" s="38">
        <v>0</v>
      </c>
      <c r="P358" s="38">
        <v>167</v>
      </c>
      <c r="Q358" s="39">
        <v>1649</v>
      </c>
      <c r="R358" s="37">
        <v>2099</v>
      </c>
      <c r="S358" s="38">
        <v>538</v>
      </c>
      <c r="T358" s="38">
        <v>254</v>
      </c>
      <c r="U358" s="38">
        <v>1022</v>
      </c>
      <c r="V358" s="39">
        <v>1814</v>
      </c>
      <c r="W358" s="36">
        <v>1190</v>
      </c>
      <c r="X358" s="36">
        <v>1190</v>
      </c>
      <c r="Y358" s="37">
        <v>2380</v>
      </c>
      <c r="Z358" s="39">
        <v>2907</v>
      </c>
      <c r="AA358" s="36">
        <v>19925</v>
      </c>
      <c r="AB358" s="36">
        <v>9742</v>
      </c>
      <c r="AC358" s="37">
        <v>29667</v>
      </c>
      <c r="AD358" s="38">
        <v>21009</v>
      </c>
      <c r="AE358" s="38">
        <v>1730</v>
      </c>
      <c r="AF358" s="39">
        <v>22739</v>
      </c>
      <c r="AG358" s="36">
        <v>1095</v>
      </c>
      <c r="AH358" s="36">
        <v>0</v>
      </c>
      <c r="AI358" s="36">
        <v>0</v>
      </c>
      <c r="AJ358" s="36">
        <v>0</v>
      </c>
      <c r="AK358" s="40">
        <v>65446</v>
      </c>
      <c r="AL358" s="38">
        <v>16642</v>
      </c>
      <c r="AM358" s="38">
        <v>633</v>
      </c>
      <c r="AN358" s="38">
        <v>0</v>
      </c>
      <c r="AO358" s="38">
        <v>0</v>
      </c>
      <c r="AP358" s="38">
        <v>0</v>
      </c>
      <c r="AQ358" s="36">
        <v>0</v>
      </c>
      <c r="AR358" s="36">
        <v>0</v>
      </c>
      <c r="AS358" s="36">
        <v>1958</v>
      </c>
      <c r="AT358" s="36">
        <v>81</v>
      </c>
      <c r="AU358" s="36">
        <v>118</v>
      </c>
      <c r="AV358" s="36">
        <v>0</v>
      </c>
      <c r="AW358" s="36">
        <v>-73</v>
      </c>
      <c r="AX358" s="36">
        <v>0</v>
      </c>
      <c r="AY358" s="36">
        <v>0</v>
      </c>
      <c r="AZ358" s="40"/>
      <c r="BA358" s="40">
        <v>84805</v>
      </c>
      <c r="BB358" s="36">
        <v>0</v>
      </c>
      <c r="BC358" s="36">
        <v>0</v>
      </c>
      <c r="BD358" s="36">
        <v>1057</v>
      </c>
      <c r="BE358" s="36">
        <v>-441</v>
      </c>
    </row>
    <row r="359" spans="1:57" x14ac:dyDescent="0.2">
      <c r="A359" s="35" t="s">
        <v>574</v>
      </c>
      <c r="B359" s="35" t="s">
        <v>1401</v>
      </c>
      <c r="C359" s="397" t="s">
        <v>740</v>
      </c>
      <c r="D359" s="35" t="s">
        <v>573</v>
      </c>
      <c r="F359" s="35" t="s">
        <v>740</v>
      </c>
      <c r="G359" s="36">
        <v>80</v>
      </c>
      <c r="H359" s="36">
        <v>2162</v>
      </c>
      <c r="I359" s="37">
        <v>2242</v>
      </c>
      <c r="J359" s="39">
        <v>42</v>
      </c>
      <c r="K359" s="36">
        <v>334</v>
      </c>
      <c r="L359" s="36">
        <v>25</v>
      </c>
      <c r="M359" s="37">
        <v>359</v>
      </c>
      <c r="N359" s="38">
        <v>1732</v>
      </c>
      <c r="O359" s="38">
        <v>0</v>
      </c>
      <c r="P359" s="38">
        <v>-390</v>
      </c>
      <c r="Q359" s="39">
        <v>1342</v>
      </c>
      <c r="R359" s="37">
        <v>3659</v>
      </c>
      <c r="S359" s="38">
        <v>345</v>
      </c>
      <c r="T359" s="38">
        <v>428</v>
      </c>
      <c r="U359" s="38">
        <v>999</v>
      </c>
      <c r="V359" s="39">
        <v>1772</v>
      </c>
      <c r="W359" s="36">
        <v>1160</v>
      </c>
      <c r="X359" s="36">
        <v>1341</v>
      </c>
      <c r="Y359" s="37">
        <v>2501</v>
      </c>
      <c r="Z359" s="39">
        <v>1308</v>
      </c>
      <c r="AA359" s="36">
        <v>20188</v>
      </c>
      <c r="AB359" s="36">
        <v>9595</v>
      </c>
      <c r="AC359" s="37">
        <v>29783</v>
      </c>
      <c r="AD359" s="38">
        <v>23524</v>
      </c>
      <c r="AE359" s="38">
        <v>1452</v>
      </c>
      <c r="AF359" s="39">
        <v>24976</v>
      </c>
      <c r="AG359" s="36">
        <v>1315</v>
      </c>
      <c r="AH359" s="36">
        <v>0</v>
      </c>
      <c r="AI359" s="36">
        <v>0</v>
      </c>
      <c r="AJ359" s="36">
        <v>460</v>
      </c>
      <c r="AK359" s="40">
        <v>69759</v>
      </c>
      <c r="AL359" s="38">
        <v>10845</v>
      </c>
      <c r="AM359" s="38">
        <v>249</v>
      </c>
      <c r="AN359" s="38">
        <v>3835</v>
      </c>
      <c r="AO359" s="38">
        <v>0</v>
      </c>
      <c r="AP359" s="38">
        <v>0</v>
      </c>
      <c r="AQ359" s="36">
        <v>0</v>
      </c>
      <c r="AR359" s="36">
        <v>0</v>
      </c>
      <c r="AS359" s="36">
        <v>0</v>
      </c>
      <c r="AT359" s="36">
        <v>95</v>
      </c>
      <c r="AU359" s="36">
        <v>169</v>
      </c>
      <c r="AV359" s="36">
        <v>0</v>
      </c>
      <c r="AW359" s="36">
        <v>242</v>
      </c>
      <c r="AX359" s="36">
        <v>0</v>
      </c>
      <c r="AY359" s="36">
        <v>0</v>
      </c>
      <c r="AZ359" s="40"/>
      <c r="BA359" s="40">
        <v>85194</v>
      </c>
      <c r="BB359" s="36">
        <v>0</v>
      </c>
      <c r="BC359" s="36">
        <v>0</v>
      </c>
      <c r="BD359" s="36">
        <v>632</v>
      </c>
      <c r="BE359" s="36">
        <v>-311</v>
      </c>
    </row>
    <row r="360" spans="1:57" x14ac:dyDescent="0.2">
      <c r="A360" s="35" t="s">
        <v>622</v>
      </c>
      <c r="B360" s="35" t="s">
        <v>1402</v>
      </c>
      <c r="C360" s="397" t="s">
        <v>740</v>
      </c>
      <c r="D360" s="35" t="s">
        <v>621</v>
      </c>
      <c r="F360" s="35" t="s">
        <v>740</v>
      </c>
      <c r="G360" s="36">
        <v>113</v>
      </c>
      <c r="H360" s="36">
        <v>1670</v>
      </c>
      <c r="I360" s="37">
        <v>1783</v>
      </c>
      <c r="J360" s="39">
        <v>42</v>
      </c>
      <c r="K360" s="36">
        <v>131</v>
      </c>
      <c r="L360" s="36">
        <v>131</v>
      </c>
      <c r="M360" s="37">
        <v>262</v>
      </c>
      <c r="N360" s="38">
        <v>2920</v>
      </c>
      <c r="O360" s="38">
        <v>0</v>
      </c>
      <c r="P360" s="38">
        <v>456</v>
      </c>
      <c r="Q360" s="39">
        <v>3376</v>
      </c>
      <c r="R360" s="37">
        <v>3363</v>
      </c>
      <c r="S360" s="38">
        <v>540</v>
      </c>
      <c r="T360" s="38">
        <v>398</v>
      </c>
      <c r="U360" s="38">
        <v>584</v>
      </c>
      <c r="V360" s="39">
        <v>1522</v>
      </c>
      <c r="W360" s="36">
        <v>2193</v>
      </c>
      <c r="X360" s="36">
        <v>2560</v>
      </c>
      <c r="Y360" s="37">
        <v>4753</v>
      </c>
      <c r="Z360" s="39">
        <v>2436</v>
      </c>
      <c r="AA360" s="36">
        <v>26857</v>
      </c>
      <c r="AB360" s="36">
        <v>19727</v>
      </c>
      <c r="AC360" s="37">
        <v>46584</v>
      </c>
      <c r="AD360" s="38">
        <v>25752</v>
      </c>
      <c r="AE360" s="38">
        <v>1842</v>
      </c>
      <c r="AF360" s="39">
        <v>27594</v>
      </c>
      <c r="AG360" s="36">
        <v>0</v>
      </c>
      <c r="AH360" s="36">
        <v>-66</v>
      </c>
      <c r="AI360" s="36">
        <v>0</v>
      </c>
      <c r="AJ360" s="36">
        <v>-6</v>
      </c>
      <c r="AK360" s="40">
        <v>91643</v>
      </c>
      <c r="AL360" s="38">
        <v>33352</v>
      </c>
      <c r="AM360" s="38">
        <v>3198</v>
      </c>
      <c r="AN360" s="38">
        <v>8808</v>
      </c>
      <c r="AO360" s="38">
        <v>0</v>
      </c>
      <c r="AP360" s="38">
        <v>0</v>
      </c>
      <c r="AQ360" s="36">
        <v>0</v>
      </c>
      <c r="AR360" s="36">
        <v>0</v>
      </c>
      <c r="AS360" s="36">
        <v>1953</v>
      </c>
      <c r="AT360" s="36">
        <v>79</v>
      </c>
      <c r="AU360" s="36">
        <v>48</v>
      </c>
      <c r="AV360" s="36">
        <v>-4</v>
      </c>
      <c r="AW360" s="36">
        <v>0</v>
      </c>
      <c r="AX360" s="36">
        <v>0</v>
      </c>
      <c r="AY360" s="36">
        <v>0</v>
      </c>
      <c r="AZ360" s="40"/>
      <c r="BA360" s="40">
        <v>139077</v>
      </c>
      <c r="BB360" s="36">
        <v>0</v>
      </c>
      <c r="BC360" s="36">
        <v>0</v>
      </c>
      <c r="BD360" s="36">
        <v>3613</v>
      </c>
      <c r="BE360" s="36">
        <v>-599</v>
      </c>
    </row>
    <row r="361" spans="1:57" x14ac:dyDescent="0.2">
      <c r="A361" s="35" t="s">
        <v>239</v>
      </c>
      <c r="B361" s="35" t="s">
        <v>1403</v>
      </c>
      <c r="C361" s="397" t="s">
        <v>740</v>
      </c>
      <c r="D361" s="35" t="s">
        <v>238</v>
      </c>
      <c r="F361" s="35" t="s">
        <v>743</v>
      </c>
      <c r="G361" s="36">
        <v>0</v>
      </c>
      <c r="H361" s="36">
        <v>14009</v>
      </c>
      <c r="I361" s="37">
        <v>14009</v>
      </c>
      <c r="J361" s="39">
        <v>0</v>
      </c>
      <c r="K361" s="36">
        <v>6863</v>
      </c>
      <c r="L361" s="36">
        <v>720746</v>
      </c>
      <c r="M361" s="37">
        <v>727609</v>
      </c>
      <c r="N361" s="38">
        <v>334880</v>
      </c>
      <c r="O361" s="38">
        <v>-39399</v>
      </c>
      <c r="P361" s="38">
        <v>15151</v>
      </c>
      <c r="Q361" s="39">
        <v>310632</v>
      </c>
      <c r="R361" s="37">
        <v>829</v>
      </c>
      <c r="S361" s="38">
        <v>0</v>
      </c>
      <c r="T361" s="38">
        <v>1845</v>
      </c>
      <c r="U361" s="38">
        <v>2003</v>
      </c>
      <c r="V361" s="39">
        <v>3848</v>
      </c>
      <c r="W361" s="36">
        <v>0</v>
      </c>
      <c r="X361" s="36">
        <v>487</v>
      </c>
      <c r="Y361" s="37">
        <v>487</v>
      </c>
      <c r="Z361" s="39">
        <v>12298</v>
      </c>
      <c r="AA361" s="36">
        <v>704</v>
      </c>
      <c r="AB361" s="36">
        <v>267.76508748102822</v>
      </c>
      <c r="AC361" s="37">
        <v>971.76508748102822</v>
      </c>
      <c r="AD361" s="38">
        <v>0</v>
      </c>
      <c r="AE361" s="38">
        <v>1423</v>
      </c>
      <c r="AF361" s="39">
        <v>1423</v>
      </c>
      <c r="AG361" s="36">
        <v>1244</v>
      </c>
      <c r="AH361" s="36">
        <v>0</v>
      </c>
      <c r="AI361" s="36">
        <v>0</v>
      </c>
      <c r="AJ361" s="36">
        <v>0</v>
      </c>
      <c r="AK361" s="40">
        <v>1073350.7650874811</v>
      </c>
      <c r="AL361" s="38">
        <v>0</v>
      </c>
      <c r="AM361" s="38">
        <v>0</v>
      </c>
      <c r="AN361" s="38">
        <v>0</v>
      </c>
      <c r="AO361" s="38">
        <v>0</v>
      </c>
      <c r="AP361" s="38">
        <v>0</v>
      </c>
      <c r="AQ361" s="36">
        <v>0</v>
      </c>
      <c r="AR361" s="36">
        <v>0</v>
      </c>
      <c r="AS361" s="36">
        <v>0</v>
      </c>
      <c r="AT361" s="36">
        <v>0</v>
      </c>
      <c r="AU361" s="36">
        <v>0</v>
      </c>
      <c r="AV361" s="36">
        <v>0</v>
      </c>
      <c r="AW361" s="36">
        <v>0</v>
      </c>
      <c r="AX361" s="36">
        <v>0</v>
      </c>
      <c r="AY361" s="36">
        <v>0</v>
      </c>
      <c r="AZ361" s="40"/>
      <c r="BA361" s="40">
        <v>1073350.7650874811</v>
      </c>
      <c r="BB361" s="36">
        <v>0</v>
      </c>
      <c r="BC361" s="36">
        <v>0</v>
      </c>
      <c r="BD361" s="36">
        <v>125074</v>
      </c>
      <c r="BE361" s="36">
        <v>-87127</v>
      </c>
    </row>
    <row r="362" spans="1:57" x14ac:dyDescent="0.2">
      <c r="A362" s="35" t="s">
        <v>14</v>
      </c>
      <c r="B362" s="35" t="s">
        <v>1404</v>
      </c>
      <c r="C362" s="397" t="s">
        <v>1587</v>
      </c>
      <c r="D362" s="35" t="s">
        <v>756</v>
      </c>
      <c r="F362" s="35" t="s">
        <v>743</v>
      </c>
      <c r="G362" s="36">
        <v>0</v>
      </c>
      <c r="H362" s="36">
        <v>207</v>
      </c>
      <c r="I362" s="37">
        <v>207</v>
      </c>
      <c r="J362" s="39">
        <v>17</v>
      </c>
      <c r="K362" s="36">
        <v>0</v>
      </c>
      <c r="L362" s="36">
        <v>10499</v>
      </c>
      <c r="M362" s="37">
        <v>10499</v>
      </c>
      <c r="N362" s="38">
        <v>0</v>
      </c>
      <c r="O362" s="38">
        <v>0</v>
      </c>
      <c r="P362" s="38">
        <v>0</v>
      </c>
      <c r="Q362" s="39">
        <v>0</v>
      </c>
      <c r="R362" s="37">
        <v>0</v>
      </c>
      <c r="S362" s="38">
        <v>0</v>
      </c>
      <c r="T362" s="38">
        <v>0</v>
      </c>
      <c r="U362" s="38">
        <v>0</v>
      </c>
      <c r="V362" s="39">
        <v>0</v>
      </c>
      <c r="W362" s="36">
        <v>0</v>
      </c>
      <c r="X362" s="36">
        <v>0</v>
      </c>
      <c r="Y362" s="37">
        <v>0</v>
      </c>
      <c r="Z362" s="39">
        <v>0</v>
      </c>
      <c r="AA362" s="36">
        <v>0</v>
      </c>
      <c r="AB362" s="36">
        <v>0</v>
      </c>
      <c r="AC362" s="37">
        <v>0</v>
      </c>
      <c r="AD362" s="38">
        <v>0</v>
      </c>
      <c r="AE362" s="38">
        <v>0</v>
      </c>
      <c r="AF362" s="39">
        <v>0</v>
      </c>
      <c r="AG362" s="36">
        <v>0</v>
      </c>
      <c r="AH362" s="36">
        <v>0</v>
      </c>
      <c r="AI362" s="36">
        <v>0</v>
      </c>
      <c r="AJ362" s="36">
        <v>0</v>
      </c>
      <c r="AK362" s="40">
        <v>10723</v>
      </c>
      <c r="AL362" s="38">
        <v>0</v>
      </c>
      <c r="AM362" s="38">
        <v>0</v>
      </c>
      <c r="AN362" s="38">
        <v>0</v>
      </c>
      <c r="AO362" s="38">
        <v>0</v>
      </c>
      <c r="AP362" s="38">
        <v>0</v>
      </c>
      <c r="AQ362" s="36">
        <v>0</v>
      </c>
      <c r="AR362" s="36">
        <v>0</v>
      </c>
      <c r="AS362" s="36">
        <v>0</v>
      </c>
      <c r="AT362" s="36">
        <v>0</v>
      </c>
      <c r="AU362" s="36">
        <v>0</v>
      </c>
      <c r="AV362" s="36">
        <v>0</v>
      </c>
      <c r="AW362" s="36">
        <v>0</v>
      </c>
      <c r="AX362" s="36">
        <v>0</v>
      </c>
      <c r="AY362" s="36">
        <v>0</v>
      </c>
      <c r="AZ362" s="40"/>
      <c r="BA362" s="40">
        <v>10723</v>
      </c>
      <c r="BB362" s="36">
        <v>0</v>
      </c>
      <c r="BC362" s="36">
        <v>0</v>
      </c>
      <c r="BD362" s="36">
        <v>111</v>
      </c>
      <c r="BE362" s="36">
        <v>0</v>
      </c>
    </row>
    <row r="363" spans="1:57" x14ac:dyDescent="0.2">
      <c r="A363" s="35" t="s">
        <v>36</v>
      </c>
      <c r="B363" s="35" t="s">
        <v>1405</v>
      </c>
      <c r="C363" s="397" t="s">
        <v>1588</v>
      </c>
      <c r="D363" s="35" t="s">
        <v>757</v>
      </c>
      <c r="F363" s="35" t="s">
        <v>743</v>
      </c>
      <c r="G363" s="36">
        <v>0</v>
      </c>
      <c r="H363" s="36">
        <v>697</v>
      </c>
      <c r="I363" s="37">
        <v>697</v>
      </c>
      <c r="J363" s="39">
        <v>0</v>
      </c>
      <c r="K363" s="36">
        <v>0</v>
      </c>
      <c r="L363" s="36">
        <v>7592</v>
      </c>
      <c r="M363" s="37">
        <v>7592</v>
      </c>
      <c r="N363" s="38">
        <v>0</v>
      </c>
      <c r="O363" s="38">
        <v>0</v>
      </c>
      <c r="P363" s="38">
        <v>0</v>
      </c>
      <c r="Q363" s="39">
        <v>0</v>
      </c>
      <c r="R363" s="37">
        <v>0</v>
      </c>
      <c r="S363" s="38">
        <v>0</v>
      </c>
      <c r="T363" s="38">
        <v>0</v>
      </c>
      <c r="U363" s="38">
        <v>0</v>
      </c>
      <c r="V363" s="39">
        <v>0</v>
      </c>
      <c r="W363" s="36">
        <v>0</v>
      </c>
      <c r="X363" s="36">
        <v>0</v>
      </c>
      <c r="Y363" s="37">
        <v>0</v>
      </c>
      <c r="Z363" s="39">
        <v>0</v>
      </c>
      <c r="AA363" s="36">
        <v>0</v>
      </c>
      <c r="AB363" s="36">
        <v>0</v>
      </c>
      <c r="AC363" s="37">
        <v>0</v>
      </c>
      <c r="AD363" s="38">
        <v>0</v>
      </c>
      <c r="AE363" s="38">
        <v>0</v>
      </c>
      <c r="AF363" s="39">
        <v>0</v>
      </c>
      <c r="AG363" s="36">
        <v>0</v>
      </c>
      <c r="AH363" s="36">
        <v>0</v>
      </c>
      <c r="AI363" s="36">
        <v>0</v>
      </c>
      <c r="AJ363" s="36">
        <v>0</v>
      </c>
      <c r="AK363" s="40">
        <v>8289</v>
      </c>
      <c r="AL363" s="38">
        <v>0</v>
      </c>
      <c r="AM363" s="38">
        <v>0</v>
      </c>
      <c r="AN363" s="38">
        <v>0</v>
      </c>
      <c r="AO363" s="38">
        <v>0</v>
      </c>
      <c r="AP363" s="38">
        <v>0</v>
      </c>
      <c r="AQ363" s="36">
        <v>0</v>
      </c>
      <c r="AR363" s="36">
        <v>0</v>
      </c>
      <c r="AS363" s="36">
        <v>0</v>
      </c>
      <c r="AT363" s="36">
        <v>0</v>
      </c>
      <c r="AU363" s="36">
        <v>0</v>
      </c>
      <c r="AV363" s="36">
        <v>0</v>
      </c>
      <c r="AW363" s="36">
        <v>0</v>
      </c>
      <c r="AX363" s="36">
        <v>0</v>
      </c>
      <c r="AY363" s="36">
        <v>0</v>
      </c>
      <c r="AZ363" s="40"/>
      <c r="BA363" s="40">
        <v>8289</v>
      </c>
      <c r="BB363" s="36">
        <v>0</v>
      </c>
      <c r="BC363" s="36">
        <v>0</v>
      </c>
      <c r="BD363" s="36">
        <v>211</v>
      </c>
      <c r="BE363" s="36">
        <v>-26</v>
      </c>
    </row>
    <row r="364" spans="1:57" x14ac:dyDescent="0.2">
      <c r="A364" s="35" t="s">
        <v>37</v>
      </c>
      <c r="B364" s="35" t="s">
        <v>1406</v>
      </c>
      <c r="C364" s="397" t="s">
        <v>1589</v>
      </c>
      <c r="D364" s="35" t="s">
        <v>760</v>
      </c>
      <c r="F364" s="35" t="s">
        <v>743</v>
      </c>
      <c r="G364" s="36">
        <v>0</v>
      </c>
      <c r="H364" s="36">
        <v>279</v>
      </c>
      <c r="I364" s="37">
        <v>279</v>
      </c>
      <c r="J364" s="39">
        <v>0</v>
      </c>
      <c r="K364" s="36">
        <v>0</v>
      </c>
      <c r="L364" s="36">
        <v>7223</v>
      </c>
      <c r="M364" s="37">
        <v>7223</v>
      </c>
      <c r="N364" s="38">
        <v>0</v>
      </c>
      <c r="O364" s="38">
        <v>0</v>
      </c>
      <c r="P364" s="38">
        <v>0</v>
      </c>
      <c r="Q364" s="39">
        <v>0</v>
      </c>
      <c r="R364" s="37">
        <v>0</v>
      </c>
      <c r="S364" s="38">
        <v>0</v>
      </c>
      <c r="T364" s="38">
        <v>0</v>
      </c>
      <c r="U364" s="38">
        <v>0</v>
      </c>
      <c r="V364" s="39">
        <v>0</v>
      </c>
      <c r="W364" s="36">
        <v>0</v>
      </c>
      <c r="X364" s="36">
        <v>0</v>
      </c>
      <c r="Y364" s="37">
        <v>0</v>
      </c>
      <c r="Z364" s="39">
        <v>0</v>
      </c>
      <c r="AA364" s="36">
        <v>0</v>
      </c>
      <c r="AB364" s="36">
        <v>0</v>
      </c>
      <c r="AC364" s="37">
        <v>0</v>
      </c>
      <c r="AD364" s="38">
        <v>0</v>
      </c>
      <c r="AE364" s="38">
        <v>0</v>
      </c>
      <c r="AF364" s="39">
        <v>0</v>
      </c>
      <c r="AG364" s="36">
        <v>0</v>
      </c>
      <c r="AH364" s="36">
        <v>0</v>
      </c>
      <c r="AI364" s="36">
        <v>0</v>
      </c>
      <c r="AJ364" s="36">
        <v>0</v>
      </c>
      <c r="AK364" s="40">
        <v>7502</v>
      </c>
      <c r="AL364" s="38">
        <v>0</v>
      </c>
      <c r="AM364" s="38">
        <v>0</v>
      </c>
      <c r="AN364" s="38">
        <v>0</v>
      </c>
      <c r="AO364" s="38">
        <v>0</v>
      </c>
      <c r="AP364" s="38">
        <v>0</v>
      </c>
      <c r="AQ364" s="36">
        <v>0</v>
      </c>
      <c r="AR364" s="36">
        <v>0</v>
      </c>
      <c r="AS364" s="36">
        <v>0</v>
      </c>
      <c r="AT364" s="36">
        <v>0</v>
      </c>
      <c r="AU364" s="36">
        <v>0</v>
      </c>
      <c r="AV364" s="36">
        <v>0</v>
      </c>
      <c r="AW364" s="36">
        <v>0</v>
      </c>
      <c r="AX364" s="36">
        <v>0</v>
      </c>
      <c r="AY364" s="36">
        <v>0</v>
      </c>
      <c r="AZ364" s="40"/>
      <c r="BA364" s="40">
        <v>7502</v>
      </c>
      <c r="BB364" s="36">
        <v>0</v>
      </c>
      <c r="BC364" s="36">
        <v>0</v>
      </c>
      <c r="BD364" s="36">
        <v>79</v>
      </c>
      <c r="BE364" s="36">
        <v>-3</v>
      </c>
    </row>
    <row r="365" spans="1:57" x14ac:dyDescent="0.2">
      <c r="A365" s="35" t="s">
        <v>82</v>
      </c>
      <c r="B365" s="35" t="s">
        <v>1407</v>
      </c>
      <c r="C365" s="397" t="s">
        <v>1589</v>
      </c>
      <c r="D365" s="35" t="s">
        <v>761</v>
      </c>
      <c r="F365" s="35" t="s">
        <v>743</v>
      </c>
      <c r="G365" s="36">
        <v>0</v>
      </c>
      <c r="H365" s="36">
        <v>83</v>
      </c>
      <c r="I365" s="37">
        <v>83</v>
      </c>
      <c r="J365" s="39">
        <v>0</v>
      </c>
      <c r="K365" s="36">
        <v>0</v>
      </c>
      <c r="L365" s="36">
        <v>6182</v>
      </c>
      <c r="M365" s="37">
        <v>6182</v>
      </c>
      <c r="N365" s="38">
        <v>0</v>
      </c>
      <c r="O365" s="38">
        <v>0</v>
      </c>
      <c r="P365" s="38">
        <v>0</v>
      </c>
      <c r="Q365" s="39">
        <v>0</v>
      </c>
      <c r="R365" s="37">
        <v>0</v>
      </c>
      <c r="S365" s="38">
        <v>0</v>
      </c>
      <c r="T365" s="38">
        <v>0</v>
      </c>
      <c r="U365" s="38">
        <v>0</v>
      </c>
      <c r="V365" s="39">
        <v>0</v>
      </c>
      <c r="W365" s="36">
        <v>0</v>
      </c>
      <c r="X365" s="36">
        <v>0</v>
      </c>
      <c r="Y365" s="37">
        <v>0</v>
      </c>
      <c r="Z365" s="39">
        <v>0</v>
      </c>
      <c r="AA365" s="36">
        <v>0</v>
      </c>
      <c r="AB365" s="36">
        <v>0</v>
      </c>
      <c r="AC365" s="37">
        <v>0</v>
      </c>
      <c r="AD365" s="38">
        <v>0</v>
      </c>
      <c r="AE365" s="38">
        <v>0</v>
      </c>
      <c r="AF365" s="39">
        <v>0</v>
      </c>
      <c r="AG365" s="36">
        <v>0</v>
      </c>
      <c r="AH365" s="36">
        <v>0</v>
      </c>
      <c r="AI365" s="36">
        <v>0</v>
      </c>
      <c r="AJ365" s="36">
        <v>0</v>
      </c>
      <c r="AK365" s="40">
        <v>6265</v>
      </c>
      <c r="AL365" s="38">
        <v>0</v>
      </c>
      <c r="AM365" s="38">
        <v>0</v>
      </c>
      <c r="AN365" s="38">
        <v>0</v>
      </c>
      <c r="AO365" s="38">
        <v>0</v>
      </c>
      <c r="AP365" s="38">
        <v>0</v>
      </c>
      <c r="AQ365" s="36">
        <v>0</v>
      </c>
      <c r="AR365" s="36">
        <v>0</v>
      </c>
      <c r="AS365" s="36">
        <v>0</v>
      </c>
      <c r="AT365" s="36">
        <v>0</v>
      </c>
      <c r="AU365" s="36">
        <v>0</v>
      </c>
      <c r="AV365" s="36">
        <v>0</v>
      </c>
      <c r="AW365" s="36">
        <v>0</v>
      </c>
      <c r="AX365" s="36">
        <v>0</v>
      </c>
      <c r="AY365" s="36">
        <v>0</v>
      </c>
      <c r="AZ365" s="40"/>
      <c r="BA365" s="40">
        <v>6265</v>
      </c>
      <c r="BB365" s="36">
        <v>0</v>
      </c>
      <c r="BC365" s="36">
        <v>0</v>
      </c>
      <c r="BD365" s="36">
        <v>84</v>
      </c>
      <c r="BE365" s="36">
        <v>-27</v>
      </c>
    </row>
    <row r="366" spans="1:57" x14ac:dyDescent="0.2">
      <c r="A366" s="35" t="s">
        <v>91</v>
      </c>
      <c r="B366" s="35" t="s">
        <v>1408</v>
      </c>
      <c r="C366" s="397" t="s">
        <v>1588</v>
      </c>
      <c r="D366" s="35" t="s">
        <v>762</v>
      </c>
      <c r="F366" s="35" t="s">
        <v>743</v>
      </c>
      <c r="G366" s="36">
        <v>0</v>
      </c>
      <c r="H366" s="36">
        <v>202</v>
      </c>
      <c r="I366" s="37">
        <v>202</v>
      </c>
      <c r="J366" s="39">
        <v>0</v>
      </c>
      <c r="K366" s="36">
        <v>0</v>
      </c>
      <c r="L366" s="36">
        <v>6077</v>
      </c>
      <c r="M366" s="37">
        <v>6077</v>
      </c>
      <c r="N366" s="38">
        <v>0</v>
      </c>
      <c r="O366" s="38">
        <v>0</v>
      </c>
      <c r="P366" s="38">
        <v>0</v>
      </c>
      <c r="Q366" s="39">
        <v>0</v>
      </c>
      <c r="R366" s="37">
        <v>0</v>
      </c>
      <c r="S366" s="38">
        <v>0</v>
      </c>
      <c r="T366" s="38">
        <v>0</v>
      </c>
      <c r="U366" s="38">
        <v>0</v>
      </c>
      <c r="V366" s="39">
        <v>0</v>
      </c>
      <c r="W366" s="36">
        <v>0</v>
      </c>
      <c r="X366" s="36">
        <v>0</v>
      </c>
      <c r="Y366" s="37">
        <v>0</v>
      </c>
      <c r="Z366" s="39">
        <v>0</v>
      </c>
      <c r="AA366" s="36">
        <v>0</v>
      </c>
      <c r="AB366" s="36">
        <v>0</v>
      </c>
      <c r="AC366" s="37">
        <v>0</v>
      </c>
      <c r="AD366" s="38">
        <v>0</v>
      </c>
      <c r="AE366" s="38">
        <v>0</v>
      </c>
      <c r="AF366" s="39">
        <v>0</v>
      </c>
      <c r="AG366" s="36">
        <v>4</v>
      </c>
      <c r="AH366" s="36">
        <v>0</v>
      </c>
      <c r="AI366" s="36">
        <v>0</v>
      </c>
      <c r="AJ366" s="36">
        <v>0</v>
      </c>
      <c r="AK366" s="40">
        <v>6283</v>
      </c>
      <c r="AL366" s="38">
        <v>0</v>
      </c>
      <c r="AM366" s="38">
        <v>0</v>
      </c>
      <c r="AN366" s="38">
        <v>0</v>
      </c>
      <c r="AO366" s="38">
        <v>0</v>
      </c>
      <c r="AP366" s="38">
        <v>0</v>
      </c>
      <c r="AQ366" s="36">
        <v>0</v>
      </c>
      <c r="AR366" s="36">
        <v>0</v>
      </c>
      <c r="AS366" s="36">
        <v>0</v>
      </c>
      <c r="AT366" s="36">
        <v>0</v>
      </c>
      <c r="AU366" s="36">
        <v>0</v>
      </c>
      <c r="AV366" s="36">
        <v>0</v>
      </c>
      <c r="AW366" s="36">
        <v>0</v>
      </c>
      <c r="AX366" s="36">
        <v>0</v>
      </c>
      <c r="AY366" s="36">
        <v>0</v>
      </c>
      <c r="AZ366" s="40"/>
      <c r="BA366" s="40">
        <v>6283</v>
      </c>
      <c r="BB366" s="36">
        <v>0</v>
      </c>
      <c r="BC366" s="36">
        <v>0</v>
      </c>
      <c r="BD366" s="36">
        <v>86</v>
      </c>
      <c r="BE366" s="36">
        <v>-43</v>
      </c>
    </row>
    <row r="367" spans="1:57" x14ac:dyDescent="0.2">
      <c r="A367" s="35" t="s">
        <v>110</v>
      </c>
      <c r="B367" s="35" t="s">
        <v>1409</v>
      </c>
      <c r="C367" s="397" t="s">
        <v>1590</v>
      </c>
      <c r="D367" s="35" t="s">
        <v>765</v>
      </c>
      <c r="F367" s="35" t="s">
        <v>743</v>
      </c>
      <c r="G367" s="36">
        <v>0</v>
      </c>
      <c r="H367" s="36">
        <v>275</v>
      </c>
      <c r="I367" s="37">
        <v>275</v>
      </c>
      <c r="J367" s="39">
        <v>0</v>
      </c>
      <c r="K367" s="36">
        <v>0</v>
      </c>
      <c r="L367" s="36">
        <v>8818</v>
      </c>
      <c r="M367" s="37">
        <v>8818</v>
      </c>
      <c r="N367" s="38">
        <v>0</v>
      </c>
      <c r="O367" s="38">
        <v>0</v>
      </c>
      <c r="P367" s="38">
        <v>0</v>
      </c>
      <c r="Q367" s="39">
        <v>0</v>
      </c>
      <c r="R367" s="37">
        <v>0</v>
      </c>
      <c r="S367" s="38">
        <v>0</v>
      </c>
      <c r="T367" s="38">
        <v>0</v>
      </c>
      <c r="U367" s="38">
        <v>0</v>
      </c>
      <c r="V367" s="39">
        <v>0</v>
      </c>
      <c r="W367" s="36">
        <v>0</v>
      </c>
      <c r="X367" s="36">
        <v>0</v>
      </c>
      <c r="Y367" s="37">
        <v>0</v>
      </c>
      <c r="Z367" s="39">
        <v>0</v>
      </c>
      <c r="AA367" s="36">
        <v>0</v>
      </c>
      <c r="AB367" s="36">
        <v>0</v>
      </c>
      <c r="AC367" s="37">
        <v>0</v>
      </c>
      <c r="AD367" s="38">
        <v>0</v>
      </c>
      <c r="AE367" s="38">
        <v>0</v>
      </c>
      <c r="AF367" s="39">
        <v>0</v>
      </c>
      <c r="AG367" s="36">
        <v>0</v>
      </c>
      <c r="AH367" s="36">
        <v>0</v>
      </c>
      <c r="AI367" s="36">
        <v>0</v>
      </c>
      <c r="AJ367" s="36">
        <v>0</v>
      </c>
      <c r="AK367" s="40">
        <v>9093</v>
      </c>
      <c r="AL367" s="38">
        <v>0</v>
      </c>
      <c r="AM367" s="38">
        <v>0</v>
      </c>
      <c r="AN367" s="38">
        <v>0</v>
      </c>
      <c r="AO367" s="38">
        <v>0</v>
      </c>
      <c r="AP367" s="38">
        <v>0</v>
      </c>
      <c r="AQ367" s="36">
        <v>0</v>
      </c>
      <c r="AR367" s="36">
        <v>0</v>
      </c>
      <c r="AS367" s="36">
        <v>0</v>
      </c>
      <c r="AT367" s="36">
        <v>0</v>
      </c>
      <c r="AU367" s="36">
        <v>0</v>
      </c>
      <c r="AV367" s="36">
        <v>0</v>
      </c>
      <c r="AW367" s="36">
        <v>0</v>
      </c>
      <c r="AX367" s="36">
        <v>0</v>
      </c>
      <c r="AY367" s="36">
        <v>0</v>
      </c>
      <c r="AZ367" s="40"/>
      <c r="BA367" s="40">
        <v>9093</v>
      </c>
      <c r="BB367" s="36">
        <v>0</v>
      </c>
      <c r="BC367" s="36">
        <v>0</v>
      </c>
      <c r="BD367" s="36">
        <v>22</v>
      </c>
      <c r="BE367" s="36">
        <v>-23</v>
      </c>
    </row>
    <row r="368" spans="1:57" x14ac:dyDescent="0.2">
      <c r="A368" s="35" t="s">
        <v>125</v>
      </c>
      <c r="B368" s="35" t="s">
        <v>1410</v>
      </c>
      <c r="C368" s="397" t="s">
        <v>1591</v>
      </c>
      <c r="D368" s="35" t="s">
        <v>768</v>
      </c>
      <c r="F368" s="35" t="s">
        <v>743</v>
      </c>
      <c r="G368" s="36">
        <v>0</v>
      </c>
      <c r="H368" s="36">
        <v>65</v>
      </c>
      <c r="I368" s="37">
        <v>65</v>
      </c>
      <c r="J368" s="39">
        <v>0</v>
      </c>
      <c r="K368" s="36">
        <v>0</v>
      </c>
      <c r="L368" s="36">
        <v>4292</v>
      </c>
      <c r="M368" s="37">
        <v>4292</v>
      </c>
      <c r="N368" s="38">
        <v>0</v>
      </c>
      <c r="O368" s="38">
        <v>0</v>
      </c>
      <c r="P368" s="38">
        <v>0</v>
      </c>
      <c r="Q368" s="39">
        <v>0</v>
      </c>
      <c r="R368" s="37">
        <v>0</v>
      </c>
      <c r="S368" s="38">
        <v>0</v>
      </c>
      <c r="T368" s="38">
        <v>0</v>
      </c>
      <c r="U368" s="38">
        <v>0</v>
      </c>
      <c r="V368" s="39">
        <v>0</v>
      </c>
      <c r="W368" s="36">
        <v>0</v>
      </c>
      <c r="X368" s="36">
        <v>0</v>
      </c>
      <c r="Y368" s="37">
        <v>0</v>
      </c>
      <c r="Z368" s="39">
        <v>0</v>
      </c>
      <c r="AA368" s="36">
        <v>0</v>
      </c>
      <c r="AB368" s="36">
        <v>0</v>
      </c>
      <c r="AC368" s="37">
        <v>0</v>
      </c>
      <c r="AD368" s="38">
        <v>0</v>
      </c>
      <c r="AE368" s="38">
        <v>0</v>
      </c>
      <c r="AF368" s="39">
        <v>0</v>
      </c>
      <c r="AG368" s="36">
        <v>0</v>
      </c>
      <c r="AH368" s="36">
        <v>0</v>
      </c>
      <c r="AI368" s="36">
        <v>0</v>
      </c>
      <c r="AJ368" s="36">
        <v>0</v>
      </c>
      <c r="AK368" s="40">
        <v>4357</v>
      </c>
      <c r="AL368" s="38">
        <v>0</v>
      </c>
      <c r="AM368" s="38">
        <v>0</v>
      </c>
      <c r="AN368" s="38">
        <v>0</v>
      </c>
      <c r="AO368" s="38">
        <v>0</v>
      </c>
      <c r="AP368" s="38">
        <v>0</v>
      </c>
      <c r="AQ368" s="36">
        <v>0</v>
      </c>
      <c r="AR368" s="36">
        <v>0</v>
      </c>
      <c r="AS368" s="36">
        <v>0</v>
      </c>
      <c r="AT368" s="36">
        <v>0</v>
      </c>
      <c r="AU368" s="36">
        <v>0</v>
      </c>
      <c r="AV368" s="36">
        <v>0</v>
      </c>
      <c r="AW368" s="36">
        <v>0</v>
      </c>
      <c r="AX368" s="36">
        <v>0</v>
      </c>
      <c r="AY368" s="36">
        <v>0</v>
      </c>
      <c r="AZ368" s="40"/>
      <c r="BA368" s="40">
        <v>4357</v>
      </c>
      <c r="BB368" s="36">
        <v>0</v>
      </c>
      <c r="BC368" s="36">
        <v>0</v>
      </c>
      <c r="BD368" s="36">
        <v>116</v>
      </c>
      <c r="BE368" s="36">
        <v>-7</v>
      </c>
    </row>
    <row r="369" spans="1:57" x14ac:dyDescent="0.2">
      <c r="A369" s="35" t="s">
        <v>155</v>
      </c>
      <c r="B369" s="35" t="s">
        <v>1411</v>
      </c>
      <c r="C369" s="397" t="s">
        <v>1592</v>
      </c>
      <c r="D369" s="35" t="s">
        <v>773</v>
      </c>
      <c r="F369" s="35" t="s">
        <v>743</v>
      </c>
      <c r="G369" s="36">
        <v>0</v>
      </c>
      <c r="H369" s="36">
        <v>134</v>
      </c>
      <c r="I369" s="37">
        <v>134</v>
      </c>
      <c r="J369" s="39">
        <v>36</v>
      </c>
      <c r="K369" s="36">
        <v>0</v>
      </c>
      <c r="L369" s="36">
        <v>7987</v>
      </c>
      <c r="M369" s="37">
        <v>7987</v>
      </c>
      <c r="N369" s="38">
        <v>0</v>
      </c>
      <c r="O369" s="38">
        <v>0</v>
      </c>
      <c r="P369" s="38">
        <v>0</v>
      </c>
      <c r="Q369" s="39">
        <v>0</v>
      </c>
      <c r="R369" s="37">
        <v>0</v>
      </c>
      <c r="S369" s="38">
        <v>0</v>
      </c>
      <c r="T369" s="38">
        <v>0</v>
      </c>
      <c r="U369" s="38">
        <v>0</v>
      </c>
      <c r="V369" s="39">
        <v>0</v>
      </c>
      <c r="W369" s="36">
        <v>0</v>
      </c>
      <c r="X369" s="36">
        <v>0</v>
      </c>
      <c r="Y369" s="37">
        <v>0</v>
      </c>
      <c r="Z369" s="39">
        <v>0</v>
      </c>
      <c r="AA369" s="36">
        <v>0</v>
      </c>
      <c r="AB369" s="36">
        <v>0</v>
      </c>
      <c r="AC369" s="37">
        <v>0</v>
      </c>
      <c r="AD369" s="38">
        <v>0</v>
      </c>
      <c r="AE369" s="38">
        <v>0</v>
      </c>
      <c r="AF369" s="39">
        <v>0</v>
      </c>
      <c r="AG369" s="36">
        <v>0</v>
      </c>
      <c r="AH369" s="36">
        <v>0</v>
      </c>
      <c r="AI369" s="36">
        <v>0</v>
      </c>
      <c r="AJ369" s="36">
        <v>0</v>
      </c>
      <c r="AK369" s="40">
        <v>8157</v>
      </c>
      <c r="AL369" s="38">
        <v>0</v>
      </c>
      <c r="AM369" s="38">
        <v>0</v>
      </c>
      <c r="AN369" s="38">
        <v>0</v>
      </c>
      <c r="AO369" s="38">
        <v>0</v>
      </c>
      <c r="AP369" s="38">
        <v>0</v>
      </c>
      <c r="AQ369" s="36">
        <v>0</v>
      </c>
      <c r="AR369" s="36">
        <v>0</v>
      </c>
      <c r="AS369" s="36">
        <v>0</v>
      </c>
      <c r="AT369" s="36">
        <v>0</v>
      </c>
      <c r="AU369" s="36">
        <v>0</v>
      </c>
      <c r="AV369" s="36">
        <v>0</v>
      </c>
      <c r="AW369" s="36">
        <v>0</v>
      </c>
      <c r="AX369" s="36">
        <v>0</v>
      </c>
      <c r="AY369" s="36">
        <v>0</v>
      </c>
      <c r="AZ369" s="40"/>
      <c r="BA369" s="40">
        <v>8157</v>
      </c>
      <c r="BB369" s="36">
        <v>0</v>
      </c>
      <c r="BC369" s="36">
        <v>0</v>
      </c>
      <c r="BD369" s="36">
        <v>118</v>
      </c>
      <c r="BE369" s="36">
        <v>-8</v>
      </c>
    </row>
    <row r="370" spans="1:57" x14ac:dyDescent="0.2">
      <c r="A370" s="35" t="s">
        <v>168</v>
      </c>
      <c r="B370" s="35" t="s">
        <v>1412</v>
      </c>
      <c r="C370" s="397" t="s">
        <v>1591</v>
      </c>
      <c r="D370" s="35" t="s">
        <v>781</v>
      </c>
      <c r="F370" s="35" t="s">
        <v>743</v>
      </c>
      <c r="G370" s="36">
        <v>0</v>
      </c>
      <c r="H370" s="36">
        <v>21</v>
      </c>
      <c r="I370" s="37">
        <v>21</v>
      </c>
      <c r="J370" s="39">
        <v>0</v>
      </c>
      <c r="K370" s="36">
        <v>0</v>
      </c>
      <c r="L370" s="36">
        <v>6249</v>
      </c>
      <c r="M370" s="37">
        <v>6249</v>
      </c>
      <c r="N370" s="38">
        <v>0</v>
      </c>
      <c r="O370" s="38">
        <v>0</v>
      </c>
      <c r="P370" s="38">
        <v>0</v>
      </c>
      <c r="Q370" s="39">
        <v>0</v>
      </c>
      <c r="R370" s="37">
        <v>0</v>
      </c>
      <c r="S370" s="38">
        <v>0</v>
      </c>
      <c r="T370" s="38">
        <v>0</v>
      </c>
      <c r="U370" s="38">
        <v>0</v>
      </c>
      <c r="V370" s="39">
        <v>0</v>
      </c>
      <c r="W370" s="36">
        <v>0</v>
      </c>
      <c r="X370" s="36">
        <v>0</v>
      </c>
      <c r="Y370" s="37">
        <v>0</v>
      </c>
      <c r="Z370" s="39">
        <v>0</v>
      </c>
      <c r="AA370" s="36">
        <v>0</v>
      </c>
      <c r="AB370" s="36">
        <v>0</v>
      </c>
      <c r="AC370" s="37">
        <v>0</v>
      </c>
      <c r="AD370" s="38">
        <v>0</v>
      </c>
      <c r="AE370" s="38">
        <v>0</v>
      </c>
      <c r="AF370" s="39">
        <v>0</v>
      </c>
      <c r="AG370" s="36">
        <v>0</v>
      </c>
      <c r="AH370" s="36">
        <v>0</v>
      </c>
      <c r="AI370" s="36">
        <v>0</v>
      </c>
      <c r="AJ370" s="36">
        <v>0</v>
      </c>
      <c r="AK370" s="40">
        <v>6270</v>
      </c>
      <c r="AL370" s="38">
        <v>0</v>
      </c>
      <c r="AM370" s="38">
        <v>0</v>
      </c>
      <c r="AN370" s="38">
        <v>0</v>
      </c>
      <c r="AO370" s="38">
        <v>0</v>
      </c>
      <c r="AP370" s="38">
        <v>0</v>
      </c>
      <c r="AQ370" s="36">
        <v>0</v>
      </c>
      <c r="AR370" s="36">
        <v>0</v>
      </c>
      <c r="AS370" s="36">
        <v>0</v>
      </c>
      <c r="AT370" s="36">
        <v>0</v>
      </c>
      <c r="AU370" s="36">
        <v>0</v>
      </c>
      <c r="AV370" s="36">
        <v>0</v>
      </c>
      <c r="AW370" s="36">
        <v>0</v>
      </c>
      <c r="AX370" s="36">
        <v>0</v>
      </c>
      <c r="AY370" s="36">
        <v>0</v>
      </c>
      <c r="AZ370" s="40"/>
      <c r="BA370" s="40">
        <v>6270</v>
      </c>
      <c r="BB370" s="36">
        <v>0</v>
      </c>
      <c r="BC370" s="36">
        <v>0</v>
      </c>
      <c r="BD370" s="36">
        <v>13</v>
      </c>
      <c r="BE370" s="36">
        <v>-3</v>
      </c>
    </row>
    <row r="371" spans="1:57" x14ac:dyDescent="0.2">
      <c r="A371" s="35" t="s">
        <v>192</v>
      </c>
      <c r="B371" s="35" t="s">
        <v>1413</v>
      </c>
      <c r="C371" s="397" t="s">
        <v>1589</v>
      </c>
      <c r="D371" s="35" t="s">
        <v>785</v>
      </c>
      <c r="F371" s="35" t="s">
        <v>743</v>
      </c>
      <c r="G371" s="36">
        <v>0</v>
      </c>
      <c r="H371" s="36">
        <v>166</v>
      </c>
      <c r="I371" s="37">
        <v>166</v>
      </c>
      <c r="J371" s="39">
        <v>0</v>
      </c>
      <c r="K371" s="36">
        <v>0</v>
      </c>
      <c r="L371" s="36">
        <v>10470</v>
      </c>
      <c r="M371" s="37">
        <v>10470</v>
      </c>
      <c r="N371" s="38">
        <v>0</v>
      </c>
      <c r="O371" s="38">
        <v>0</v>
      </c>
      <c r="P371" s="38">
        <v>0</v>
      </c>
      <c r="Q371" s="39">
        <v>0</v>
      </c>
      <c r="R371" s="37">
        <v>0</v>
      </c>
      <c r="S371" s="38">
        <v>0</v>
      </c>
      <c r="T371" s="38">
        <v>0</v>
      </c>
      <c r="U371" s="38">
        <v>0</v>
      </c>
      <c r="V371" s="39">
        <v>0</v>
      </c>
      <c r="W371" s="36">
        <v>0</v>
      </c>
      <c r="X371" s="36">
        <v>0</v>
      </c>
      <c r="Y371" s="37">
        <v>0</v>
      </c>
      <c r="Z371" s="39">
        <v>0</v>
      </c>
      <c r="AA371" s="36">
        <v>0</v>
      </c>
      <c r="AB371" s="36">
        <v>0</v>
      </c>
      <c r="AC371" s="37">
        <v>0</v>
      </c>
      <c r="AD371" s="38">
        <v>0</v>
      </c>
      <c r="AE371" s="38">
        <v>0</v>
      </c>
      <c r="AF371" s="39">
        <v>0</v>
      </c>
      <c r="AG371" s="36">
        <v>69</v>
      </c>
      <c r="AH371" s="36">
        <v>0</v>
      </c>
      <c r="AI371" s="36">
        <v>0</v>
      </c>
      <c r="AJ371" s="36">
        <v>0</v>
      </c>
      <c r="AK371" s="40">
        <v>10705</v>
      </c>
      <c r="AL371" s="38">
        <v>0</v>
      </c>
      <c r="AM371" s="38">
        <v>0</v>
      </c>
      <c r="AN371" s="38">
        <v>0</v>
      </c>
      <c r="AO371" s="38">
        <v>0</v>
      </c>
      <c r="AP371" s="38">
        <v>0</v>
      </c>
      <c r="AQ371" s="36">
        <v>0</v>
      </c>
      <c r="AR371" s="36">
        <v>0</v>
      </c>
      <c r="AS371" s="36">
        <v>0</v>
      </c>
      <c r="AT371" s="36">
        <v>0</v>
      </c>
      <c r="AU371" s="36">
        <v>0</v>
      </c>
      <c r="AV371" s="36">
        <v>0</v>
      </c>
      <c r="AW371" s="36">
        <v>0</v>
      </c>
      <c r="AX371" s="36">
        <v>0</v>
      </c>
      <c r="AY371" s="36">
        <v>0</v>
      </c>
      <c r="AZ371" s="40"/>
      <c r="BA371" s="40">
        <v>10705</v>
      </c>
      <c r="BB371" s="36">
        <v>0</v>
      </c>
      <c r="BC371" s="36">
        <v>0</v>
      </c>
      <c r="BD371" s="36">
        <v>0</v>
      </c>
      <c r="BE371" s="36">
        <v>-27</v>
      </c>
    </row>
    <row r="372" spans="1:57" x14ac:dyDescent="0.2">
      <c r="A372" s="35" t="s">
        <v>210</v>
      </c>
      <c r="B372" s="35" t="s">
        <v>1414</v>
      </c>
      <c r="C372" s="397" t="s">
        <v>1588</v>
      </c>
      <c r="D372" s="35" t="s">
        <v>786</v>
      </c>
      <c r="F372" s="35" t="s">
        <v>743</v>
      </c>
      <c r="G372" s="36">
        <v>0</v>
      </c>
      <c r="H372" s="36">
        <v>171</v>
      </c>
      <c r="I372" s="37">
        <v>171</v>
      </c>
      <c r="J372" s="39">
        <v>0</v>
      </c>
      <c r="K372" s="36">
        <v>0</v>
      </c>
      <c r="L372" s="36">
        <v>15449</v>
      </c>
      <c r="M372" s="37">
        <v>15449</v>
      </c>
      <c r="N372" s="38">
        <v>0</v>
      </c>
      <c r="O372" s="38">
        <v>0</v>
      </c>
      <c r="P372" s="38">
        <v>0</v>
      </c>
      <c r="Q372" s="39">
        <v>0</v>
      </c>
      <c r="R372" s="37">
        <v>0</v>
      </c>
      <c r="S372" s="38">
        <v>0</v>
      </c>
      <c r="T372" s="38">
        <v>0</v>
      </c>
      <c r="U372" s="38">
        <v>0</v>
      </c>
      <c r="V372" s="39">
        <v>0</v>
      </c>
      <c r="W372" s="36">
        <v>0</v>
      </c>
      <c r="X372" s="36">
        <v>0</v>
      </c>
      <c r="Y372" s="37">
        <v>0</v>
      </c>
      <c r="Z372" s="39">
        <v>0</v>
      </c>
      <c r="AA372" s="36">
        <v>0</v>
      </c>
      <c r="AB372" s="36">
        <v>0</v>
      </c>
      <c r="AC372" s="37">
        <v>0</v>
      </c>
      <c r="AD372" s="38">
        <v>0</v>
      </c>
      <c r="AE372" s="38">
        <v>0</v>
      </c>
      <c r="AF372" s="39">
        <v>0</v>
      </c>
      <c r="AG372" s="36">
        <v>0</v>
      </c>
      <c r="AH372" s="36">
        <v>0</v>
      </c>
      <c r="AI372" s="36">
        <v>0</v>
      </c>
      <c r="AJ372" s="36">
        <v>0</v>
      </c>
      <c r="AK372" s="40">
        <v>15620</v>
      </c>
      <c r="AL372" s="38">
        <v>0</v>
      </c>
      <c r="AM372" s="38">
        <v>0</v>
      </c>
      <c r="AN372" s="38">
        <v>0</v>
      </c>
      <c r="AO372" s="38">
        <v>0</v>
      </c>
      <c r="AP372" s="38">
        <v>0</v>
      </c>
      <c r="AQ372" s="36">
        <v>0</v>
      </c>
      <c r="AR372" s="36">
        <v>0</v>
      </c>
      <c r="AS372" s="36">
        <v>0</v>
      </c>
      <c r="AT372" s="36">
        <v>0</v>
      </c>
      <c r="AU372" s="36">
        <v>0</v>
      </c>
      <c r="AV372" s="36">
        <v>0</v>
      </c>
      <c r="AW372" s="36">
        <v>0</v>
      </c>
      <c r="AX372" s="36">
        <v>0</v>
      </c>
      <c r="AY372" s="36">
        <v>0</v>
      </c>
      <c r="AZ372" s="40"/>
      <c r="BA372" s="40">
        <v>15620</v>
      </c>
      <c r="BB372" s="36">
        <v>0</v>
      </c>
      <c r="BC372" s="36">
        <v>0</v>
      </c>
      <c r="BD372" s="36">
        <v>326</v>
      </c>
      <c r="BE372" s="36">
        <v>-6</v>
      </c>
    </row>
    <row r="373" spans="1:57" x14ac:dyDescent="0.2">
      <c r="A373" s="35" t="s">
        <v>256</v>
      </c>
      <c r="B373" s="35" t="s">
        <v>1415</v>
      </c>
      <c r="C373" s="397" t="s">
        <v>1589</v>
      </c>
      <c r="D373" s="35" t="s">
        <v>793</v>
      </c>
      <c r="F373" s="35" t="s">
        <v>743</v>
      </c>
      <c r="G373" s="36">
        <v>0</v>
      </c>
      <c r="H373" s="36">
        <v>194</v>
      </c>
      <c r="I373" s="37">
        <v>194</v>
      </c>
      <c r="J373" s="39">
        <v>0</v>
      </c>
      <c r="K373" s="36">
        <v>0</v>
      </c>
      <c r="L373" s="36">
        <v>14132</v>
      </c>
      <c r="M373" s="37">
        <v>14132</v>
      </c>
      <c r="N373" s="38">
        <v>0</v>
      </c>
      <c r="O373" s="38">
        <v>0</v>
      </c>
      <c r="P373" s="38">
        <v>0</v>
      </c>
      <c r="Q373" s="39">
        <v>0</v>
      </c>
      <c r="R373" s="37">
        <v>0</v>
      </c>
      <c r="S373" s="38">
        <v>0</v>
      </c>
      <c r="T373" s="38">
        <v>0</v>
      </c>
      <c r="U373" s="38">
        <v>0</v>
      </c>
      <c r="V373" s="39">
        <v>0</v>
      </c>
      <c r="W373" s="36">
        <v>0</v>
      </c>
      <c r="X373" s="36">
        <v>0</v>
      </c>
      <c r="Y373" s="37">
        <v>0</v>
      </c>
      <c r="Z373" s="39">
        <v>0</v>
      </c>
      <c r="AA373" s="36">
        <v>0</v>
      </c>
      <c r="AB373" s="36">
        <v>0</v>
      </c>
      <c r="AC373" s="37">
        <v>0</v>
      </c>
      <c r="AD373" s="38">
        <v>0</v>
      </c>
      <c r="AE373" s="38">
        <v>0</v>
      </c>
      <c r="AF373" s="39">
        <v>0</v>
      </c>
      <c r="AG373" s="36">
        <v>0</v>
      </c>
      <c r="AH373" s="36">
        <v>0</v>
      </c>
      <c r="AI373" s="36">
        <v>0</v>
      </c>
      <c r="AJ373" s="36">
        <v>0</v>
      </c>
      <c r="AK373" s="40">
        <v>14326</v>
      </c>
      <c r="AL373" s="38">
        <v>0</v>
      </c>
      <c r="AM373" s="38">
        <v>0</v>
      </c>
      <c r="AN373" s="38">
        <v>0</v>
      </c>
      <c r="AO373" s="38">
        <v>0</v>
      </c>
      <c r="AP373" s="38">
        <v>0</v>
      </c>
      <c r="AQ373" s="36">
        <v>0</v>
      </c>
      <c r="AR373" s="36">
        <v>0</v>
      </c>
      <c r="AS373" s="36">
        <v>0</v>
      </c>
      <c r="AT373" s="36">
        <v>0</v>
      </c>
      <c r="AU373" s="36">
        <v>0</v>
      </c>
      <c r="AV373" s="36">
        <v>0</v>
      </c>
      <c r="AW373" s="36">
        <v>0</v>
      </c>
      <c r="AX373" s="36">
        <v>0</v>
      </c>
      <c r="AY373" s="36">
        <v>0</v>
      </c>
      <c r="AZ373" s="40"/>
      <c r="BA373" s="40">
        <v>14326</v>
      </c>
      <c r="BB373" s="36">
        <v>0</v>
      </c>
      <c r="BC373" s="36">
        <v>0</v>
      </c>
      <c r="BD373" s="36">
        <v>98</v>
      </c>
      <c r="BE373" s="36">
        <v>-63</v>
      </c>
    </row>
    <row r="374" spans="1:57" x14ac:dyDescent="0.2">
      <c r="A374" s="35" t="s">
        <v>276</v>
      </c>
      <c r="B374" s="35" t="s">
        <v>1416</v>
      </c>
      <c r="C374" s="397" t="s">
        <v>1593</v>
      </c>
      <c r="D374" s="35" t="s">
        <v>796</v>
      </c>
      <c r="F374" s="35" t="s">
        <v>743</v>
      </c>
      <c r="G374" s="36">
        <v>0</v>
      </c>
      <c r="H374" s="36">
        <v>250</v>
      </c>
      <c r="I374" s="37">
        <v>250</v>
      </c>
      <c r="J374" s="39">
        <v>0</v>
      </c>
      <c r="K374" s="36">
        <v>0</v>
      </c>
      <c r="L374" s="36">
        <v>6230</v>
      </c>
      <c r="M374" s="37">
        <v>6230</v>
      </c>
      <c r="N374" s="38">
        <v>0</v>
      </c>
      <c r="O374" s="38">
        <v>0</v>
      </c>
      <c r="P374" s="38">
        <v>0</v>
      </c>
      <c r="Q374" s="39">
        <v>0</v>
      </c>
      <c r="R374" s="37">
        <v>0</v>
      </c>
      <c r="S374" s="38">
        <v>0</v>
      </c>
      <c r="T374" s="38">
        <v>0</v>
      </c>
      <c r="U374" s="38">
        <v>0</v>
      </c>
      <c r="V374" s="39">
        <v>0</v>
      </c>
      <c r="W374" s="36">
        <v>0</v>
      </c>
      <c r="X374" s="36">
        <v>0</v>
      </c>
      <c r="Y374" s="37">
        <v>0</v>
      </c>
      <c r="Z374" s="39">
        <v>0</v>
      </c>
      <c r="AA374" s="36">
        <v>0</v>
      </c>
      <c r="AB374" s="36">
        <v>0</v>
      </c>
      <c r="AC374" s="37">
        <v>0</v>
      </c>
      <c r="AD374" s="38">
        <v>0</v>
      </c>
      <c r="AE374" s="38">
        <v>0</v>
      </c>
      <c r="AF374" s="39">
        <v>0</v>
      </c>
      <c r="AG374" s="36">
        <v>0</v>
      </c>
      <c r="AH374" s="36">
        <v>0</v>
      </c>
      <c r="AI374" s="36">
        <v>0</v>
      </c>
      <c r="AJ374" s="36">
        <v>0</v>
      </c>
      <c r="AK374" s="40">
        <v>6480</v>
      </c>
      <c r="AL374" s="38">
        <v>0</v>
      </c>
      <c r="AM374" s="38">
        <v>0</v>
      </c>
      <c r="AN374" s="38">
        <v>0</v>
      </c>
      <c r="AO374" s="38">
        <v>0</v>
      </c>
      <c r="AP374" s="38">
        <v>0</v>
      </c>
      <c r="AQ374" s="36">
        <v>0</v>
      </c>
      <c r="AR374" s="36">
        <v>0</v>
      </c>
      <c r="AS374" s="36">
        <v>0</v>
      </c>
      <c r="AT374" s="36">
        <v>0</v>
      </c>
      <c r="AU374" s="36">
        <v>0</v>
      </c>
      <c r="AV374" s="36">
        <v>0</v>
      </c>
      <c r="AW374" s="36">
        <v>0</v>
      </c>
      <c r="AX374" s="36">
        <v>0</v>
      </c>
      <c r="AY374" s="36">
        <v>0</v>
      </c>
      <c r="AZ374" s="40"/>
      <c r="BA374" s="40">
        <v>6480</v>
      </c>
      <c r="BB374" s="36">
        <v>0</v>
      </c>
      <c r="BC374" s="36">
        <v>0</v>
      </c>
      <c r="BD374" s="36">
        <v>179</v>
      </c>
      <c r="BE374" s="36">
        <v>-4</v>
      </c>
    </row>
    <row r="375" spans="1:57" x14ac:dyDescent="0.2">
      <c r="A375" s="35" t="s">
        <v>292</v>
      </c>
      <c r="B375" s="35" t="s">
        <v>1417</v>
      </c>
      <c r="C375" s="397" t="s">
        <v>1594</v>
      </c>
      <c r="D375" s="35" t="s">
        <v>799</v>
      </c>
      <c r="F375" s="35" t="s">
        <v>743</v>
      </c>
      <c r="G375" s="36">
        <v>0</v>
      </c>
      <c r="H375" s="36">
        <v>46</v>
      </c>
      <c r="I375" s="37">
        <v>46</v>
      </c>
      <c r="J375" s="39">
        <v>0</v>
      </c>
      <c r="K375" s="36">
        <v>0</v>
      </c>
      <c r="L375" s="36">
        <v>9575</v>
      </c>
      <c r="M375" s="37">
        <v>9575</v>
      </c>
      <c r="N375" s="38">
        <v>0</v>
      </c>
      <c r="O375" s="38">
        <v>0</v>
      </c>
      <c r="P375" s="38">
        <v>0</v>
      </c>
      <c r="Q375" s="39">
        <v>0</v>
      </c>
      <c r="R375" s="37">
        <v>0</v>
      </c>
      <c r="S375" s="38">
        <v>0</v>
      </c>
      <c r="T375" s="38">
        <v>0</v>
      </c>
      <c r="U375" s="38">
        <v>0</v>
      </c>
      <c r="V375" s="39">
        <v>0</v>
      </c>
      <c r="W375" s="36">
        <v>0</v>
      </c>
      <c r="X375" s="36">
        <v>0</v>
      </c>
      <c r="Y375" s="37">
        <v>0</v>
      </c>
      <c r="Z375" s="39">
        <v>0</v>
      </c>
      <c r="AA375" s="36">
        <v>0</v>
      </c>
      <c r="AB375" s="36">
        <v>0</v>
      </c>
      <c r="AC375" s="37">
        <v>0</v>
      </c>
      <c r="AD375" s="38">
        <v>0</v>
      </c>
      <c r="AE375" s="38">
        <v>0</v>
      </c>
      <c r="AF375" s="39">
        <v>0</v>
      </c>
      <c r="AG375" s="36">
        <v>0</v>
      </c>
      <c r="AH375" s="36">
        <v>0</v>
      </c>
      <c r="AI375" s="36">
        <v>0</v>
      </c>
      <c r="AJ375" s="36">
        <v>0</v>
      </c>
      <c r="AK375" s="40">
        <v>9621</v>
      </c>
      <c r="AL375" s="38">
        <v>0</v>
      </c>
      <c r="AM375" s="38">
        <v>0</v>
      </c>
      <c r="AN375" s="38">
        <v>0</v>
      </c>
      <c r="AO375" s="38">
        <v>0</v>
      </c>
      <c r="AP375" s="38">
        <v>0</v>
      </c>
      <c r="AQ375" s="36">
        <v>0</v>
      </c>
      <c r="AR375" s="36">
        <v>0</v>
      </c>
      <c r="AS375" s="36">
        <v>0</v>
      </c>
      <c r="AT375" s="36">
        <v>0</v>
      </c>
      <c r="AU375" s="36">
        <v>0</v>
      </c>
      <c r="AV375" s="36">
        <v>0</v>
      </c>
      <c r="AW375" s="36">
        <v>0</v>
      </c>
      <c r="AX375" s="36">
        <v>0</v>
      </c>
      <c r="AY375" s="36">
        <v>0</v>
      </c>
      <c r="AZ375" s="40"/>
      <c r="BA375" s="40">
        <v>9621</v>
      </c>
      <c r="BB375" s="36">
        <v>0</v>
      </c>
      <c r="BC375" s="36">
        <v>0</v>
      </c>
      <c r="BD375" s="36">
        <v>211</v>
      </c>
      <c r="BE375" s="36">
        <v>-10</v>
      </c>
    </row>
    <row r="376" spans="1:57" x14ac:dyDescent="0.2">
      <c r="A376" s="35" t="s">
        <v>307</v>
      </c>
      <c r="B376" s="35" t="s">
        <v>1418</v>
      </c>
      <c r="C376" s="397" t="s">
        <v>1589</v>
      </c>
      <c r="D376" s="35" t="s">
        <v>802</v>
      </c>
      <c r="F376" s="35" t="s">
        <v>743</v>
      </c>
      <c r="G376" s="36">
        <v>0</v>
      </c>
      <c r="H376" s="36">
        <v>423</v>
      </c>
      <c r="I376" s="37">
        <v>423</v>
      </c>
      <c r="J376" s="39">
        <v>4</v>
      </c>
      <c r="K376" s="36">
        <v>0</v>
      </c>
      <c r="L376" s="36">
        <v>15984</v>
      </c>
      <c r="M376" s="37">
        <v>15984</v>
      </c>
      <c r="N376" s="38">
        <v>0</v>
      </c>
      <c r="O376" s="38">
        <v>0</v>
      </c>
      <c r="P376" s="38">
        <v>0</v>
      </c>
      <c r="Q376" s="39">
        <v>0</v>
      </c>
      <c r="R376" s="37">
        <v>0</v>
      </c>
      <c r="S376" s="38">
        <v>0</v>
      </c>
      <c r="T376" s="38">
        <v>0</v>
      </c>
      <c r="U376" s="38">
        <v>0</v>
      </c>
      <c r="V376" s="39">
        <v>0</v>
      </c>
      <c r="W376" s="36">
        <v>0</v>
      </c>
      <c r="X376" s="36">
        <v>0</v>
      </c>
      <c r="Y376" s="37">
        <v>0</v>
      </c>
      <c r="Z376" s="39">
        <v>0</v>
      </c>
      <c r="AA376" s="36">
        <v>0</v>
      </c>
      <c r="AB376" s="36">
        <v>0</v>
      </c>
      <c r="AC376" s="37">
        <v>0</v>
      </c>
      <c r="AD376" s="38">
        <v>0</v>
      </c>
      <c r="AE376" s="38">
        <v>0</v>
      </c>
      <c r="AF376" s="39">
        <v>0</v>
      </c>
      <c r="AG376" s="36">
        <v>0</v>
      </c>
      <c r="AH376" s="36">
        <v>0</v>
      </c>
      <c r="AI376" s="36">
        <v>0</v>
      </c>
      <c r="AJ376" s="36">
        <v>0</v>
      </c>
      <c r="AK376" s="40">
        <v>16411</v>
      </c>
      <c r="AL376" s="38">
        <v>0</v>
      </c>
      <c r="AM376" s="38">
        <v>0</v>
      </c>
      <c r="AN376" s="38">
        <v>0</v>
      </c>
      <c r="AO376" s="38">
        <v>0</v>
      </c>
      <c r="AP376" s="38">
        <v>0</v>
      </c>
      <c r="AQ376" s="36">
        <v>0</v>
      </c>
      <c r="AR376" s="36">
        <v>0</v>
      </c>
      <c r="AS376" s="36">
        <v>0</v>
      </c>
      <c r="AT376" s="36">
        <v>0</v>
      </c>
      <c r="AU376" s="36">
        <v>0</v>
      </c>
      <c r="AV376" s="36">
        <v>0</v>
      </c>
      <c r="AW376" s="36">
        <v>0</v>
      </c>
      <c r="AX376" s="36">
        <v>0</v>
      </c>
      <c r="AY376" s="36">
        <v>0</v>
      </c>
      <c r="AZ376" s="40"/>
      <c r="BA376" s="40">
        <v>16411</v>
      </c>
      <c r="BB376" s="36">
        <v>0</v>
      </c>
      <c r="BC376" s="36">
        <v>0</v>
      </c>
      <c r="BD376" s="36">
        <v>33</v>
      </c>
      <c r="BE376" s="36">
        <v>-26</v>
      </c>
    </row>
    <row r="377" spans="1:57" x14ac:dyDescent="0.2">
      <c r="A377" s="35" t="s">
        <v>323</v>
      </c>
      <c r="B377" s="35" t="s">
        <v>1419</v>
      </c>
      <c r="C377" s="397" t="s">
        <v>1590</v>
      </c>
      <c r="D377" s="35" t="s">
        <v>805</v>
      </c>
      <c r="F377" s="35" t="s">
        <v>743</v>
      </c>
      <c r="G377" s="36">
        <v>0</v>
      </c>
      <c r="H377" s="36">
        <v>74</v>
      </c>
      <c r="I377" s="37">
        <v>74</v>
      </c>
      <c r="J377" s="39">
        <v>0</v>
      </c>
      <c r="K377" s="36">
        <v>0</v>
      </c>
      <c r="L377" s="36">
        <v>12347</v>
      </c>
      <c r="M377" s="37">
        <v>12347</v>
      </c>
      <c r="N377" s="38">
        <v>0</v>
      </c>
      <c r="O377" s="38">
        <v>0</v>
      </c>
      <c r="P377" s="38">
        <v>0</v>
      </c>
      <c r="Q377" s="39">
        <v>0</v>
      </c>
      <c r="R377" s="37">
        <v>0</v>
      </c>
      <c r="S377" s="38">
        <v>0</v>
      </c>
      <c r="T377" s="38">
        <v>0</v>
      </c>
      <c r="U377" s="38">
        <v>0</v>
      </c>
      <c r="V377" s="39">
        <v>0</v>
      </c>
      <c r="W377" s="36">
        <v>0</v>
      </c>
      <c r="X377" s="36">
        <v>0</v>
      </c>
      <c r="Y377" s="37">
        <v>0</v>
      </c>
      <c r="Z377" s="39">
        <v>0</v>
      </c>
      <c r="AA377" s="36">
        <v>0</v>
      </c>
      <c r="AB377" s="36">
        <v>0</v>
      </c>
      <c r="AC377" s="37">
        <v>0</v>
      </c>
      <c r="AD377" s="38">
        <v>0</v>
      </c>
      <c r="AE377" s="38">
        <v>0</v>
      </c>
      <c r="AF377" s="39">
        <v>0</v>
      </c>
      <c r="AG377" s="36">
        <v>0</v>
      </c>
      <c r="AH377" s="36">
        <v>0</v>
      </c>
      <c r="AI377" s="36">
        <v>0</v>
      </c>
      <c r="AJ377" s="36">
        <v>0</v>
      </c>
      <c r="AK377" s="40">
        <v>12421</v>
      </c>
      <c r="AL377" s="38">
        <v>0</v>
      </c>
      <c r="AM377" s="38">
        <v>0</v>
      </c>
      <c r="AN377" s="38">
        <v>0</v>
      </c>
      <c r="AO377" s="38">
        <v>0</v>
      </c>
      <c r="AP377" s="38">
        <v>0</v>
      </c>
      <c r="AQ377" s="36">
        <v>0</v>
      </c>
      <c r="AR377" s="36">
        <v>0</v>
      </c>
      <c r="AS377" s="36">
        <v>0</v>
      </c>
      <c r="AT377" s="36">
        <v>0</v>
      </c>
      <c r="AU377" s="36">
        <v>0</v>
      </c>
      <c r="AV377" s="36">
        <v>0</v>
      </c>
      <c r="AW377" s="36">
        <v>0</v>
      </c>
      <c r="AX377" s="36">
        <v>0</v>
      </c>
      <c r="AY377" s="36">
        <v>0</v>
      </c>
      <c r="AZ377" s="40"/>
      <c r="BA377" s="40">
        <v>12421</v>
      </c>
      <c r="BB377" s="36">
        <v>0</v>
      </c>
      <c r="BC377" s="36">
        <v>0</v>
      </c>
      <c r="BD377" s="36">
        <v>65</v>
      </c>
      <c r="BE377" s="36">
        <v>-61</v>
      </c>
    </row>
    <row r="378" spans="1:57" x14ac:dyDescent="0.2">
      <c r="A378" s="35" t="s">
        <v>333</v>
      </c>
      <c r="B378" s="35" t="s">
        <v>1420</v>
      </c>
      <c r="C378" s="397" t="s">
        <v>1592</v>
      </c>
      <c r="D378" s="35" t="s">
        <v>808</v>
      </c>
      <c r="F378" s="35" t="s">
        <v>743</v>
      </c>
      <c r="G378" s="36">
        <v>0</v>
      </c>
      <c r="H378" s="36">
        <v>4792</v>
      </c>
      <c r="I378" s="37">
        <v>4792</v>
      </c>
      <c r="J378" s="39">
        <v>0</v>
      </c>
      <c r="K378" s="36">
        <v>0</v>
      </c>
      <c r="L378" s="36">
        <v>3090</v>
      </c>
      <c r="M378" s="37">
        <v>3090</v>
      </c>
      <c r="N378" s="38">
        <v>0</v>
      </c>
      <c r="O378" s="38">
        <v>0</v>
      </c>
      <c r="P378" s="38">
        <v>0</v>
      </c>
      <c r="Q378" s="39">
        <v>0</v>
      </c>
      <c r="R378" s="37">
        <v>0</v>
      </c>
      <c r="S378" s="38">
        <v>0</v>
      </c>
      <c r="T378" s="38">
        <v>0</v>
      </c>
      <c r="U378" s="38">
        <v>0</v>
      </c>
      <c r="V378" s="39">
        <v>0</v>
      </c>
      <c r="W378" s="36">
        <v>0</v>
      </c>
      <c r="X378" s="36">
        <v>0</v>
      </c>
      <c r="Y378" s="37">
        <v>0</v>
      </c>
      <c r="Z378" s="39">
        <v>0</v>
      </c>
      <c r="AA378" s="36">
        <v>0</v>
      </c>
      <c r="AB378" s="36">
        <v>0</v>
      </c>
      <c r="AC378" s="37">
        <v>0</v>
      </c>
      <c r="AD378" s="38">
        <v>0</v>
      </c>
      <c r="AE378" s="38">
        <v>0</v>
      </c>
      <c r="AF378" s="39">
        <v>0</v>
      </c>
      <c r="AG378" s="36">
        <v>0</v>
      </c>
      <c r="AH378" s="36">
        <v>0</v>
      </c>
      <c r="AI378" s="36">
        <v>0</v>
      </c>
      <c r="AJ378" s="36">
        <v>0</v>
      </c>
      <c r="AK378" s="40">
        <v>7882</v>
      </c>
      <c r="AL378" s="38">
        <v>0</v>
      </c>
      <c r="AM378" s="38">
        <v>0</v>
      </c>
      <c r="AN378" s="38">
        <v>0</v>
      </c>
      <c r="AO378" s="38">
        <v>0</v>
      </c>
      <c r="AP378" s="38">
        <v>0</v>
      </c>
      <c r="AQ378" s="36">
        <v>0</v>
      </c>
      <c r="AR378" s="36">
        <v>0</v>
      </c>
      <c r="AS378" s="36">
        <v>0</v>
      </c>
      <c r="AT378" s="36">
        <v>0</v>
      </c>
      <c r="AU378" s="36">
        <v>0</v>
      </c>
      <c r="AV378" s="36">
        <v>0</v>
      </c>
      <c r="AW378" s="36">
        <v>0</v>
      </c>
      <c r="AX378" s="36">
        <v>0</v>
      </c>
      <c r="AY378" s="36">
        <v>0</v>
      </c>
      <c r="AZ378" s="40"/>
      <c r="BA378" s="40">
        <v>7882</v>
      </c>
      <c r="BB378" s="36">
        <v>0</v>
      </c>
      <c r="BC378" s="36">
        <v>0</v>
      </c>
      <c r="BD378" s="36">
        <v>10</v>
      </c>
      <c r="BE378" s="36">
        <v>-7</v>
      </c>
    </row>
    <row r="379" spans="1:57" x14ac:dyDescent="0.2">
      <c r="A379" s="35" t="s">
        <v>415</v>
      </c>
      <c r="B379" s="35" t="s">
        <v>1421</v>
      </c>
      <c r="C379" s="397" t="s">
        <v>1594</v>
      </c>
      <c r="D379" s="35" t="s">
        <v>818</v>
      </c>
      <c r="F379" s="35" t="s">
        <v>743</v>
      </c>
      <c r="G379" s="36">
        <v>0</v>
      </c>
      <c r="H379" s="36">
        <v>178</v>
      </c>
      <c r="I379" s="37">
        <v>178</v>
      </c>
      <c r="J379" s="39">
        <v>0</v>
      </c>
      <c r="K379" s="36">
        <v>0</v>
      </c>
      <c r="L379" s="36">
        <v>6670</v>
      </c>
      <c r="M379" s="37">
        <v>6670</v>
      </c>
      <c r="N379" s="38">
        <v>0</v>
      </c>
      <c r="O379" s="38">
        <v>0</v>
      </c>
      <c r="P379" s="38">
        <v>0</v>
      </c>
      <c r="Q379" s="39">
        <v>0</v>
      </c>
      <c r="R379" s="37">
        <v>0</v>
      </c>
      <c r="S379" s="38">
        <v>0</v>
      </c>
      <c r="T379" s="38">
        <v>0</v>
      </c>
      <c r="U379" s="38">
        <v>0</v>
      </c>
      <c r="V379" s="39">
        <v>0</v>
      </c>
      <c r="W379" s="36">
        <v>0</v>
      </c>
      <c r="X379" s="36">
        <v>0</v>
      </c>
      <c r="Y379" s="37">
        <v>0</v>
      </c>
      <c r="Z379" s="39">
        <v>0</v>
      </c>
      <c r="AA379" s="36">
        <v>0</v>
      </c>
      <c r="AB379" s="36">
        <v>0</v>
      </c>
      <c r="AC379" s="37">
        <v>0</v>
      </c>
      <c r="AD379" s="38">
        <v>0</v>
      </c>
      <c r="AE379" s="38">
        <v>0</v>
      </c>
      <c r="AF379" s="39">
        <v>0</v>
      </c>
      <c r="AG379" s="36">
        <v>0</v>
      </c>
      <c r="AH379" s="36">
        <v>0</v>
      </c>
      <c r="AI379" s="36">
        <v>0</v>
      </c>
      <c r="AJ379" s="36">
        <v>0</v>
      </c>
      <c r="AK379" s="40">
        <v>6848</v>
      </c>
      <c r="AL379" s="38">
        <v>0</v>
      </c>
      <c r="AM379" s="38">
        <v>0</v>
      </c>
      <c r="AN379" s="38">
        <v>0</v>
      </c>
      <c r="AO379" s="38">
        <v>0</v>
      </c>
      <c r="AP379" s="38">
        <v>0</v>
      </c>
      <c r="AQ379" s="36">
        <v>0</v>
      </c>
      <c r="AR379" s="36">
        <v>0</v>
      </c>
      <c r="AS379" s="36">
        <v>0</v>
      </c>
      <c r="AT379" s="36">
        <v>0</v>
      </c>
      <c r="AU379" s="36">
        <v>0</v>
      </c>
      <c r="AV379" s="36">
        <v>0</v>
      </c>
      <c r="AW379" s="36">
        <v>0</v>
      </c>
      <c r="AX379" s="36">
        <v>0</v>
      </c>
      <c r="AY379" s="36">
        <v>0</v>
      </c>
      <c r="AZ379" s="40"/>
      <c r="BA379" s="40">
        <v>6848</v>
      </c>
      <c r="BB379" s="36">
        <v>0</v>
      </c>
      <c r="BC379" s="36">
        <v>0</v>
      </c>
      <c r="BD379" s="36">
        <v>261</v>
      </c>
      <c r="BE379" s="36">
        <v>-10</v>
      </c>
    </row>
    <row r="380" spans="1:57" x14ac:dyDescent="0.2">
      <c r="A380" s="35" t="s">
        <v>425</v>
      </c>
      <c r="B380" s="35" t="s">
        <v>1422</v>
      </c>
      <c r="C380" s="397" t="s">
        <v>1592</v>
      </c>
      <c r="D380" s="35" t="s">
        <v>825</v>
      </c>
      <c r="F380" s="35" t="s">
        <v>743</v>
      </c>
      <c r="G380" s="36">
        <v>0</v>
      </c>
      <c r="H380" s="36">
        <v>1848</v>
      </c>
      <c r="I380" s="37">
        <v>1848</v>
      </c>
      <c r="J380" s="39">
        <v>0</v>
      </c>
      <c r="K380" s="36">
        <v>6981</v>
      </c>
      <c r="L380" s="36">
        <v>0</v>
      </c>
      <c r="M380" s="37">
        <v>6981</v>
      </c>
      <c r="N380" s="38">
        <v>0</v>
      </c>
      <c r="O380" s="38">
        <v>0</v>
      </c>
      <c r="P380" s="38">
        <v>0</v>
      </c>
      <c r="Q380" s="39">
        <v>0</v>
      </c>
      <c r="R380" s="37">
        <v>0</v>
      </c>
      <c r="S380" s="38">
        <v>0</v>
      </c>
      <c r="T380" s="38">
        <v>0</v>
      </c>
      <c r="U380" s="38">
        <v>0</v>
      </c>
      <c r="V380" s="39">
        <v>0</v>
      </c>
      <c r="W380" s="36">
        <v>0</v>
      </c>
      <c r="X380" s="36">
        <v>0</v>
      </c>
      <c r="Y380" s="37">
        <v>0</v>
      </c>
      <c r="Z380" s="39">
        <v>0</v>
      </c>
      <c r="AA380" s="36">
        <v>0</v>
      </c>
      <c r="AB380" s="36">
        <v>0</v>
      </c>
      <c r="AC380" s="37">
        <v>0</v>
      </c>
      <c r="AD380" s="38">
        <v>0</v>
      </c>
      <c r="AE380" s="38">
        <v>0</v>
      </c>
      <c r="AF380" s="39">
        <v>0</v>
      </c>
      <c r="AG380" s="36">
        <v>0</v>
      </c>
      <c r="AH380" s="36">
        <v>0</v>
      </c>
      <c r="AI380" s="36">
        <v>0</v>
      </c>
      <c r="AJ380" s="36">
        <v>0</v>
      </c>
      <c r="AK380" s="40">
        <v>8829</v>
      </c>
      <c r="AL380" s="38">
        <v>0</v>
      </c>
      <c r="AM380" s="38">
        <v>0</v>
      </c>
      <c r="AN380" s="38">
        <v>0</v>
      </c>
      <c r="AO380" s="38">
        <v>0</v>
      </c>
      <c r="AP380" s="38">
        <v>0</v>
      </c>
      <c r="AQ380" s="36">
        <v>0</v>
      </c>
      <c r="AR380" s="36">
        <v>0</v>
      </c>
      <c r="AS380" s="36">
        <v>0</v>
      </c>
      <c r="AT380" s="36">
        <v>0</v>
      </c>
      <c r="AU380" s="36">
        <v>0</v>
      </c>
      <c r="AV380" s="36">
        <v>0</v>
      </c>
      <c r="AW380" s="36">
        <v>0</v>
      </c>
      <c r="AX380" s="36">
        <v>0</v>
      </c>
      <c r="AY380" s="36">
        <v>0</v>
      </c>
      <c r="AZ380" s="40"/>
      <c r="BA380" s="40">
        <v>8829</v>
      </c>
      <c r="BB380" s="36">
        <v>0</v>
      </c>
      <c r="BC380" s="36">
        <v>0</v>
      </c>
      <c r="BD380" s="36">
        <v>101</v>
      </c>
      <c r="BE380" s="36">
        <v>-9</v>
      </c>
    </row>
    <row r="381" spans="1:57" x14ac:dyDescent="0.2">
      <c r="A381" s="35" t="s">
        <v>500</v>
      </c>
      <c r="B381" s="35" t="s">
        <v>1423</v>
      </c>
      <c r="C381" s="397" t="s">
        <v>1593</v>
      </c>
      <c r="D381" s="35" t="s">
        <v>828</v>
      </c>
      <c r="F381" s="35" t="s">
        <v>743</v>
      </c>
      <c r="G381" s="36">
        <v>0</v>
      </c>
      <c r="H381" s="36">
        <v>0</v>
      </c>
      <c r="I381" s="37">
        <v>0</v>
      </c>
      <c r="J381" s="39">
        <v>0</v>
      </c>
      <c r="K381" s="36">
        <v>0</v>
      </c>
      <c r="L381" s="36">
        <v>5574</v>
      </c>
      <c r="M381" s="37">
        <v>5574</v>
      </c>
      <c r="N381" s="38">
        <v>0</v>
      </c>
      <c r="O381" s="38">
        <v>0</v>
      </c>
      <c r="P381" s="38">
        <v>0</v>
      </c>
      <c r="Q381" s="39">
        <v>0</v>
      </c>
      <c r="R381" s="37">
        <v>0</v>
      </c>
      <c r="S381" s="38">
        <v>0</v>
      </c>
      <c r="T381" s="38">
        <v>0</v>
      </c>
      <c r="U381" s="38">
        <v>0</v>
      </c>
      <c r="V381" s="39">
        <v>0</v>
      </c>
      <c r="W381" s="36">
        <v>0</v>
      </c>
      <c r="X381" s="36">
        <v>0</v>
      </c>
      <c r="Y381" s="37">
        <v>0</v>
      </c>
      <c r="Z381" s="39">
        <v>0</v>
      </c>
      <c r="AA381" s="36">
        <v>0</v>
      </c>
      <c r="AB381" s="36">
        <v>0</v>
      </c>
      <c r="AC381" s="37">
        <v>0</v>
      </c>
      <c r="AD381" s="38">
        <v>0</v>
      </c>
      <c r="AE381" s="38">
        <v>0</v>
      </c>
      <c r="AF381" s="39">
        <v>0</v>
      </c>
      <c r="AG381" s="36">
        <v>0</v>
      </c>
      <c r="AH381" s="36">
        <v>0</v>
      </c>
      <c r="AI381" s="36">
        <v>0</v>
      </c>
      <c r="AJ381" s="36">
        <v>0</v>
      </c>
      <c r="AK381" s="40">
        <v>5574</v>
      </c>
      <c r="AL381" s="38">
        <v>0</v>
      </c>
      <c r="AM381" s="38">
        <v>0</v>
      </c>
      <c r="AN381" s="38">
        <v>0</v>
      </c>
      <c r="AO381" s="38">
        <v>0</v>
      </c>
      <c r="AP381" s="38">
        <v>0</v>
      </c>
      <c r="AQ381" s="36">
        <v>0</v>
      </c>
      <c r="AR381" s="36">
        <v>0</v>
      </c>
      <c r="AS381" s="36">
        <v>0</v>
      </c>
      <c r="AT381" s="36">
        <v>0</v>
      </c>
      <c r="AU381" s="36">
        <v>0</v>
      </c>
      <c r="AV381" s="36">
        <v>0</v>
      </c>
      <c r="AW381" s="36">
        <v>0</v>
      </c>
      <c r="AX381" s="36">
        <v>0</v>
      </c>
      <c r="AY381" s="36">
        <v>0</v>
      </c>
      <c r="AZ381" s="40"/>
      <c r="BA381" s="40">
        <v>5574</v>
      </c>
      <c r="BB381" s="36">
        <v>0</v>
      </c>
      <c r="BC381" s="36">
        <v>0</v>
      </c>
      <c r="BD381" s="36">
        <v>46</v>
      </c>
      <c r="BE381" s="36">
        <v>-11</v>
      </c>
    </row>
    <row r="382" spans="1:57" x14ac:dyDescent="0.2">
      <c r="A382" s="35" t="s">
        <v>552</v>
      </c>
      <c r="B382" s="35" t="s">
        <v>1424</v>
      </c>
      <c r="C382" s="397" t="s">
        <v>1593</v>
      </c>
      <c r="D382" s="35" t="s">
        <v>833</v>
      </c>
      <c r="F382" s="35" t="s">
        <v>743</v>
      </c>
      <c r="G382" s="36">
        <v>0</v>
      </c>
      <c r="H382" s="36">
        <v>111</v>
      </c>
      <c r="I382" s="37">
        <v>111</v>
      </c>
      <c r="J382" s="39">
        <v>0</v>
      </c>
      <c r="K382" s="36">
        <v>0</v>
      </c>
      <c r="L382" s="36">
        <v>8787</v>
      </c>
      <c r="M382" s="37">
        <v>8787</v>
      </c>
      <c r="N382" s="38">
        <v>0</v>
      </c>
      <c r="O382" s="38">
        <v>0</v>
      </c>
      <c r="P382" s="38">
        <v>0</v>
      </c>
      <c r="Q382" s="39">
        <v>0</v>
      </c>
      <c r="R382" s="37">
        <v>0</v>
      </c>
      <c r="S382" s="38">
        <v>0</v>
      </c>
      <c r="T382" s="38">
        <v>0</v>
      </c>
      <c r="U382" s="38">
        <v>0</v>
      </c>
      <c r="V382" s="39">
        <v>0</v>
      </c>
      <c r="W382" s="36">
        <v>0</v>
      </c>
      <c r="X382" s="36">
        <v>0</v>
      </c>
      <c r="Y382" s="37">
        <v>0</v>
      </c>
      <c r="Z382" s="39">
        <v>0</v>
      </c>
      <c r="AA382" s="36">
        <v>0</v>
      </c>
      <c r="AB382" s="36">
        <v>0</v>
      </c>
      <c r="AC382" s="37">
        <v>0</v>
      </c>
      <c r="AD382" s="38">
        <v>0</v>
      </c>
      <c r="AE382" s="38">
        <v>0</v>
      </c>
      <c r="AF382" s="39">
        <v>0</v>
      </c>
      <c r="AG382" s="36">
        <v>0</v>
      </c>
      <c r="AH382" s="36">
        <v>0</v>
      </c>
      <c r="AI382" s="36">
        <v>0</v>
      </c>
      <c r="AJ382" s="36">
        <v>0</v>
      </c>
      <c r="AK382" s="40">
        <v>8898</v>
      </c>
      <c r="AL382" s="38">
        <v>0</v>
      </c>
      <c r="AM382" s="38">
        <v>0</v>
      </c>
      <c r="AN382" s="38">
        <v>0</v>
      </c>
      <c r="AO382" s="38">
        <v>0</v>
      </c>
      <c r="AP382" s="38">
        <v>0</v>
      </c>
      <c r="AQ382" s="36">
        <v>0</v>
      </c>
      <c r="AR382" s="36">
        <v>0</v>
      </c>
      <c r="AS382" s="36">
        <v>0</v>
      </c>
      <c r="AT382" s="36">
        <v>0</v>
      </c>
      <c r="AU382" s="36">
        <v>0</v>
      </c>
      <c r="AV382" s="36">
        <v>0</v>
      </c>
      <c r="AW382" s="36">
        <v>0</v>
      </c>
      <c r="AX382" s="36">
        <v>0</v>
      </c>
      <c r="AY382" s="36">
        <v>0</v>
      </c>
      <c r="AZ382" s="40"/>
      <c r="BA382" s="40">
        <v>8898</v>
      </c>
      <c r="BB382" s="36">
        <v>0</v>
      </c>
      <c r="BC382" s="36">
        <v>0</v>
      </c>
      <c r="BD382" s="36">
        <v>0</v>
      </c>
      <c r="BE382" s="36">
        <v>0</v>
      </c>
    </row>
    <row r="383" spans="1:57" x14ac:dyDescent="0.2">
      <c r="A383" s="35" t="s">
        <v>241</v>
      </c>
      <c r="B383" s="35" t="s">
        <v>1425</v>
      </c>
      <c r="C383" s="397" t="s">
        <v>1590</v>
      </c>
      <c r="D383" s="35" t="s">
        <v>791</v>
      </c>
      <c r="F383" s="35" t="s">
        <v>743</v>
      </c>
      <c r="G383" s="36">
        <v>0</v>
      </c>
      <c r="H383" s="36">
        <v>0</v>
      </c>
      <c r="I383" s="37">
        <v>0</v>
      </c>
      <c r="J383" s="39">
        <v>0</v>
      </c>
      <c r="K383" s="36">
        <v>0</v>
      </c>
      <c r="L383" s="36">
        <v>0</v>
      </c>
      <c r="M383" s="37">
        <v>0</v>
      </c>
      <c r="N383" s="38">
        <v>0</v>
      </c>
      <c r="O383" s="38">
        <v>0</v>
      </c>
      <c r="P383" s="38">
        <v>0</v>
      </c>
      <c r="Q383" s="39">
        <v>0</v>
      </c>
      <c r="R383" s="37">
        <v>0</v>
      </c>
      <c r="S383" s="38">
        <v>0</v>
      </c>
      <c r="T383" s="38">
        <v>0</v>
      </c>
      <c r="U383" s="38">
        <v>0</v>
      </c>
      <c r="V383" s="39">
        <v>0</v>
      </c>
      <c r="W383" s="36">
        <v>0</v>
      </c>
      <c r="X383" s="36">
        <v>0</v>
      </c>
      <c r="Y383" s="37">
        <v>0</v>
      </c>
      <c r="Z383" s="39">
        <v>0</v>
      </c>
      <c r="AA383" s="36">
        <v>0</v>
      </c>
      <c r="AB383" s="36">
        <v>0</v>
      </c>
      <c r="AC383" s="37">
        <v>0</v>
      </c>
      <c r="AD383" s="38">
        <v>0</v>
      </c>
      <c r="AE383" s="38">
        <v>0</v>
      </c>
      <c r="AF383" s="39">
        <v>0</v>
      </c>
      <c r="AG383" s="36">
        <v>0</v>
      </c>
      <c r="AH383" s="36">
        <v>0</v>
      </c>
      <c r="AI383" s="36">
        <v>0</v>
      </c>
      <c r="AJ383" s="36">
        <v>0</v>
      </c>
      <c r="AK383" s="40">
        <v>0</v>
      </c>
      <c r="AL383" s="38">
        <v>0</v>
      </c>
      <c r="AM383" s="38">
        <v>0</v>
      </c>
      <c r="AN383" s="38">
        <v>0</v>
      </c>
      <c r="AO383" s="38">
        <v>0</v>
      </c>
      <c r="AP383" s="38">
        <v>0</v>
      </c>
      <c r="AQ383" s="36">
        <v>0</v>
      </c>
      <c r="AR383" s="36">
        <v>0</v>
      </c>
      <c r="AS383" s="36">
        <v>0</v>
      </c>
      <c r="AT383" s="36">
        <v>0</v>
      </c>
      <c r="AU383" s="36">
        <v>0</v>
      </c>
      <c r="AV383" s="36">
        <v>0</v>
      </c>
      <c r="AW383" s="36">
        <v>0</v>
      </c>
      <c r="AX383" s="36">
        <v>0</v>
      </c>
      <c r="AY383" s="36">
        <v>0</v>
      </c>
      <c r="AZ383" s="40"/>
      <c r="BA383" s="40">
        <v>0</v>
      </c>
      <c r="BB383" s="36">
        <v>0</v>
      </c>
      <c r="BC383" s="36">
        <v>0</v>
      </c>
      <c r="BD383" s="36">
        <v>0</v>
      </c>
      <c r="BE383" s="36">
        <v>0</v>
      </c>
    </row>
    <row r="384" spans="1:57" x14ac:dyDescent="0.2">
      <c r="A384" s="35" t="s">
        <v>536</v>
      </c>
      <c r="B384" s="35" t="s">
        <v>1427</v>
      </c>
      <c r="C384" s="397" t="s">
        <v>1594</v>
      </c>
      <c r="D384" s="35" t="s">
        <v>830</v>
      </c>
      <c r="F384" s="35" t="s">
        <v>743</v>
      </c>
      <c r="G384" s="36">
        <v>0</v>
      </c>
      <c r="H384" s="36">
        <v>123</v>
      </c>
      <c r="I384" s="37">
        <v>123</v>
      </c>
      <c r="J384" s="39">
        <v>0</v>
      </c>
      <c r="K384" s="36">
        <v>0</v>
      </c>
      <c r="L384" s="36">
        <v>11016</v>
      </c>
      <c r="M384" s="37">
        <v>11016</v>
      </c>
      <c r="N384" s="38">
        <v>0</v>
      </c>
      <c r="O384" s="38">
        <v>0</v>
      </c>
      <c r="P384" s="38">
        <v>0</v>
      </c>
      <c r="Q384" s="39">
        <v>0</v>
      </c>
      <c r="R384" s="37">
        <v>0</v>
      </c>
      <c r="S384" s="38">
        <v>0</v>
      </c>
      <c r="T384" s="38">
        <v>0</v>
      </c>
      <c r="U384" s="38">
        <v>0</v>
      </c>
      <c r="V384" s="39">
        <v>0</v>
      </c>
      <c r="W384" s="36">
        <v>0</v>
      </c>
      <c r="X384" s="36">
        <v>0</v>
      </c>
      <c r="Y384" s="37">
        <v>0</v>
      </c>
      <c r="Z384" s="39">
        <v>0</v>
      </c>
      <c r="AA384" s="36">
        <v>0</v>
      </c>
      <c r="AB384" s="36">
        <v>0</v>
      </c>
      <c r="AC384" s="37">
        <v>0</v>
      </c>
      <c r="AD384" s="38">
        <v>0</v>
      </c>
      <c r="AE384" s="38">
        <v>0</v>
      </c>
      <c r="AF384" s="39">
        <v>0</v>
      </c>
      <c r="AG384" s="36">
        <v>151</v>
      </c>
      <c r="AH384" s="36">
        <v>0</v>
      </c>
      <c r="AI384" s="36">
        <v>0</v>
      </c>
      <c r="AJ384" s="36">
        <v>0</v>
      </c>
      <c r="AK384" s="40">
        <v>11290</v>
      </c>
      <c r="AL384" s="38">
        <v>0</v>
      </c>
      <c r="AM384" s="38">
        <v>0</v>
      </c>
      <c r="AN384" s="38">
        <v>0</v>
      </c>
      <c r="AO384" s="38">
        <v>0</v>
      </c>
      <c r="AP384" s="38">
        <v>0</v>
      </c>
      <c r="AQ384" s="36">
        <v>0</v>
      </c>
      <c r="AR384" s="36">
        <v>0</v>
      </c>
      <c r="AS384" s="36">
        <v>0</v>
      </c>
      <c r="AT384" s="36">
        <v>0</v>
      </c>
      <c r="AU384" s="36">
        <v>0</v>
      </c>
      <c r="AV384" s="36">
        <v>0</v>
      </c>
      <c r="AW384" s="36">
        <v>0</v>
      </c>
      <c r="AX384" s="36">
        <v>0</v>
      </c>
      <c r="AY384" s="36">
        <v>0</v>
      </c>
      <c r="AZ384" s="40"/>
      <c r="BA384" s="40">
        <v>11290</v>
      </c>
      <c r="BB384" s="36">
        <v>0</v>
      </c>
      <c r="BC384" s="36">
        <v>0</v>
      </c>
      <c r="BD384" s="36">
        <v>0</v>
      </c>
      <c r="BE384" s="36">
        <v>-2</v>
      </c>
    </row>
    <row r="385" spans="1:57" x14ac:dyDescent="0.2">
      <c r="A385" s="35" t="s">
        <v>613</v>
      </c>
      <c r="B385" s="35" t="s">
        <v>1428</v>
      </c>
      <c r="C385" s="397" t="s">
        <v>1591</v>
      </c>
      <c r="D385" s="35" t="s">
        <v>844</v>
      </c>
      <c r="F385" s="35" t="s">
        <v>743</v>
      </c>
      <c r="G385" s="36">
        <v>0</v>
      </c>
      <c r="H385" s="36">
        <v>-1126</v>
      </c>
      <c r="I385" s="37">
        <v>-1126</v>
      </c>
      <c r="J385" s="39">
        <v>0</v>
      </c>
      <c r="K385" s="36">
        <v>0</v>
      </c>
      <c r="L385" s="36">
        <v>10131</v>
      </c>
      <c r="M385" s="37">
        <v>10131</v>
      </c>
      <c r="N385" s="38">
        <v>0</v>
      </c>
      <c r="O385" s="38">
        <v>0</v>
      </c>
      <c r="P385" s="38">
        <v>0</v>
      </c>
      <c r="Q385" s="39">
        <v>0</v>
      </c>
      <c r="R385" s="37">
        <v>0</v>
      </c>
      <c r="S385" s="38">
        <v>0</v>
      </c>
      <c r="T385" s="38">
        <v>0</v>
      </c>
      <c r="U385" s="38">
        <v>0</v>
      </c>
      <c r="V385" s="39">
        <v>0</v>
      </c>
      <c r="W385" s="36">
        <v>0</v>
      </c>
      <c r="X385" s="36">
        <v>0</v>
      </c>
      <c r="Y385" s="37">
        <v>0</v>
      </c>
      <c r="Z385" s="39">
        <v>0</v>
      </c>
      <c r="AA385" s="36">
        <v>0</v>
      </c>
      <c r="AB385" s="36">
        <v>0</v>
      </c>
      <c r="AC385" s="37">
        <v>0</v>
      </c>
      <c r="AD385" s="38">
        <v>0</v>
      </c>
      <c r="AE385" s="38">
        <v>0</v>
      </c>
      <c r="AF385" s="39">
        <v>0</v>
      </c>
      <c r="AG385" s="36">
        <v>19</v>
      </c>
      <c r="AH385" s="36">
        <v>0</v>
      </c>
      <c r="AI385" s="36">
        <v>0</v>
      </c>
      <c r="AJ385" s="36">
        <v>0</v>
      </c>
      <c r="AK385" s="40">
        <v>9024</v>
      </c>
      <c r="AL385" s="38">
        <v>0</v>
      </c>
      <c r="AM385" s="38">
        <v>0</v>
      </c>
      <c r="AN385" s="38">
        <v>0</v>
      </c>
      <c r="AO385" s="38">
        <v>0</v>
      </c>
      <c r="AP385" s="38">
        <v>0</v>
      </c>
      <c r="AQ385" s="36">
        <v>0</v>
      </c>
      <c r="AR385" s="36">
        <v>0</v>
      </c>
      <c r="AS385" s="36">
        <v>0</v>
      </c>
      <c r="AT385" s="36">
        <v>0</v>
      </c>
      <c r="AU385" s="36">
        <v>0</v>
      </c>
      <c r="AV385" s="36">
        <v>0</v>
      </c>
      <c r="AW385" s="36">
        <v>0</v>
      </c>
      <c r="AX385" s="36">
        <v>0</v>
      </c>
      <c r="AY385" s="36">
        <v>0</v>
      </c>
      <c r="AZ385" s="40"/>
      <c r="BA385" s="40">
        <v>9024</v>
      </c>
      <c r="BB385" s="36">
        <v>0</v>
      </c>
      <c r="BC385" s="36">
        <v>0</v>
      </c>
      <c r="BD385" s="36">
        <v>108</v>
      </c>
      <c r="BE385" s="36">
        <v>0</v>
      </c>
    </row>
    <row r="386" spans="1:57" x14ac:dyDescent="0.2">
      <c r="A386" s="35" t="s">
        <v>652</v>
      </c>
      <c r="B386" s="35" t="s">
        <v>1429</v>
      </c>
      <c r="C386" s="397" t="s">
        <v>1593</v>
      </c>
      <c r="D386" s="35" t="s">
        <v>849</v>
      </c>
      <c r="F386" s="35" t="s">
        <v>743</v>
      </c>
      <c r="G386" s="36">
        <v>0</v>
      </c>
      <c r="H386" s="36">
        <v>426</v>
      </c>
      <c r="I386" s="37">
        <v>426</v>
      </c>
      <c r="J386" s="39">
        <v>0</v>
      </c>
      <c r="K386" s="36">
        <v>0</v>
      </c>
      <c r="L386" s="36">
        <v>23416</v>
      </c>
      <c r="M386" s="37">
        <v>23416</v>
      </c>
      <c r="N386" s="38">
        <v>0</v>
      </c>
      <c r="O386" s="38">
        <v>0</v>
      </c>
      <c r="P386" s="38">
        <v>0</v>
      </c>
      <c r="Q386" s="39">
        <v>0</v>
      </c>
      <c r="R386" s="37">
        <v>0</v>
      </c>
      <c r="S386" s="38">
        <v>0</v>
      </c>
      <c r="T386" s="38">
        <v>0</v>
      </c>
      <c r="U386" s="38">
        <v>0</v>
      </c>
      <c r="V386" s="39">
        <v>0</v>
      </c>
      <c r="W386" s="36">
        <v>0</v>
      </c>
      <c r="X386" s="36">
        <v>0</v>
      </c>
      <c r="Y386" s="37">
        <v>0</v>
      </c>
      <c r="Z386" s="39">
        <v>0</v>
      </c>
      <c r="AA386" s="36">
        <v>0</v>
      </c>
      <c r="AB386" s="36">
        <v>0</v>
      </c>
      <c r="AC386" s="37">
        <v>0</v>
      </c>
      <c r="AD386" s="38">
        <v>0</v>
      </c>
      <c r="AE386" s="38">
        <v>0</v>
      </c>
      <c r="AF386" s="39">
        <v>0</v>
      </c>
      <c r="AG386" s="36">
        <v>64</v>
      </c>
      <c r="AH386" s="36">
        <v>0</v>
      </c>
      <c r="AI386" s="36">
        <v>0</v>
      </c>
      <c r="AJ386" s="36">
        <v>0</v>
      </c>
      <c r="AK386" s="40">
        <v>23906</v>
      </c>
      <c r="AL386" s="38">
        <v>0</v>
      </c>
      <c r="AM386" s="38">
        <v>0</v>
      </c>
      <c r="AN386" s="38">
        <v>0</v>
      </c>
      <c r="AO386" s="38">
        <v>0</v>
      </c>
      <c r="AP386" s="38">
        <v>0</v>
      </c>
      <c r="AQ386" s="36">
        <v>0</v>
      </c>
      <c r="AR386" s="36">
        <v>0</v>
      </c>
      <c r="AS386" s="36">
        <v>0</v>
      </c>
      <c r="AT386" s="36">
        <v>0</v>
      </c>
      <c r="AU386" s="36">
        <v>76</v>
      </c>
      <c r="AV386" s="36">
        <v>0</v>
      </c>
      <c r="AW386" s="36">
        <v>0</v>
      </c>
      <c r="AX386" s="36">
        <v>0</v>
      </c>
      <c r="AY386" s="36">
        <v>0</v>
      </c>
      <c r="AZ386" s="40"/>
      <c r="BA386" s="40">
        <v>23982</v>
      </c>
      <c r="BB386" s="36">
        <v>0</v>
      </c>
      <c r="BC386" s="36">
        <v>0</v>
      </c>
      <c r="BD386" s="36">
        <v>494</v>
      </c>
      <c r="BE386" s="36">
        <v>0</v>
      </c>
    </row>
    <row r="387" spans="1:57" x14ac:dyDescent="0.2">
      <c r="A387" s="35" t="s">
        <v>658</v>
      </c>
      <c r="B387" s="35" t="s">
        <v>1430</v>
      </c>
      <c r="C387" s="397" t="s">
        <v>1594</v>
      </c>
      <c r="D387" s="35" t="s">
        <v>852</v>
      </c>
      <c r="F387" s="35" t="s">
        <v>743</v>
      </c>
      <c r="G387" s="36">
        <v>0</v>
      </c>
      <c r="H387" s="36">
        <v>107</v>
      </c>
      <c r="I387" s="37">
        <v>107</v>
      </c>
      <c r="J387" s="39">
        <v>0</v>
      </c>
      <c r="K387" s="36">
        <v>0</v>
      </c>
      <c r="L387" s="36">
        <v>16211</v>
      </c>
      <c r="M387" s="37">
        <v>16211</v>
      </c>
      <c r="N387" s="38">
        <v>0</v>
      </c>
      <c r="O387" s="38">
        <v>0</v>
      </c>
      <c r="P387" s="38">
        <v>0</v>
      </c>
      <c r="Q387" s="39">
        <v>0</v>
      </c>
      <c r="R387" s="37">
        <v>0</v>
      </c>
      <c r="S387" s="38">
        <v>0</v>
      </c>
      <c r="T387" s="38">
        <v>0</v>
      </c>
      <c r="U387" s="38">
        <v>0</v>
      </c>
      <c r="V387" s="39">
        <v>0</v>
      </c>
      <c r="W387" s="36">
        <v>0</v>
      </c>
      <c r="X387" s="36">
        <v>0</v>
      </c>
      <c r="Y387" s="37">
        <v>0</v>
      </c>
      <c r="Z387" s="39">
        <v>0</v>
      </c>
      <c r="AA387" s="36">
        <v>0</v>
      </c>
      <c r="AB387" s="36">
        <v>0</v>
      </c>
      <c r="AC387" s="37">
        <v>0</v>
      </c>
      <c r="AD387" s="38">
        <v>0</v>
      </c>
      <c r="AE387" s="38">
        <v>0</v>
      </c>
      <c r="AF387" s="39">
        <v>0</v>
      </c>
      <c r="AG387" s="36">
        <v>0</v>
      </c>
      <c r="AH387" s="36">
        <v>0</v>
      </c>
      <c r="AI387" s="36">
        <v>0</v>
      </c>
      <c r="AJ387" s="36">
        <v>0</v>
      </c>
      <c r="AK387" s="40">
        <v>16318</v>
      </c>
      <c r="AL387" s="38">
        <v>0</v>
      </c>
      <c r="AM387" s="38">
        <v>0</v>
      </c>
      <c r="AN387" s="38">
        <v>0</v>
      </c>
      <c r="AO387" s="38">
        <v>0</v>
      </c>
      <c r="AP387" s="38">
        <v>0</v>
      </c>
      <c r="AQ387" s="36">
        <v>0</v>
      </c>
      <c r="AR387" s="36">
        <v>0</v>
      </c>
      <c r="AS387" s="36">
        <v>0</v>
      </c>
      <c r="AT387" s="36">
        <v>0</v>
      </c>
      <c r="AU387" s="36">
        <v>0</v>
      </c>
      <c r="AV387" s="36">
        <v>0</v>
      </c>
      <c r="AW387" s="36">
        <v>0</v>
      </c>
      <c r="AX387" s="36">
        <v>0</v>
      </c>
      <c r="AY387" s="36">
        <v>0</v>
      </c>
      <c r="AZ387" s="40"/>
      <c r="BA387" s="40">
        <v>16318</v>
      </c>
      <c r="BB387" s="36">
        <v>0</v>
      </c>
      <c r="BC387" s="36">
        <v>0</v>
      </c>
      <c r="BD387" s="36">
        <v>511</v>
      </c>
      <c r="BE387" s="36">
        <v>-19</v>
      </c>
    </row>
    <row r="388" spans="1:57" x14ac:dyDescent="0.2">
      <c r="A388" s="35" t="s">
        <v>158</v>
      </c>
      <c r="B388" s="35" t="s">
        <v>1431</v>
      </c>
      <c r="C388" s="397" t="s">
        <v>1587</v>
      </c>
      <c r="D388" s="35" t="s">
        <v>778</v>
      </c>
      <c r="F388" s="35" t="s">
        <v>743</v>
      </c>
      <c r="G388" s="36">
        <v>0</v>
      </c>
      <c r="H388" s="36">
        <v>160</v>
      </c>
      <c r="I388" s="37">
        <v>160</v>
      </c>
      <c r="J388" s="39">
        <v>0</v>
      </c>
      <c r="K388" s="36">
        <v>0</v>
      </c>
      <c r="L388" s="36">
        <v>16337</v>
      </c>
      <c r="M388" s="37">
        <v>16337</v>
      </c>
      <c r="N388" s="38">
        <v>0</v>
      </c>
      <c r="O388" s="38">
        <v>0</v>
      </c>
      <c r="P388" s="38">
        <v>0</v>
      </c>
      <c r="Q388" s="39">
        <v>0</v>
      </c>
      <c r="R388" s="37">
        <v>0</v>
      </c>
      <c r="S388" s="38">
        <v>0</v>
      </c>
      <c r="T388" s="38">
        <v>0</v>
      </c>
      <c r="U388" s="38">
        <v>0</v>
      </c>
      <c r="V388" s="39">
        <v>0</v>
      </c>
      <c r="W388" s="36">
        <v>0</v>
      </c>
      <c r="X388" s="36">
        <v>0</v>
      </c>
      <c r="Y388" s="37">
        <v>0</v>
      </c>
      <c r="Z388" s="39">
        <v>0</v>
      </c>
      <c r="AA388" s="36">
        <v>0</v>
      </c>
      <c r="AB388" s="36">
        <v>0</v>
      </c>
      <c r="AC388" s="37">
        <v>0</v>
      </c>
      <c r="AD388" s="38">
        <v>0</v>
      </c>
      <c r="AE388" s="38">
        <v>0</v>
      </c>
      <c r="AF388" s="39">
        <v>0</v>
      </c>
      <c r="AG388" s="36">
        <v>0</v>
      </c>
      <c r="AH388" s="36">
        <v>0</v>
      </c>
      <c r="AI388" s="36">
        <v>0</v>
      </c>
      <c r="AJ388" s="36">
        <v>0</v>
      </c>
      <c r="AK388" s="40">
        <v>16497</v>
      </c>
      <c r="AL388" s="38">
        <v>0</v>
      </c>
      <c r="AM388" s="38">
        <v>0</v>
      </c>
      <c r="AN388" s="38">
        <v>0</v>
      </c>
      <c r="AO388" s="38">
        <v>0</v>
      </c>
      <c r="AP388" s="38">
        <v>0</v>
      </c>
      <c r="AQ388" s="36">
        <v>0</v>
      </c>
      <c r="AR388" s="36">
        <v>0</v>
      </c>
      <c r="AS388" s="36">
        <v>0</v>
      </c>
      <c r="AT388" s="36">
        <v>0</v>
      </c>
      <c r="AU388" s="36">
        <v>0</v>
      </c>
      <c r="AV388" s="36">
        <v>0</v>
      </c>
      <c r="AW388" s="36">
        <v>0</v>
      </c>
      <c r="AX388" s="36">
        <v>0</v>
      </c>
      <c r="AY388" s="36">
        <v>0</v>
      </c>
      <c r="AZ388" s="40"/>
      <c r="BA388" s="40">
        <v>16497</v>
      </c>
      <c r="BB388" s="36">
        <v>0</v>
      </c>
      <c r="BC388" s="36">
        <v>0</v>
      </c>
      <c r="BD388" s="36">
        <v>18</v>
      </c>
      <c r="BE388" s="36">
        <v>-60</v>
      </c>
    </row>
    <row r="389" spans="1:57" x14ac:dyDescent="0.2">
      <c r="A389" s="35" t="s">
        <v>880</v>
      </c>
      <c r="B389" s="35" t="s">
        <v>1570</v>
      </c>
      <c r="C389" s="397" t="s">
        <v>1587</v>
      </c>
      <c r="D389" s="35" t="s">
        <v>879</v>
      </c>
      <c r="F389" s="35" t="s">
        <v>743</v>
      </c>
      <c r="G389" s="36">
        <v>0</v>
      </c>
      <c r="H389" s="36">
        <v>313</v>
      </c>
      <c r="I389" s="37">
        <v>313</v>
      </c>
      <c r="J389" s="39">
        <v>0</v>
      </c>
      <c r="K389" s="36">
        <v>0</v>
      </c>
      <c r="L389" s="36">
        <v>12189</v>
      </c>
      <c r="M389" s="37">
        <v>12189</v>
      </c>
      <c r="N389" s="38">
        <v>0</v>
      </c>
      <c r="O389" s="38">
        <v>0</v>
      </c>
      <c r="P389" s="38">
        <v>0</v>
      </c>
      <c r="Q389" s="39">
        <v>0</v>
      </c>
      <c r="R389" s="37">
        <v>0</v>
      </c>
      <c r="S389" s="38">
        <v>0</v>
      </c>
      <c r="T389" s="38">
        <v>0</v>
      </c>
      <c r="U389" s="38">
        <v>0</v>
      </c>
      <c r="V389" s="39">
        <v>0</v>
      </c>
      <c r="W389" s="36">
        <v>0</v>
      </c>
      <c r="X389" s="36">
        <v>0</v>
      </c>
      <c r="Y389" s="37">
        <v>0</v>
      </c>
      <c r="Z389" s="39">
        <v>0</v>
      </c>
      <c r="AA389" s="36">
        <v>0</v>
      </c>
      <c r="AB389" s="36">
        <v>0</v>
      </c>
      <c r="AC389" s="37">
        <v>0</v>
      </c>
      <c r="AD389" s="38">
        <v>0</v>
      </c>
      <c r="AE389" s="38">
        <v>0</v>
      </c>
      <c r="AF389" s="39">
        <v>0</v>
      </c>
      <c r="AG389" s="36">
        <v>0</v>
      </c>
      <c r="AH389" s="36">
        <v>0</v>
      </c>
      <c r="AI389" s="36">
        <v>0</v>
      </c>
      <c r="AJ389" s="36">
        <v>0</v>
      </c>
      <c r="AK389" s="40">
        <v>12502</v>
      </c>
      <c r="AL389" s="38">
        <v>0</v>
      </c>
      <c r="AM389" s="38">
        <v>0</v>
      </c>
      <c r="AN389" s="38">
        <v>0</v>
      </c>
      <c r="AO389" s="38">
        <v>0</v>
      </c>
      <c r="AP389" s="38">
        <v>0</v>
      </c>
      <c r="AQ389" s="36">
        <v>0</v>
      </c>
      <c r="AR389" s="36">
        <v>0</v>
      </c>
      <c r="AS389" s="36">
        <v>0</v>
      </c>
      <c r="AT389" s="36">
        <v>0</v>
      </c>
      <c r="AU389" s="36">
        <v>0</v>
      </c>
      <c r="AV389" s="36">
        <v>0</v>
      </c>
      <c r="AW389" s="36">
        <v>0</v>
      </c>
      <c r="AX389" s="36">
        <v>0</v>
      </c>
      <c r="AY389" s="36">
        <v>0</v>
      </c>
      <c r="AZ389" s="40"/>
      <c r="BA389" s="40">
        <v>12502</v>
      </c>
      <c r="BB389" s="36">
        <v>0</v>
      </c>
      <c r="BC389" s="36">
        <v>0</v>
      </c>
      <c r="BD389" s="36">
        <v>330</v>
      </c>
      <c r="BE389" s="36">
        <v>-17</v>
      </c>
    </row>
    <row r="390" spans="1:57" x14ac:dyDescent="0.2">
      <c r="A390" s="35" t="s">
        <v>184</v>
      </c>
      <c r="B390" s="35" t="s">
        <v>1432</v>
      </c>
      <c r="C390" s="397" t="s">
        <v>740</v>
      </c>
      <c r="D390" s="35" t="s">
        <v>183</v>
      </c>
      <c r="F390" s="35" t="s">
        <v>743</v>
      </c>
      <c r="G390" s="36">
        <v>0</v>
      </c>
      <c r="H390" s="36">
        <v>0</v>
      </c>
      <c r="I390" s="37">
        <v>0</v>
      </c>
      <c r="J390" s="39">
        <v>0</v>
      </c>
      <c r="K390" s="36">
        <v>0</v>
      </c>
      <c r="L390" s="36">
        <v>0</v>
      </c>
      <c r="M390" s="37">
        <v>0</v>
      </c>
      <c r="N390" s="38">
        <v>0</v>
      </c>
      <c r="O390" s="38">
        <v>0</v>
      </c>
      <c r="P390" s="38">
        <v>0</v>
      </c>
      <c r="Q390" s="39">
        <v>0</v>
      </c>
      <c r="R390" s="37">
        <v>14132</v>
      </c>
      <c r="S390" s="38">
        <v>0</v>
      </c>
      <c r="T390" s="38">
        <v>0</v>
      </c>
      <c r="U390" s="38">
        <v>0</v>
      </c>
      <c r="V390" s="39">
        <v>0</v>
      </c>
      <c r="W390" s="36">
        <v>0</v>
      </c>
      <c r="X390" s="36">
        <v>0</v>
      </c>
      <c r="Y390" s="37">
        <v>0</v>
      </c>
      <c r="Z390" s="39">
        <v>0</v>
      </c>
      <c r="AA390" s="36">
        <v>0</v>
      </c>
      <c r="AB390" s="36">
        <v>0</v>
      </c>
      <c r="AC390" s="37">
        <v>0</v>
      </c>
      <c r="AD390" s="38">
        <v>0</v>
      </c>
      <c r="AE390" s="38">
        <v>0</v>
      </c>
      <c r="AF390" s="39">
        <v>0</v>
      </c>
      <c r="AG390" s="36">
        <v>0</v>
      </c>
      <c r="AH390" s="36">
        <v>0</v>
      </c>
      <c r="AI390" s="36">
        <v>0</v>
      </c>
      <c r="AJ390" s="36">
        <v>0</v>
      </c>
      <c r="AK390" s="40">
        <v>14132</v>
      </c>
      <c r="AL390" s="38">
        <v>0</v>
      </c>
      <c r="AM390" s="38">
        <v>0</v>
      </c>
      <c r="AN390" s="38">
        <v>0</v>
      </c>
      <c r="AO390" s="38">
        <v>0</v>
      </c>
      <c r="AP390" s="38">
        <v>0</v>
      </c>
      <c r="AQ390" s="36">
        <v>0</v>
      </c>
      <c r="AR390" s="36">
        <v>0</v>
      </c>
      <c r="AS390" s="36">
        <v>-15385</v>
      </c>
      <c r="AT390" s="36">
        <v>0</v>
      </c>
      <c r="AU390" s="36">
        <v>0</v>
      </c>
      <c r="AV390" s="36">
        <v>0</v>
      </c>
      <c r="AW390" s="36">
        <v>0</v>
      </c>
      <c r="AX390" s="36">
        <v>0</v>
      </c>
      <c r="AY390" s="36">
        <v>0</v>
      </c>
      <c r="AZ390" s="40"/>
      <c r="BA390" s="40">
        <v>-1253</v>
      </c>
      <c r="BB390" s="36">
        <v>0</v>
      </c>
      <c r="BC390" s="36">
        <v>0</v>
      </c>
      <c r="BD390" s="36">
        <v>31</v>
      </c>
      <c r="BE390" s="36">
        <v>-20</v>
      </c>
    </row>
    <row r="391" spans="1:57" x14ac:dyDescent="0.2">
      <c r="A391" s="35" t="s">
        <v>242</v>
      </c>
      <c r="B391" s="35" t="s">
        <v>1433</v>
      </c>
      <c r="C391" s="397" t="s">
        <v>1590</v>
      </c>
      <c r="D391" s="35" t="s">
        <v>881</v>
      </c>
      <c r="F391" s="35" t="s">
        <v>743</v>
      </c>
      <c r="G391" s="36">
        <v>0</v>
      </c>
      <c r="H391" s="36">
        <v>45</v>
      </c>
      <c r="I391" s="37">
        <v>45</v>
      </c>
      <c r="J391" s="39">
        <v>0</v>
      </c>
      <c r="K391" s="36">
        <v>0</v>
      </c>
      <c r="L391" s="36">
        <v>0</v>
      </c>
      <c r="M391" s="37">
        <v>0</v>
      </c>
      <c r="N391" s="38">
        <v>0</v>
      </c>
      <c r="O391" s="38">
        <v>0</v>
      </c>
      <c r="P391" s="38">
        <v>0</v>
      </c>
      <c r="Q391" s="39">
        <v>0</v>
      </c>
      <c r="R391" s="37">
        <v>47453</v>
      </c>
      <c r="S391" s="38">
        <v>0</v>
      </c>
      <c r="T391" s="38">
        <v>0</v>
      </c>
      <c r="U391" s="38">
        <v>0</v>
      </c>
      <c r="V391" s="39">
        <v>0</v>
      </c>
      <c r="W391" s="36">
        <v>0</v>
      </c>
      <c r="X391" s="36">
        <v>0</v>
      </c>
      <c r="Y391" s="37">
        <v>0</v>
      </c>
      <c r="Z391" s="39">
        <v>0</v>
      </c>
      <c r="AA391" s="36">
        <v>0</v>
      </c>
      <c r="AB391" s="36">
        <v>0</v>
      </c>
      <c r="AC391" s="37">
        <v>0</v>
      </c>
      <c r="AD391" s="38">
        <v>0</v>
      </c>
      <c r="AE391" s="38">
        <v>0</v>
      </c>
      <c r="AF391" s="39">
        <v>0</v>
      </c>
      <c r="AG391" s="36">
        <v>0</v>
      </c>
      <c r="AH391" s="36">
        <v>0</v>
      </c>
      <c r="AI391" s="36">
        <v>0</v>
      </c>
      <c r="AJ391" s="36">
        <v>0</v>
      </c>
      <c r="AK391" s="40">
        <v>47498</v>
      </c>
      <c r="AL391" s="38">
        <v>0</v>
      </c>
      <c r="AM391" s="38">
        <v>0</v>
      </c>
      <c r="AN391" s="38">
        <v>0</v>
      </c>
      <c r="AO391" s="38">
        <v>0</v>
      </c>
      <c r="AP391" s="38">
        <v>0</v>
      </c>
      <c r="AQ391" s="36">
        <v>0</v>
      </c>
      <c r="AR391" s="36">
        <v>0</v>
      </c>
      <c r="AS391" s="36">
        <v>-61824</v>
      </c>
      <c r="AT391" s="36">
        <v>0</v>
      </c>
      <c r="AU391" s="36">
        <v>0</v>
      </c>
      <c r="AV391" s="36">
        <v>0</v>
      </c>
      <c r="AW391" s="36">
        <v>0</v>
      </c>
      <c r="AX391" s="36">
        <v>0</v>
      </c>
      <c r="AY391" s="36">
        <v>0</v>
      </c>
      <c r="AZ391" s="40"/>
      <c r="BA391" s="40">
        <v>-14326</v>
      </c>
      <c r="BB391" s="36">
        <v>0</v>
      </c>
      <c r="BC391" s="36">
        <v>0</v>
      </c>
      <c r="BD391" s="36">
        <v>1012</v>
      </c>
      <c r="BE391" s="36">
        <v>-8378</v>
      </c>
    </row>
    <row r="392" spans="1:57" x14ac:dyDescent="0.2">
      <c r="A392" s="35" t="s">
        <v>361</v>
      </c>
      <c r="B392" s="35" t="s">
        <v>1434</v>
      </c>
      <c r="C392" s="397" t="s">
        <v>1590</v>
      </c>
      <c r="D392" s="35" t="s">
        <v>882</v>
      </c>
      <c r="F392" s="35" t="s">
        <v>743</v>
      </c>
      <c r="G392" s="36">
        <v>0</v>
      </c>
      <c r="H392" s="36">
        <v>99</v>
      </c>
      <c r="I392" s="37">
        <v>99</v>
      </c>
      <c r="J392" s="39">
        <v>0</v>
      </c>
      <c r="K392" s="36">
        <v>0</v>
      </c>
      <c r="L392" s="36">
        <v>0</v>
      </c>
      <c r="M392" s="37">
        <v>0</v>
      </c>
      <c r="N392" s="38">
        <v>0</v>
      </c>
      <c r="O392" s="38">
        <v>0</v>
      </c>
      <c r="P392" s="38">
        <v>0</v>
      </c>
      <c r="Q392" s="39">
        <v>0</v>
      </c>
      <c r="R392" s="37">
        <v>22154</v>
      </c>
      <c r="S392" s="38">
        <v>0</v>
      </c>
      <c r="T392" s="38">
        <v>0</v>
      </c>
      <c r="U392" s="38">
        <v>0</v>
      </c>
      <c r="V392" s="39">
        <v>0</v>
      </c>
      <c r="W392" s="36">
        <v>0</v>
      </c>
      <c r="X392" s="36">
        <v>0</v>
      </c>
      <c r="Y392" s="37">
        <v>0</v>
      </c>
      <c r="Z392" s="39">
        <v>0</v>
      </c>
      <c r="AA392" s="36">
        <v>0</v>
      </c>
      <c r="AB392" s="36">
        <v>0</v>
      </c>
      <c r="AC392" s="37">
        <v>0</v>
      </c>
      <c r="AD392" s="38">
        <v>0</v>
      </c>
      <c r="AE392" s="38">
        <v>0</v>
      </c>
      <c r="AF392" s="39">
        <v>0</v>
      </c>
      <c r="AG392" s="36">
        <v>0</v>
      </c>
      <c r="AH392" s="36">
        <v>0</v>
      </c>
      <c r="AI392" s="36">
        <v>0</v>
      </c>
      <c r="AJ392" s="36">
        <v>0</v>
      </c>
      <c r="AK392" s="40">
        <v>22253</v>
      </c>
      <c r="AL392" s="38">
        <v>0</v>
      </c>
      <c r="AM392" s="38">
        <v>0</v>
      </c>
      <c r="AN392" s="38">
        <v>0</v>
      </c>
      <c r="AO392" s="38">
        <v>0</v>
      </c>
      <c r="AP392" s="38">
        <v>0</v>
      </c>
      <c r="AQ392" s="36">
        <v>0</v>
      </c>
      <c r="AR392" s="36">
        <v>0</v>
      </c>
      <c r="AS392" s="36">
        <v>-25000</v>
      </c>
      <c r="AT392" s="36">
        <v>0</v>
      </c>
      <c r="AU392" s="36">
        <v>0</v>
      </c>
      <c r="AV392" s="36">
        <v>0</v>
      </c>
      <c r="AW392" s="36">
        <v>0</v>
      </c>
      <c r="AX392" s="36">
        <v>0</v>
      </c>
      <c r="AY392" s="36">
        <v>0</v>
      </c>
      <c r="AZ392" s="40"/>
      <c r="BA392" s="40">
        <v>-2747</v>
      </c>
      <c r="BB392" s="36">
        <v>0</v>
      </c>
      <c r="BC392" s="36">
        <v>0</v>
      </c>
      <c r="BD392" s="36">
        <v>0</v>
      </c>
      <c r="BE392" s="36">
        <v>0</v>
      </c>
    </row>
    <row r="393" spans="1:57" x14ac:dyDescent="0.2">
      <c r="A393" s="35" t="s">
        <v>402</v>
      </c>
      <c r="B393" s="35" t="s">
        <v>1435</v>
      </c>
      <c r="C393" s="397" t="s">
        <v>740</v>
      </c>
      <c r="D393" s="35" t="s">
        <v>401</v>
      </c>
      <c r="F393" s="35" t="s">
        <v>743</v>
      </c>
      <c r="G393" s="36">
        <v>0</v>
      </c>
      <c r="H393" s="36">
        <v>0</v>
      </c>
      <c r="I393" s="37">
        <v>0</v>
      </c>
      <c r="J393" s="39">
        <v>0</v>
      </c>
      <c r="K393" s="36">
        <v>0</v>
      </c>
      <c r="L393" s="36">
        <v>0</v>
      </c>
      <c r="M393" s="37">
        <v>0</v>
      </c>
      <c r="N393" s="38">
        <v>0</v>
      </c>
      <c r="O393" s="38">
        <v>0</v>
      </c>
      <c r="P393" s="38">
        <v>0</v>
      </c>
      <c r="Q393" s="39">
        <v>0</v>
      </c>
      <c r="R393" s="37">
        <v>11724</v>
      </c>
      <c r="S393" s="38">
        <v>0</v>
      </c>
      <c r="T393" s="38">
        <v>0</v>
      </c>
      <c r="U393" s="38">
        <v>0</v>
      </c>
      <c r="V393" s="39">
        <v>0</v>
      </c>
      <c r="W393" s="36">
        <v>0</v>
      </c>
      <c r="X393" s="36">
        <v>0</v>
      </c>
      <c r="Y393" s="37">
        <v>0</v>
      </c>
      <c r="Z393" s="39">
        <v>0</v>
      </c>
      <c r="AA393" s="36">
        <v>0</v>
      </c>
      <c r="AB393" s="36">
        <v>0</v>
      </c>
      <c r="AC393" s="37">
        <v>0</v>
      </c>
      <c r="AD393" s="38">
        <v>0</v>
      </c>
      <c r="AE393" s="38">
        <v>0</v>
      </c>
      <c r="AF393" s="39">
        <v>0</v>
      </c>
      <c r="AG393" s="36">
        <v>0</v>
      </c>
      <c r="AH393" s="36">
        <v>0</v>
      </c>
      <c r="AI393" s="36">
        <v>0</v>
      </c>
      <c r="AJ393" s="36">
        <v>0</v>
      </c>
      <c r="AK393" s="40">
        <v>11724</v>
      </c>
      <c r="AL393" s="38">
        <v>0</v>
      </c>
      <c r="AM393" s="38">
        <v>0</v>
      </c>
      <c r="AN393" s="38">
        <v>0</v>
      </c>
      <c r="AO393" s="38">
        <v>0</v>
      </c>
      <c r="AP393" s="38">
        <v>0</v>
      </c>
      <c r="AQ393" s="36">
        <v>0</v>
      </c>
      <c r="AR393" s="36">
        <v>0</v>
      </c>
      <c r="AS393" s="36">
        <v>-11987</v>
      </c>
      <c r="AT393" s="36">
        <v>0</v>
      </c>
      <c r="AU393" s="36">
        <v>0</v>
      </c>
      <c r="AV393" s="36">
        <v>0</v>
      </c>
      <c r="AW393" s="36">
        <v>0</v>
      </c>
      <c r="AX393" s="36">
        <v>0</v>
      </c>
      <c r="AY393" s="36">
        <v>0</v>
      </c>
      <c r="AZ393" s="40"/>
      <c r="BA393" s="40">
        <v>-263</v>
      </c>
      <c r="BB393" s="36">
        <v>0</v>
      </c>
      <c r="BC393" s="36">
        <v>0</v>
      </c>
      <c r="BD393" s="36">
        <v>510</v>
      </c>
      <c r="BE393" s="36">
        <v>-15</v>
      </c>
    </row>
    <row r="394" spans="1:57" x14ac:dyDescent="0.2">
      <c r="A394" s="35" t="s">
        <v>660</v>
      </c>
      <c r="B394" s="35" t="s">
        <v>1436</v>
      </c>
      <c r="C394" s="397" t="s">
        <v>740</v>
      </c>
      <c r="D394" s="35" t="s">
        <v>659</v>
      </c>
      <c r="F394" s="35" t="s">
        <v>743</v>
      </c>
      <c r="G394" s="36">
        <v>0</v>
      </c>
      <c r="H394" s="36">
        <v>0</v>
      </c>
      <c r="I394" s="37">
        <v>0</v>
      </c>
      <c r="J394" s="39">
        <v>0</v>
      </c>
      <c r="K394" s="36">
        <v>0</v>
      </c>
      <c r="L394" s="36">
        <v>0</v>
      </c>
      <c r="M394" s="37">
        <v>0</v>
      </c>
      <c r="N394" s="38">
        <v>0</v>
      </c>
      <c r="O394" s="38">
        <v>0</v>
      </c>
      <c r="P394" s="38">
        <v>0</v>
      </c>
      <c r="Q394" s="39">
        <v>0</v>
      </c>
      <c r="R394" s="37">
        <v>980</v>
      </c>
      <c r="S394" s="38">
        <v>0</v>
      </c>
      <c r="T394" s="38">
        <v>0</v>
      </c>
      <c r="U394" s="38">
        <v>0</v>
      </c>
      <c r="V394" s="39">
        <v>0</v>
      </c>
      <c r="W394" s="36">
        <v>0</v>
      </c>
      <c r="X394" s="36">
        <v>0</v>
      </c>
      <c r="Y394" s="37">
        <v>0</v>
      </c>
      <c r="Z394" s="39">
        <v>0</v>
      </c>
      <c r="AA394" s="36">
        <v>0</v>
      </c>
      <c r="AB394" s="36">
        <v>0</v>
      </c>
      <c r="AC394" s="37">
        <v>0</v>
      </c>
      <c r="AD394" s="38">
        <v>0</v>
      </c>
      <c r="AE394" s="38">
        <v>0</v>
      </c>
      <c r="AF394" s="39">
        <v>0</v>
      </c>
      <c r="AG394" s="36">
        <v>0</v>
      </c>
      <c r="AH394" s="36">
        <v>0</v>
      </c>
      <c r="AI394" s="36">
        <v>0</v>
      </c>
      <c r="AJ394" s="36">
        <v>0</v>
      </c>
      <c r="AK394" s="40">
        <v>980</v>
      </c>
      <c r="AL394" s="38">
        <v>0</v>
      </c>
      <c r="AM394" s="38">
        <v>0</v>
      </c>
      <c r="AN394" s="38">
        <v>0</v>
      </c>
      <c r="AO394" s="38">
        <v>0</v>
      </c>
      <c r="AP394" s="38">
        <v>0</v>
      </c>
      <c r="AQ394" s="36">
        <v>0</v>
      </c>
      <c r="AR394" s="36">
        <v>0</v>
      </c>
      <c r="AS394" s="36">
        <v>-1671</v>
      </c>
      <c r="AT394" s="36">
        <v>12</v>
      </c>
      <c r="AU394" s="36">
        <v>0</v>
      </c>
      <c r="AV394" s="36">
        <v>0</v>
      </c>
      <c r="AW394" s="36">
        <v>0</v>
      </c>
      <c r="AX394" s="36">
        <v>0</v>
      </c>
      <c r="AY394" s="36">
        <v>0</v>
      </c>
      <c r="AZ394" s="40"/>
      <c r="BA394" s="40">
        <v>-679</v>
      </c>
      <c r="BB394" s="36">
        <v>0</v>
      </c>
      <c r="BC394" s="36">
        <v>0</v>
      </c>
      <c r="BD394" s="36">
        <v>106</v>
      </c>
      <c r="BE394" s="36">
        <v>-12</v>
      </c>
    </row>
    <row r="395" spans="1:57" x14ac:dyDescent="0.2">
      <c r="A395" s="35" t="s">
        <v>651</v>
      </c>
      <c r="B395" s="35" t="s">
        <v>1437</v>
      </c>
      <c r="C395" s="397" t="s">
        <v>740</v>
      </c>
      <c r="D395" s="35" t="s">
        <v>650</v>
      </c>
      <c r="F395" s="35" t="s">
        <v>743</v>
      </c>
      <c r="G395" s="36">
        <v>0</v>
      </c>
      <c r="H395" s="36">
        <v>0</v>
      </c>
      <c r="I395" s="37">
        <v>0</v>
      </c>
      <c r="J395" s="39">
        <v>0</v>
      </c>
      <c r="K395" s="36">
        <v>0</v>
      </c>
      <c r="L395" s="36">
        <v>0</v>
      </c>
      <c r="M395" s="37">
        <v>0</v>
      </c>
      <c r="N395" s="38">
        <v>0</v>
      </c>
      <c r="O395" s="38">
        <v>0</v>
      </c>
      <c r="P395" s="38">
        <v>0</v>
      </c>
      <c r="Q395" s="39">
        <v>0</v>
      </c>
      <c r="R395" s="37">
        <v>12101</v>
      </c>
      <c r="S395" s="38">
        <v>0</v>
      </c>
      <c r="T395" s="38">
        <v>0</v>
      </c>
      <c r="U395" s="38">
        <v>0</v>
      </c>
      <c r="V395" s="39">
        <v>0</v>
      </c>
      <c r="W395" s="36">
        <v>0</v>
      </c>
      <c r="X395" s="36">
        <v>0</v>
      </c>
      <c r="Y395" s="37">
        <v>0</v>
      </c>
      <c r="Z395" s="39">
        <v>0</v>
      </c>
      <c r="AA395" s="36">
        <v>0</v>
      </c>
      <c r="AB395" s="36">
        <v>0</v>
      </c>
      <c r="AC395" s="37">
        <v>0</v>
      </c>
      <c r="AD395" s="38">
        <v>0</v>
      </c>
      <c r="AE395" s="38">
        <v>0</v>
      </c>
      <c r="AF395" s="39">
        <v>0</v>
      </c>
      <c r="AG395" s="36">
        <v>0</v>
      </c>
      <c r="AH395" s="36">
        <v>0</v>
      </c>
      <c r="AI395" s="36">
        <v>0</v>
      </c>
      <c r="AJ395" s="36">
        <v>0</v>
      </c>
      <c r="AK395" s="40">
        <v>12101</v>
      </c>
      <c r="AL395" s="38">
        <v>0</v>
      </c>
      <c r="AM395" s="38">
        <v>0</v>
      </c>
      <c r="AN395" s="38">
        <v>0</v>
      </c>
      <c r="AO395" s="38">
        <v>0</v>
      </c>
      <c r="AP395" s="38">
        <v>0</v>
      </c>
      <c r="AQ395" s="36">
        <v>0</v>
      </c>
      <c r="AR395" s="36">
        <v>0</v>
      </c>
      <c r="AS395" s="36">
        <v>-13855</v>
      </c>
      <c r="AT395" s="36">
        <v>0</v>
      </c>
      <c r="AU395" s="36">
        <v>0</v>
      </c>
      <c r="AV395" s="36">
        <v>0</v>
      </c>
      <c r="AW395" s="36">
        <v>0</v>
      </c>
      <c r="AX395" s="36">
        <v>0</v>
      </c>
      <c r="AY395" s="36">
        <v>0</v>
      </c>
      <c r="AZ395" s="40"/>
      <c r="BA395" s="40">
        <v>-1754</v>
      </c>
      <c r="BB395" s="36">
        <v>0</v>
      </c>
      <c r="BC395" s="36">
        <v>0</v>
      </c>
      <c r="BD395" s="36">
        <v>1265</v>
      </c>
      <c r="BE395" s="36">
        <v>-12</v>
      </c>
    </row>
    <row r="396" spans="1:57" x14ac:dyDescent="0.2">
      <c r="A396" s="35" t="s">
        <v>653</v>
      </c>
      <c r="B396" s="35" t="s">
        <v>1438</v>
      </c>
      <c r="C396" s="397" t="s">
        <v>1593</v>
      </c>
      <c r="D396" s="35" t="s">
        <v>948</v>
      </c>
      <c r="F396" s="35" t="s">
        <v>743</v>
      </c>
      <c r="G396" s="36">
        <v>0</v>
      </c>
      <c r="H396" s="36">
        <v>205</v>
      </c>
      <c r="I396" s="37">
        <v>205</v>
      </c>
      <c r="J396" s="39">
        <v>0</v>
      </c>
      <c r="K396" s="36">
        <v>0</v>
      </c>
      <c r="L396" s="36">
        <v>0</v>
      </c>
      <c r="M396" s="37">
        <v>0</v>
      </c>
      <c r="N396" s="38">
        <v>28374</v>
      </c>
      <c r="O396" s="38">
        <v>0</v>
      </c>
      <c r="P396" s="38">
        <v>883</v>
      </c>
      <c r="Q396" s="39">
        <v>29257</v>
      </c>
      <c r="R396" s="37">
        <v>0</v>
      </c>
      <c r="S396" s="38">
        <v>0</v>
      </c>
      <c r="T396" s="38">
        <v>0</v>
      </c>
      <c r="U396" s="38">
        <v>0</v>
      </c>
      <c r="V396" s="39">
        <v>0</v>
      </c>
      <c r="W396" s="36">
        <v>0</v>
      </c>
      <c r="X396" s="36">
        <v>0</v>
      </c>
      <c r="Y396" s="37">
        <v>0</v>
      </c>
      <c r="Z396" s="39">
        <v>0</v>
      </c>
      <c r="AA396" s="36">
        <v>0</v>
      </c>
      <c r="AB396" s="36">
        <v>0</v>
      </c>
      <c r="AC396" s="37">
        <v>0</v>
      </c>
      <c r="AD396" s="38">
        <v>0</v>
      </c>
      <c r="AE396" s="38">
        <v>0</v>
      </c>
      <c r="AF396" s="39">
        <v>0</v>
      </c>
      <c r="AG396" s="36">
        <v>326</v>
      </c>
      <c r="AH396" s="36">
        <v>0</v>
      </c>
      <c r="AI396" s="36">
        <v>0</v>
      </c>
      <c r="AJ396" s="36">
        <v>0</v>
      </c>
      <c r="AK396" s="40">
        <v>29788</v>
      </c>
      <c r="AL396" s="38">
        <v>0</v>
      </c>
      <c r="AM396" s="38">
        <v>0</v>
      </c>
      <c r="AN396" s="38">
        <v>0</v>
      </c>
      <c r="AO396" s="38">
        <v>0</v>
      </c>
      <c r="AP396" s="38">
        <v>0</v>
      </c>
      <c r="AQ396" s="36">
        <v>0</v>
      </c>
      <c r="AR396" s="36">
        <v>-30385</v>
      </c>
      <c r="AS396" s="36">
        <v>0</v>
      </c>
      <c r="AT396" s="36">
        <v>0</v>
      </c>
      <c r="AU396" s="36">
        <v>-551</v>
      </c>
      <c r="AV396" s="36">
        <v>0</v>
      </c>
      <c r="AW396" s="36">
        <v>0</v>
      </c>
      <c r="AX396" s="36">
        <v>0</v>
      </c>
      <c r="AY396" s="36">
        <v>0</v>
      </c>
      <c r="AZ396" s="40"/>
      <c r="BA396" s="40">
        <v>-1148</v>
      </c>
      <c r="BB396" s="36">
        <v>0</v>
      </c>
      <c r="BC396" s="36">
        <v>0</v>
      </c>
      <c r="BD396" s="36">
        <v>2428</v>
      </c>
      <c r="BE396" s="36">
        <v>-237</v>
      </c>
    </row>
    <row r="397" spans="1:57" x14ac:dyDescent="0.2">
      <c r="A397" s="35" t="s">
        <v>240</v>
      </c>
      <c r="B397" s="35" t="s">
        <v>1439</v>
      </c>
      <c r="C397" s="397" t="s">
        <v>1590</v>
      </c>
      <c r="D397" s="35" t="s">
        <v>744</v>
      </c>
      <c r="F397" s="35" t="s">
        <v>743</v>
      </c>
      <c r="G397" s="36">
        <v>0</v>
      </c>
      <c r="H397" s="36">
        <v>1009</v>
      </c>
      <c r="I397" s="37">
        <v>1009</v>
      </c>
      <c r="J397" s="39">
        <v>0</v>
      </c>
      <c r="K397" s="36">
        <v>0</v>
      </c>
      <c r="L397" s="36">
        <v>177423</v>
      </c>
      <c r="M397" s="37">
        <v>177423</v>
      </c>
      <c r="N397" s="38">
        <v>36080</v>
      </c>
      <c r="O397" s="38">
        <v>0</v>
      </c>
      <c r="P397" s="38">
        <v>2703</v>
      </c>
      <c r="Q397" s="39">
        <v>38783</v>
      </c>
      <c r="R397" s="37">
        <v>0</v>
      </c>
      <c r="S397" s="38">
        <v>0</v>
      </c>
      <c r="T397" s="38">
        <v>0</v>
      </c>
      <c r="U397" s="38">
        <v>0</v>
      </c>
      <c r="V397" s="39">
        <v>0</v>
      </c>
      <c r="W397" s="36">
        <v>0</v>
      </c>
      <c r="X397" s="36">
        <v>0</v>
      </c>
      <c r="Y397" s="37">
        <v>0</v>
      </c>
      <c r="Z397" s="39">
        <v>0</v>
      </c>
      <c r="AA397" s="36">
        <v>0</v>
      </c>
      <c r="AB397" s="36">
        <v>0</v>
      </c>
      <c r="AC397" s="37">
        <v>0</v>
      </c>
      <c r="AD397" s="38">
        <v>0</v>
      </c>
      <c r="AE397" s="38">
        <v>0</v>
      </c>
      <c r="AF397" s="39">
        <v>0</v>
      </c>
      <c r="AG397" s="36">
        <v>0</v>
      </c>
      <c r="AH397" s="36">
        <v>0</v>
      </c>
      <c r="AI397" s="36">
        <v>0</v>
      </c>
      <c r="AJ397" s="36">
        <v>0</v>
      </c>
      <c r="AK397" s="40">
        <v>217215</v>
      </c>
      <c r="AL397" s="38">
        <v>0</v>
      </c>
      <c r="AM397" s="38">
        <v>0</v>
      </c>
      <c r="AN397" s="38">
        <v>0</v>
      </c>
      <c r="AO397" s="38">
        <v>0</v>
      </c>
      <c r="AP397" s="38">
        <v>0</v>
      </c>
      <c r="AQ397" s="36">
        <v>0</v>
      </c>
      <c r="AR397" s="36">
        <v>-25968</v>
      </c>
      <c r="AS397" s="36">
        <v>0</v>
      </c>
      <c r="AT397" s="36">
        <v>0</v>
      </c>
      <c r="AU397" s="36">
        <v>0</v>
      </c>
      <c r="AV397" s="36">
        <v>0</v>
      </c>
      <c r="AW397" s="36">
        <v>0</v>
      </c>
      <c r="AX397" s="36">
        <v>0</v>
      </c>
      <c r="AY397" s="36">
        <v>0</v>
      </c>
      <c r="AZ397" s="40"/>
      <c r="BA397" s="40">
        <v>191247</v>
      </c>
      <c r="BB397" s="36">
        <v>0</v>
      </c>
      <c r="BC397" s="36">
        <v>0</v>
      </c>
      <c r="BD397" s="36">
        <v>12149</v>
      </c>
      <c r="BE397" s="36">
        <v>-220</v>
      </c>
    </row>
    <row r="398" spans="1:57" x14ac:dyDescent="0.2">
      <c r="A398" s="35" t="s">
        <v>870</v>
      </c>
      <c r="B398" s="35" t="s">
        <v>1440</v>
      </c>
      <c r="C398" s="397" t="s">
        <v>1590</v>
      </c>
      <c r="D398" s="35" t="s">
        <v>871</v>
      </c>
      <c r="F398" s="35" t="s">
        <v>743</v>
      </c>
      <c r="G398" s="36">
        <v>0</v>
      </c>
      <c r="H398" s="36">
        <v>840</v>
      </c>
      <c r="I398" s="37">
        <v>840</v>
      </c>
      <c r="J398" s="39">
        <v>0</v>
      </c>
      <c r="K398" s="36">
        <v>0</v>
      </c>
      <c r="L398" s="36">
        <v>0</v>
      </c>
      <c r="M398" s="37">
        <v>0</v>
      </c>
      <c r="N398" s="38">
        <v>48827</v>
      </c>
      <c r="O398" s="38">
        <v>0</v>
      </c>
      <c r="P398" s="38">
        <v>199</v>
      </c>
      <c r="Q398" s="39">
        <v>49026</v>
      </c>
      <c r="R398" s="37">
        <v>0</v>
      </c>
      <c r="S398" s="38">
        <v>0</v>
      </c>
      <c r="T398" s="38">
        <v>0</v>
      </c>
      <c r="U398" s="38">
        <v>0</v>
      </c>
      <c r="V398" s="39">
        <v>0</v>
      </c>
      <c r="W398" s="36">
        <v>0</v>
      </c>
      <c r="X398" s="36">
        <v>0</v>
      </c>
      <c r="Y398" s="37">
        <v>0</v>
      </c>
      <c r="Z398" s="39">
        <v>0</v>
      </c>
      <c r="AA398" s="36">
        <v>141</v>
      </c>
      <c r="AB398" s="36">
        <v>0</v>
      </c>
      <c r="AC398" s="37">
        <v>141</v>
      </c>
      <c r="AD398" s="38">
        <v>0</v>
      </c>
      <c r="AE398" s="38">
        <v>0</v>
      </c>
      <c r="AF398" s="39">
        <v>0</v>
      </c>
      <c r="AG398" s="36">
        <v>0</v>
      </c>
      <c r="AH398" s="36">
        <v>0</v>
      </c>
      <c r="AI398" s="36">
        <v>0</v>
      </c>
      <c r="AJ398" s="36">
        <v>0</v>
      </c>
      <c r="AK398" s="40">
        <v>50007</v>
      </c>
      <c r="AL398" s="38">
        <v>0</v>
      </c>
      <c r="AM398" s="38">
        <v>0</v>
      </c>
      <c r="AN398" s="38">
        <v>0</v>
      </c>
      <c r="AO398" s="38">
        <v>0</v>
      </c>
      <c r="AP398" s="38">
        <v>0</v>
      </c>
      <c r="AQ398" s="36">
        <v>0</v>
      </c>
      <c r="AR398" s="36">
        <v>-23850</v>
      </c>
      <c r="AS398" s="36">
        <v>0</v>
      </c>
      <c r="AT398" s="36">
        <v>0</v>
      </c>
      <c r="AU398" s="36">
        <v>0</v>
      </c>
      <c r="AV398" s="36">
        <v>-3176</v>
      </c>
      <c r="AW398" s="36">
        <v>0</v>
      </c>
      <c r="AX398" s="36">
        <v>0</v>
      </c>
      <c r="AY398" s="36">
        <v>0</v>
      </c>
      <c r="AZ398" s="40"/>
      <c r="BA398" s="40">
        <v>22981</v>
      </c>
      <c r="BB398" s="36">
        <v>-3072</v>
      </c>
      <c r="BC398" s="36">
        <v>0</v>
      </c>
      <c r="BD398" s="36">
        <v>2123</v>
      </c>
      <c r="BE398" s="36">
        <v>-250</v>
      </c>
    </row>
    <row r="399" spans="1:57" x14ac:dyDescent="0.2">
      <c r="A399" s="35" t="s">
        <v>868</v>
      </c>
      <c r="B399" s="35" t="s">
        <v>1441</v>
      </c>
      <c r="C399" s="397" t="s">
        <v>1594</v>
      </c>
      <c r="D399" s="35" t="s">
        <v>869</v>
      </c>
      <c r="F399" s="35" t="s">
        <v>743</v>
      </c>
      <c r="G399" s="36">
        <v>80</v>
      </c>
      <c r="H399" s="36">
        <v>0</v>
      </c>
      <c r="I399" s="37">
        <v>80</v>
      </c>
      <c r="J399" s="39">
        <v>0</v>
      </c>
      <c r="K399" s="36">
        <v>0</v>
      </c>
      <c r="L399" s="36">
        <v>0</v>
      </c>
      <c r="M399" s="37">
        <v>0</v>
      </c>
      <c r="N399" s="38">
        <v>14817</v>
      </c>
      <c r="O399" s="38">
        <v>0</v>
      </c>
      <c r="P399" s="38">
        <v>0</v>
      </c>
      <c r="Q399" s="39">
        <v>14817</v>
      </c>
      <c r="R399" s="37">
        <v>0</v>
      </c>
      <c r="S399" s="38">
        <v>0</v>
      </c>
      <c r="T399" s="38">
        <v>0</v>
      </c>
      <c r="U399" s="38">
        <v>0</v>
      </c>
      <c r="V399" s="39">
        <v>0</v>
      </c>
      <c r="W399" s="36">
        <v>0</v>
      </c>
      <c r="X399" s="36">
        <v>0</v>
      </c>
      <c r="Y399" s="37">
        <v>0</v>
      </c>
      <c r="Z399" s="39">
        <v>0</v>
      </c>
      <c r="AA399" s="36">
        <v>0</v>
      </c>
      <c r="AB399" s="36">
        <v>0</v>
      </c>
      <c r="AC399" s="37">
        <v>0</v>
      </c>
      <c r="AD399" s="38">
        <v>0</v>
      </c>
      <c r="AE399" s="38">
        <v>0</v>
      </c>
      <c r="AF399" s="39">
        <v>0</v>
      </c>
      <c r="AG399" s="36">
        <v>0</v>
      </c>
      <c r="AH399" s="36">
        <v>0</v>
      </c>
      <c r="AI399" s="36">
        <v>0</v>
      </c>
      <c r="AJ399" s="36">
        <v>0</v>
      </c>
      <c r="AK399" s="40">
        <v>14897</v>
      </c>
      <c r="AL399" s="38">
        <v>0</v>
      </c>
      <c r="AM399" s="38">
        <v>0</v>
      </c>
      <c r="AN399" s="38">
        <v>0</v>
      </c>
      <c r="AO399" s="38">
        <v>0</v>
      </c>
      <c r="AP399" s="38">
        <v>0</v>
      </c>
      <c r="AQ399" s="36">
        <v>0</v>
      </c>
      <c r="AR399" s="36">
        <v>-14731</v>
      </c>
      <c r="AS399" s="36">
        <v>0</v>
      </c>
      <c r="AT399" s="36">
        <v>0</v>
      </c>
      <c r="AU399" s="36">
        <v>0</v>
      </c>
      <c r="AV399" s="36">
        <v>0</v>
      </c>
      <c r="AW399" s="36">
        <v>0</v>
      </c>
      <c r="AX399" s="36">
        <v>0</v>
      </c>
      <c r="AY399" s="36">
        <v>0</v>
      </c>
      <c r="AZ399" s="40"/>
      <c r="BA399" s="40">
        <v>166</v>
      </c>
      <c r="BB399" s="36">
        <v>0</v>
      </c>
      <c r="BC399" s="36">
        <v>0</v>
      </c>
      <c r="BD399" s="36">
        <v>4100</v>
      </c>
      <c r="BE399" s="36">
        <v>-448</v>
      </c>
    </row>
    <row r="400" spans="1:57" x14ac:dyDescent="0.2">
      <c r="A400" s="35" t="s">
        <v>874</v>
      </c>
      <c r="B400" s="35" t="s">
        <v>1442</v>
      </c>
      <c r="C400" s="397" t="s">
        <v>1591</v>
      </c>
      <c r="D400" s="35" t="s">
        <v>875</v>
      </c>
      <c r="F400" s="35" t="s">
        <v>743</v>
      </c>
      <c r="G400" s="36">
        <v>0</v>
      </c>
      <c r="H400" s="36">
        <v>428</v>
      </c>
      <c r="I400" s="37">
        <v>428</v>
      </c>
      <c r="J400" s="39">
        <v>0</v>
      </c>
      <c r="K400" s="36">
        <v>0</v>
      </c>
      <c r="L400" s="36">
        <v>0</v>
      </c>
      <c r="M400" s="37">
        <v>0</v>
      </c>
      <c r="N400" s="38">
        <v>23461</v>
      </c>
      <c r="O400" s="38">
        <v>0</v>
      </c>
      <c r="P400" s="38">
        <v>505</v>
      </c>
      <c r="Q400" s="39">
        <v>23966</v>
      </c>
      <c r="R400" s="37">
        <v>0</v>
      </c>
      <c r="S400" s="38">
        <v>0</v>
      </c>
      <c r="T400" s="38">
        <v>0</v>
      </c>
      <c r="U400" s="38">
        <v>0</v>
      </c>
      <c r="V400" s="39">
        <v>0</v>
      </c>
      <c r="W400" s="36">
        <v>0</v>
      </c>
      <c r="X400" s="36">
        <v>0</v>
      </c>
      <c r="Y400" s="37">
        <v>0</v>
      </c>
      <c r="Z400" s="39">
        <v>0</v>
      </c>
      <c r="AA400" s="36">
        <v>0</v>
      </c>
      <c r="AB400" s="36">
        <v>0</v>
      </c>
      <c r="AC400" s="37">
        <v>0</v>
      </c>
      <c r="AD400" s="38">
        <v>0</v>
      </c>
      <c r="AE400" s="38">
        <v>0</v>
      </c>
      <c r="AF400" s="39">
        <v>0</v>
      </c>
      <c r="AG400" s="36">
        <v>1220</v>
      </c>
      <c r="AH400" s="36">
        <v>0</v>
      </c>
      <c r="AI400" s="36">
        <v>0</v>
      </c>
      <c r="AJ400" s="36">
        <v>0</v>
      </c>
      <c r="AK400" s="40">
        <v>25614</v>
      </c>
      <c r="AL400" s="38">
        <v>0</v>
      </c>
      <c r="AM400" s="38">
        <v>0</v>
      </c>
      <c r="AN400" s="38">
        <v>0</v>
      </c>
      <c r="AO400" s="38">
        <v>0</v>
      </c>
      <c r="AP400" s="38">
        <v>0</v>
      </c>
      <c r="AQ400" s="36">
        <v>0</v>
      </c>
      <c r="AR400" s="36">
        <v>-21186</v>
      </c>
      <c r="AS400" s="36">
        <v>0</v>
      </c>
      <c r="AT400" s="36">
        <v>0</v>
      </c>
      <c r="AU400" s="36">
        <v>0</v>
      </c>
      <c r="AV400" s="36">
        <v>0</v>
      </c>
      <c r="AW400" s="36">
        <v>0</v>
      </c>
      <c r="AX400" s="36">
        <v>0</v>
      </c>
      <c r="AY400" s="36">
        <v>0</v>
      </c>
      <c r="AZ400" s="40"/>
      <c r="BA400" s="40">
        <v>4428</v>
      </c>
      <c r="BB400" s="36">
        <v>0</v>
      </c>
      <c r="BC400" s="36">
        <v>0</v>
      </c>
      <c r="BD400" s="36">
        <v>1854</v>
      </c>
      <c r="BE400" s="36">
        <v>-176</v>
      </c>
    </row>
    <row r="401" spans="1:57" x14ac:dyDescent="0.2">
      <c r="A401" s="35" t="s">
        <v>872</v>
      </c>
      <c r="B401" s="35" t="s">
        <v>1443</v>
      </c>
      <c r="C401" s="397" t="s">
        <v>1594</v>
      </c>
      <c r="D401" s="35" t="s">
        <v>873</v>
      </c>
      <c r="F401" s="35" t="s">
        <v>743</v>
      </c>
      <c r="G401" s="36">
        <v>0</v>
      </c>
      <c r="H401" s="36">
        <v>988</v>
      </c>
      <c r="I401" s="37">
        <v>988</v>
      </c>
      <c r="J401" s="39">
        <v>0</v>
      </c>
      <c r="K401" s="36">
        <v>0</v>
      </c>
      <c r="L401" s="36">
        <v>0</v>
      </c>
      <c r="M401" s="37">
        <v>0</v>
      </c>
      <c r="N401" s="38">
        <v>19693</v>
      </c>
      <c r="O401" s="38">
        <v>0</v>
      </c>
      <c r="P401" s="38">
        <v>4261</v>
      </c>
      <c r="Q401" s="39">
        <v>23954</v>
      </c>
      <c r="R401" s="37">
        <v>0</v>
      </c>
      <c r="S401" s="38">
        <v>0</v>
      </c>
      <c r="T401" s="38">
        <v>0</v>
      </c>
      <c r="U401" s="38">
        <v>0</v>
      </c>
      <c r="V401" s="39">
        <v>0</v>
      </c>
      <c r="W401" s="36">
        <v>0</v>
      </c>
      <c r="X401" s="36">
        <v>0</v>
      </c>
      <c r="Y401" s="37">
        <v>0</v>
      </c>
      <c r="Z401" s="39">
        <v>0</v>
      </c>
      <c r="AA401" s="36">
        <v>0</v>
      </c>
      <c r="AB401" s="36">
        <v>0</v>
      </c>
      <c r="AC401" s="37">
        <v>0</v>
      </c>
      <c r="AD401" s="38">
        <v>0</v>
      </c>
      <c r="AE401" s="38">
        <v>0</v>
      </c>
      <c r="AF401" s="39">
        <v>0</v>
      </c>
      <c r="AG401" s="36">
        <v>607</v>
      </c>
      <c r="AH401" s="36">
        <v>0</v>
      </c>
      <c r="AI401" s="36">
        <v>0</v>
      </c>
      <c r="AJ401" s="36">
        <v>0</v>
      </c>
      <c r="AK401" s="40">
        <v>25549</v>
      </c>
      <c r="AL401" s="38">
        <v>0</v>
      </c>
      <c r="AM401" s="38">
        <v>0</v>
      </c>
      <c r="AN401" s="38">
        <v>0</v>
      </c>
      <c r="AO401" s="38">
        <v>0</v>
      </c>
      <c r="AP401" s="38">
        <v>0</v>
      </c>
      <c r="AQ401" s="36">
        <v>0</v>
      </c>
      <c r="AR401" s="36">
        <v>-27374</v>
      </c>
      <c r="AS401" s="36">
        <v>0</v>
      </c>
      <c r="AT401" s="36">
        <v>0</v>
      </c>
      <c r="AU401" s="36">
        <v>-2639</v>
      </c>
      <c r="AV401" s="36">
        <v>0</v>
      </c>
      <c r="AW401" s="36">
        <v>0</v>
      </c>
      <c r="AX401" s="36">
        <v>0</v>
      </c>
      <c r="AY401" s="36">
        <v>0</v>
      </c>
      <c r="AZ401" s="40"/>
      <c r="BA401" s="40">
        <v>-4464</v>
      </c>
      <c r="BB401" s="36">
        <v>0</v>
      </c>
      <c r="BC401" s="36">
        <v>0</v>
      </c>
      <c r="BD401" s="36">
        <v>475</v>
      </c>
      <c r="BE401" s="36">
        <v>-285</v>
      </c>
    </row>
    <row r="402" spans="1:57" x14ac:dyDescent="0.2">
      <c r="A402" s="35" t="s">
        <v>1554</v>
      </c>
      <c r="B402" s="35" t="s">
        <v>1567</v>
      </c>
      <c r="C402" s="397" t="s">
        <v>1587</v>
      </c>
      <c r="D402" s="35" t="s">
        <v>1566</v>
      </c>
      <c r="F402" s="35" t="s">
        <v>743</v>
      </c>
      <c r="G402" s="36">
        <v>0</v>
      </c>
      <c r="H402" s="36">
        <v>450</v>
      </c>
      <c r="I402" s="37">
        <v>450</v>
      </c>
      <c r="J402" s="39">
        <v>0</v>
      </c>
      <c r="K402" s="36">
        <v>0</v>
      </c>
      <c r="L402" s="36">
        <v>0</v>
      </c>
      <c r="M402" s="37">
        <v>0</v>
      </c>
      <c r="N402" s="38">
        <v>3344</v>
      </c>
      <c r="O402" s="38">
        <v>0</v>
      </c>
      <c r="P402" s="38">
        <v>2034</v>
      </c>
      <c r="Q402" s="39">
        <v>5378</v>
      </c>
      <c r="R402" s="37">
        <v>7</v>
      </c>
      <c r="S402" s="38">
        <v>0</v>
      </c>
      <c r="T402" s="38">
        <v>0</v>
      </c>
      <c r="U402" s="38">
        <v>0</v>
      </c>
      <c r="V402" s="39">
        <v>0</v>
      </c>
      <c r="W402" s="36">
        <v>0</v>
      </c>
      <c r="X402" s="36">
        <v>0</v>
      </c>
      <c r="Y402" s="37">
        <v>0</v>
      </c>
      <c r="Z402" s="39">
        <v>147</v>
      </c>
      <c r="AA402" s="36">
        <v>572</v>
      </c>
      <c r="AB402" s="36">
        <v>0</v>
      </c>
      <c r="AC402" s="37">
        <v>572</v>
      </c>
      <c r="AD402" s="38">
        <v>0</v>
      </c>
      <c r="AE402" s="38">
        <v>0</v>
      </c>
      <c r="AF402" s="39">
        <v>0</v>
      </c>
      <c r="AG402" s="36">
        <v>0</v>
      </c>
      <c r="AH402" s="36">
        <v>0</v>
      </c>
      <c r="AI402" s="36">
        <v>0</v>
      </c>
      <c r="AJ402" s="36">
        <v>0</v>
      </c>
      <c r="AK402" s="40">
        <v>6554</v>
      </c>
      <c r="AL402" s="38">
        <v>0</v>
      </c>
      <c r="AM402" s="38">
        <v>0</v>
      </c>
      <c r="AN402" s="38">
        <v>0</v>
      </c>
      <c r="AO402" s="38">
        <v>0</v>
      </c>
      <c r="AP402" s="38">
        <v>0</v>
      </c>
      <c r="AQ402" s="36">
        <v>0</v>
      </c>
      <c r="AR402" s="36">
        <v>-3821</v>
      </c>
      <c r="AS402" s="36">
        <v>0</v>
      </c>
      <c r="AT402" s="36">
        <v>0</v>
      </c>
      <c r="AU402" s="36">
        <v>0</v>
      </c>
      <c r="AV402" s="36">
        <v>0</v>
      </c>
      <c r="AW402" s="36">
        <v>0</v>
      </c>
      <c r="AX402" s="36">
        <v>0</v>
      </c>
      <c r="AY402" s="36">
        <v>0</v>
      </c>
      <c r="AZ402" s="40"/>
      <c r="BA402" s="40">
        <v>2733</v>
      </c>
      <c r="BB402" s="36">
        <v>0</v>
      </c>
      <c r="BC402" s="36">
        <v>0</v>
      </c>
      <c r="BD402" s="36">
        <v>0</v>
      </c>
      <c r="BE402" s="36">
        <v>-135</v>
      </c>
    </row>
    <row r="403" spans="1:57" x14ac:dyDescent="0.2">
      <c r="A403" s="35" t="s">
        <v>1554</v>
      </c>
      <c r="B403" s="35" t="s">
        <v>1568</v>
      </c>
      <c r="C403" s="397" t="s">
        <v>1591</v>
      </c>
      <c r="D403" s="35" t="s">
        <v>1565</v>
      </c>
      <c r="F403" s="35" t="s">
        <v>743</v>
      </c>
      <c r="G403" s="36">
        <v>0</v>
      </c>
      <c r="H403" s="36">
        <v>450</v>
      </c>
      <c r="I403" s="37">
        <v>450</v>
      </c>
      <c r="J403" s="39">
        <v>0</v>
      </c>
      <c r="K403" s="36">
        <v>0</v>
      </c>
      <c r="L403" s="36">
        <v>0</v>
      </c>
      <c r="M403" s="37">
        <v>0</v>
      </c>
      <c r="N403" s="38">
        <v>3344</v>
      </c>
      <c r="O403" s="38">
        <v>0</v>
      </c>
      <c r="P403" s="38">
        <v>2034</v>
      </c>
      <c r="Q403" s="39">
        <v>5378</v>
      </c>
      <c r="R403" s="37">
        <v>7</v>
      </c>
      <c r="S403" s="38">
        <v>0</v>
      </c>
      <c r="T403" s="38">
        <v>0</v>
      </c>
      <c r="U403" s="38">
        <v>0</v>
      </c>
      <c r="V403" s="39">
        <v>0</v>
      </c>
      <c r="W403" s="36">
        <v>0</v>
      </c>
      <c r="X403" s="36">
        <v>0</v>
      </c>
      <c r="Y403" s="37">
        <v>0</v>
      </c>
      <c r="Z403" s="39">
        <v>147</v>
      </c>
      <c r="AA403" s="36">
        <v>572</v>
      </c>
      <c r="AB403" s="36">
        <v>0</v>
      </c>
      <c r="AC403" s="37">
        <v>572</v>
      </c>
      <c r="AD403" s="38">
        <v>0</v>
      </c>
      <c r="AE403" s="38">
        <v>0</v>
      </c>
      <c r="AF403" s="39">
        <v>0</v>
      </c>
      <c r="AG403" s="36">
        <v>0</v>
      </c>
      <c r="AH403" s="36">
        <v>0</v>
      </c>
      <c r="AI403" s="36">
        <v>0</v>
      </c>
      <c r="AJ403" s="36">
        <v>0</v>
      </c>
      <c r="AK403" s="40">
        <v>6554</v>
      </c>
      <c r="AL403" s="38">
        <v>0</v>
      </c>
      <c r="AM403" s="38">
        <v>0</v>
      </c>
      <c r="AN403" s="38">
        <v>0</v>
      </c>
      <c r="AO403" s="38">
        <v>0</v>
      </c>
      <c r="AP403" s="38">
        <v>0</v>
      </c>
      <c r="AQ403" s="36">
        <v>0</v>
      </c>
      <c r="AR403" s="36">
        <v>-3821</v>
      </c>
      <c r="AS403" s="36">
        <v>0</v>
      </c>
      <c r="AT403" s="36">
        <v>0</v>
      </c>
      <c r="AU403" s="36">
        <v>0</v>
      </c>
      <c r="AV403" s="36">
        <v>0</v>
      </c>
      <c r="AW403" s="36">
        <v>0</v>
      </c>
      <c r="AX403" s="36">
        <v>0</v>
      </c>
      <c r="AY403" s="36">
        <v>0</v>
      </c>
      <c r="AZ403" s="40"/>
      <c r="BA403" s="40">
        <v>2733</v>
      </c>
      <c r="BB403" s="36">
        <v>0</v>
      </c>
      <c r="BC403" s="36">
        <v>0</v>
      </c>
      <c r="BD403" s="36">
        <v>0</v>
      </c>
      <c r="BE403" s="36">
        <v>-135</v>
      </c>
    </row>
    <row r="404" spans="1:57" x14ac:dyDescent="0.2">
      <c r="A404" s="35" t="s">
        <v>1563</v>
      </c>
      <c r="B404" s="35" t="s">
        <v>1569</v>
      </c>
      <c r="C404" s="397" t="s">
        <v>1588</v>
      </c>
      <c r="D404" s="35" t="s">
        <v>1564</v>
      </c>
      <c r="F404" s="35" t="s">
        <v>743</v>
      </c>
      <c r="G404" s="36">
        <v>0</v>
      </c>
      <c r="H404" s="36">
        <v>1446</v>
      </c>
      <c r="I404" s="37">
        <v>1446</v>
      </c>
      <c r="J404" s="39">
        <v>0</v>
      </c>
      <c r="K404" s="36">
        <v>0</v>
      </c>
      <c r="L404" s="36">
        <v>0</v>
      </c>
      <c r="M404" s="37">
        <v>0</v>
      </c>
      <c r="N404" s="38">
        <v>0</v>
      </c>
      <c r="O404" s="38">
        <v>0</v>
      </c>
      <c r="P404" s="38">
        <v>81</v>
      </c>
      <c r="Q404" s="39">
        <v>81</v>
      </c>
      <c r="R404" s="37">
        <v>0</v>
      </c>
      <c r="S404" s="38">
        <v>0</v>
      </c>
      <c r="T404" s="38">
        <v>82</v>
      </c>
      <c r="U404" s="38">
        <v>0</v>
      </c>
      <c r="V404" s="39">
        <v>82</v>
      </c>
      <c r="W404" s="36">
        <v>0</v>
      </c>
      <c r="X404" s="36">
        <v>0</v>
      </c>
      <c r="Y404" s="37">
        <v>0</v>
      </c>
      <c r="Z404" s="39">
        <v>0</v>
      </c>
      <c r="AA404" s="36">
        <v>386</v>
      </c>
      <c r="AB404" s="36">
        <v>0</v>
      </c>
      <c r="AC404" s="37">
        <v>386</v>
      </c>
      <c r="AD404" s="38">
        <v>0</v>
      </c>
      <c r="AE404" s="38">
        <v>0</v>
      </c>
      <c r="AF404" s="39">
        <v>0</v>
      </c>
      <c r="AG404" s="36">
        <v>0</v>
      </c>
      <c r="AH404" s="36">
        <v>0</v>
      </c>
      <c r="AI404" s="36">
        <v>0</v>
      </c>
      <c r="AJ404" s="36">
        <v>0</v>
      </c>
      <c r="AK404" s="40">
        <v>1995</v>
      </c>
      <c r="AL404" s="38">
        <v>0</v>
      </c>
      <c r="AM404" s="38">
        <v>0</v>
      </c>
      <c r="AN404" s="38">
        <v>0</v>
      </c>
      <c r="AO404" s="38">
        <v>0</v>
      </c>
      <c r="AP404" s="38">
        <v>0</v>
      </c>
      <c r="AQ404" s="36">
        <v>0</v>
      </c>
      <c r="AR404" s="36">
        <v>0</v>
      </c>
      <c r="AS404" s="36">
        <v>0</v>
      </c>
      <c r="AT404" s="36">
        <v>0</v>
      </c>
      <c r="AU404" s="36">
        <v>0</v>
      </c>
      <c r="AV404" s="36">
        <v>0</v>
      </c>
      <c r="AW404" s="36">
        <v>0</v>
      </c>
      <c r="AX404" s="36">
        <v>0</v>
      </c>
      <c r="AY404" s="36">
        <v>0</v>
      </c>
      <c r="AZ404" s="40"/>
      <c r="BA404" s="40">
        <v>1995</v>
      </c>
      <c r="BB404" s="36">
        <v>0</v>
      </c>
      <c r="BC404" s="36">
        <v>0</v>
      </c>
      <c r="BD404" s="36">
        <v>0</v>
      </c>
      <c r="BE404" s="36">
        <v>-56</v>
      </c>
    </row>
    <row r="405" spans="1:57" x14ac:dyDescent="0.2">
      <c r="A405" s="35" t="s">
        <v>150</v>
      </c>
      <c r="B405" s="35" t="s">
        <v>1444</v>
      </c>
      <c r="C405" s="397" t="s">
        <v>1587</v>
      </c>
      <c r="D405" s="35" t="s">
        <v>745</v>
      </c>
      <c r="F405" s="35" t="s">
        <v>743</v>
      </c>
      <c r="G405" s="36">
        <v>0</v>
      </c>
      <c r="H405" s="36">
        <v>67</v>
      </c>
      <c r="I405" s="37">
        <v>67</v>
      </c>
      <c r="J405" s="39">
        <v>0</v>
      </c>
      <c r="K405" s="36">
        <v>0</v>
      </c>
      <c r="L405" s="36">
        <v>0</v>
      </c>
      <c r="M405" s="37">
        <v>0</v>
      </c>
      <c r="N405" s="38">
        <v>30</v>
      </c>
      <c r="O405" s="38">
        <v>0</v>
      </c>
      <c r="P405" s="38">
        <v>72</v>
      </c>
      <c r="Q405" s="39">
        <v>102</v>
      </c>
      <c r="R405" s="37">
        <v>25</v>
      </c>
      <c r="S405" s="38">
        <v>0</v>
      </c>
      <c r="T405" s="38">
        <v>0</v>
      </c>
      <c r="U405" s="38">
        <v>266</v>
      </c>
      <c r="V405" s="39">
        <v>266</v>
      </c>
      <c r="W405" s="36">
        <v>0</v>
      </c>
      <c r="X405" s="36">
        <v>0</v>
      </c>
      <c r="Y405" s="37">
        <v>0</v>
      </c>
      <c r="Z405" s="39">
        <v>524</v>
      </c>
      <c r="AA405" s="36">
        <v>0</v>
      </c>
      <c r="AB405" s="36">
        <v>0</v>
      </c>
      <c r="AC405" s="37">
        <v>0</v>
      </c>
      <c r="AD405" s="38">
        <v>0</v>
      </c>
      <c r="AE405" s="38">
        <v>0</v>
      </c>
      <c r="AF405" s="39">
        <v>0</v>
      </c>
      <c r="AG405" s="36">
        <v>0</v>
      </c>
      <c r="AH405" s="36">
        <v>0</v>
      </c>
      <c r="AI405" s="36">
        <v>0</v>
      </c>
      <c r="AJ405" s="36">
        <v>0</v>
      </c>
      <c r="AK405" s="40">
        <v>984</v>
      </c>
      <c r="AL405" s="38">
        <v>0</v>
      </c>
      <c r="AM405" s="38">
        <v>0</v>
      </c>
      <c r="AN405" s="38">
        <v>0</v>
      </c>
      <c r="AO405" s="38">
        <v>0</v>
      </c>
      <c r="AP405" s="38">
        <v>0</v>
      </c>
      <c r="AQ405" s="36">
        <v>0</v>
      </c>
      <c r="AR405" s="36">
        <v>0</v>
      </c>
      <c r="AS405" s="36">
        <v>0</v>
      </c>
      <c r="AT405" s="36">
        <v>0</v>
      </c>
      <c r="AU405" s="36">
        <v>0</v>
      </c>
      <c r="AV405" s="36">
        <v>0</v>
      </c>
      <c r="AW405" s="36">
        <v>0</v>
      </c>
      <c r="AX405" s="36">
        <v>0</v>
      </c>
      <c r="AY405" s="36">
        <v>0</v>
      </c>
      <c r="AZ405" s="40"/>
      <c r="BA405" s="40">
        <v>984</v>
      </c>
      <c r="BB405" s="36">
        <v>0</v>
      </c>
      <c r="BC405" s="36">
        <v>0</v>
      </c>
      <c r="BD405" s="36">
        <v>0</v>
      </c>
      <c r="BE405" s="36">
        <v>-8</v>
      </c>
    </row>
    <row r="406" spans="1:57" x14ac:dyDescent="0.2">
      <c r="A406" s="35" t="s">
        <v>214</v>
      </c>
      <c r="B406" s="35" t="s">
        <v>1445</v>
      </c>
      <c r="C406" s="397" t="s">
        <v>1587</v>
      </c>
      <c r="D406" s="35" t="s">
        <v>213</v>
      </c>
      <c r="F406" s="35" t="s">
        <v>743</v>
      </c>
      <c r="G406" s="36">
        <v>0</v>
      </c>
      <c r="H406" s="36">
        <v>67</v>
      </c>
      <c r="I406" s="37">
        <v>67</v>
      </c>
      <c r="J406" s="39">
        <v>0</v>
      </c>
      <c r="K406" s="36">
        <v>0</v>
      </c>
      <c r="L406" s="36">
        <v>0</v>
      </c>
      <c r="M406" s="37">
        <v>0</v>
      </c>
      <c r="N406" s="38">
        <v>-13</v>
      </c>
      <c r="O406" s="38">
        <v>0</v>
      </c>
      <c r="P406" s="38">
        <v>122</v>
      </c>
      <c r="Q406" s="39">
        <v>109</v>
      </c>
      <c r="R406" s="37">
        <v>30</v>
      </c>
      <c r="S406" s="38">
        <v>0</v>
      </c>
      <c r="T406" s="38">
        <v>0</v>
      </c>
      <c r="U406" s="38">
        <v>112</v>
      </c>
      <c r="V406" s="39">
        <v>112</v>
      </c>
      <c r="W406" s="36">
        <v>0</v>
      </c>
      <c r="X406" s="36">
        <v>0</v>
      </c>
      <c r="Y406" s="37">
        <v>0</v>
      </c>
      <c r="Z406" s="39">
        <v>452</v>
      </c>
      <c r="AA406" s="36">
        <v>0</v>
      </c>
      <c r="AB406" s="36">
        <v>0</v>
      </c>
      <c r="AC406" s="37">
        <v>0</v>
      </c>
      <c r="AD406" s="38">
        <v>0</v>
      </c>
      <c r="AE406" s="38">
        <v>0</v>
      </c>
      <c r="AF406" s="39">
        <v>0</v>
      </c>
      <c r="AG406" s="36">
        <v>0</v>
      </c>
      <c r="AH406" s="36">
        <v>0</v>
      </c>
      <c r="AI406" s="36">
        <v>0</v>
      </c>
      <c r="AJ406" s="36">
        <v>0</v>
      </c>
      <c r="AK406" s="40">
        <v>770</v>
      </c>
      <c r="AL406" s="38">
        <v>0</v>
      </c>
      <c r="AM406" s="38">
        <v>0</v>
      </c>
      <c r="AN406" s="38">
        <v>0</v>
      </c>
      <c r="AO406" s="38">
        <v>0</v>
      </c>
      <c r="AP406" s="38">
        <v>0</v>
      </c>
      <c r="AQ406" s="36">
        <v>0</v>
      </c>
      <c r="AR406" s="36">
        <v>0</v>
      </c>
      <c r="AS406" s="36">
        <v>0</v>
      </c>
      <c r="AT406" s="36">
        <v>0</v>
      </c>
      <c r="AU406" s="36">
        <v>0</v>
      </c>
      <c r="AV406" s="36">
        <v>0</v>
      </c>
      <c r="AW406" s="36">
        <v>0</v>
      </c>
      <c r="AX406" s="36">
        <v>0</v>
      </c>
      <c r="AY406" s="36">
        <v>0</v>
      </c>
      <c r="AZ406" s="40"/>
      <c r="BA406" s="40">
        <v>770</v>
      </c>
      <c r="BB406" s="36">
        <v>0</v>
      </c>
      <c r="BC406" s="36">
        <v>0</v>
      </c>
      <c r="BD406" s="36">
        <v>0</v>
      </c>
      <c r="BE406" s="36">
        <v>-5</v>
      </c>
    </row>
    <row r="407" spans="1:57" x14ac:dyDescent="0.2">
      <c r="A407" s="35" t="s">
        <v>319</v>
      </c>
      <c r="B407" s="35" t="s">
        <v>1446</v>
      </c>
      <c r="C407" s="397" t="s">
        <v>1590</v>
      </c>
      <c r="D407" s="35" t="s">
        <v>318</v>
      </c>
      <c r="F407" s="35" t="s">
        <v>743</v>
      </c>
      <c r="G407" s="36">
        <v>0</v>
      </c>
      <c r="H407" s="36">
        <v>70</v>
      </c>
      <c r="I407" s="37">
        <v>70</v>
      </c>
      <c r="J407" s="39">
        <v>0</v>
      </c>
      <c r="K407" s="36">
        <v>0</v>
      </c>
      <c r="L407" s="36">
        <v>0</v>
      </c>
      <c r="M407" s="37">
        <v>0</v>
      </c>
      <c r="N407" s="38">
        <v>-462</v>
      </c>
      <c r="O407" s="38">
        <v>0</v>
      </c>
      <c r="P407" s="38">
        <v>-4</v>
      </c>
      <c r="Q407" s="39">
        <v>-466</v>
      </c>
      <c r="R407" s="37">
        <v>0</v>
      </c>
      <c r="S407" s="38">
        <v>0</v>
      </c>
      <c r="T407" s="38">
        <v>0</v>
      </c>
      <c r="U407" s="38">
        <v>-128</v>
      </c>
      <c r="V407" s="39">
        <v>-128</v>
      </c>
      <c r="W407" s="36">
        <v>0</v>
      </c>
      <c r="X407" s="36">
        <v>0</v>
      </c>
      <c r="Y407" s="37">
        <v>0</v>
      </c>
      <c r="Z407" s="39">
        <v>363</v>
      </c>
      <c r="AA407" s="36">
        <v>0</v>
      </c>
      <c r="AB407" s="36">
        <v>0</v>
      </c>
      <c r="AC407" s="37">
        <v>0</v>
      </c>
      <c r="AD407" s="38">
        <v>0</v>
      </c>
      <c r="AE407" s="38">
        <v>0</v>
      </c>
      <c r="AF407" s="39">
        <v>0</v>
      </c>
      <c r="AG407" s="36">
        <v>0</v>
      </c>
      <c r="AH407" s="36">
        <v>0</v>
      </c>
      <c r="AI407" s="36">
        <v>0</v>
      </c>
      <c r="AJ407" s="36">
        <v>0</v>
      </c>
      <c r="AK407" s="40">
        <v>-161</v>
      </c>
      <c r="AL407" s="38">
        <v>0</v>
      </c>
      <c r="AM407" s="38">
        <v>0</v>
      </c>
      <c r="AN407" s="38">
        <v>0</v>
      </c>
      <c r="AO407" s="38">
        <v>0</v>
      </c>
      <c r="AP407" s="38">
        <v>0</v>
      </c>
      <c r="AQ407" s="36">
        <v>0</v>
      </c>
      <c r="AR407" s="36">
        <v>0</v>
      </c>
      <c r="AS407" s="36">
        <v>0</v>
      </c>
      <c r="AT407" s="36">
        <v>0</v>
      </c>
      <c r="AU407" s="36">
        <v>0</v>
      </c>
      <c r="AV407" s="36">
        <v>0</v>
      </c>
      <c r="AW407" s="36">
        <v>0</v>
      </c>
      <c r="AX407" s="36">
        <v>0</v>
      </c>
      <c r="AY407" s="36">
        <v>0</v>
      </c>
      <c r="AZ407" s="40"/>
      <c r="BA407" s="40">
        <v>-161</v>
      </c>
      <c r="BB407" s="36">
        <v>0</v>
      </c>
      <c r="BC407" s="36">
        <v>0</v>
      </c>
      <c r="BD407" s="36">
        <v>0</v>
      </c>
      <c r="BE407" s="36">
        <v>-1</v>
      </c>
    </row>
    <row r="408" spans="1:57" x14ac:dyDescent="0.2">
      <c r="A408" s="35" t="s">
        <v>414</v>
      </c>
      <c r="B408" s="35" t="s">
        <v>1447</v>
      </c>
      <c r="C408" s="397" t="s">
        <v>1594</v>
      </c>
      <c r="D408" s="35" t="s">
        <v>413</v>
      </c>
      <c r="F408" s="35" t="s">
        <v>743</v>
      </c>
      <c r="G408" s="36">
        <v>0</v>
      </c>
      <c r="H408" s="36">
        <v>147</v>
      </c>
      <c r="I408" s="37">
        <v>147</v>
      </c>
      <c r="J408" s="39">
        <v>0</v>
      </c>
      <c r="K408" s="36">
        <v>0</v>
      </c>
      <c r="L408" s="36">
        <v>0</v>
      </c>
      <c r="M408" s="37">
        <v>0</v>
      </c>
      <c r="N408" s="38">
        <v>-250</v>
      </c>
      <c r="O408" s="38">
        <v>0</v>
      </c>
      <c r="P408" s="38">
        <v>272</v>
      </c>
      <c r="Q408" s="39">
        <v>22</v>
      </c>
      <c r="R408" s="37">
        <v>12</v>
      </c>
      <c r="S408" s="38">
        <v>0</v>
      </c>
      <c r="T408" s="38">
        <v>0</v>
      </c>
      <c r="U408" s="38">
        <v>322</v>
      </c>
      <c r="V408" s="39">
        <v>322</v>
      </c>
      <c r="W408" s="36">
        <v>0</v>
      </c>
      <c r="X408" s="36">
        <v>0</v>
      </c>
      <c r="Y408" s="37">
        <v>0</v>
      </c>
      <c r="Z408" s="39">
        <v>596</v>
      </c>
      <c r="AA408" s="36">
        <v>0</v>
      </c>
      <c r="AB408" s="36">
        <v>0</v>
      </c>
      <c r="AC408" s="37">
        <v>0</v>
      </c>
      <c r="AD408" s="38">
        <v>0</v>
      </c>
      <c r="AE408" s="38">
        <v>0</v>
      </c>
      <c r="AF408" s="39">
        <v>0</v>
      </c>
      <c r="AG408" s="36">
        <v>0</v>
      </c>
      <c r="AH408" s="36">
        <v>0</v>
      </c>
      <c r="AI408" s="36">
        <v>0</v>
      </c>
      <c r="AJ408" s="36">
        <v>0</v>
      </c>
      <c r="AK408" s="40">
        <v>1099</v>
      </c>
      <c r="AL408" s="38">
        <v>0</v>
      </c>
      <c r="AM408" s="38">
        <v>0</v>
      </c>
      <c r="AN408" s="38">
        <v>0</v>
      </c>
      <c r="AO408" s="38">
        <v>0</v>
      </c>
      <c r="AP408" s="38">
        <v>0</v>
      </c>
      <c r="AQ408" s="36">
        <v>0</v>
      </c>
      <c r="AR408" s="36">
        <v>0</v>
      </c>
      <c r="AS408" s="36">
        <v>0</v>
      </c>
      <c r="AT408" s="36">
        <v>0</v>
      </c>
      <c r="AU408" s="36">
        <v>0</v>
      </c>
      <c r="AV408" s="36">
        <v>0</v>
      </c>
      <c r="AW408" s="36">
        <v>0</v>
      </c>
      <c r="AX408" s="36">
        <v>0</v>
      </c>
      <c r="AY408" s="36">
        <v>0</v>
      </c>
      <c r="AZ408" s="40"/>
      <c r="BA408" s="40">
        <v>1099</v>
      </c>
      <c r="BB408" s="36">
        <v>0</v>
      </c>
      <c r="BC408" s="36">
        <v>0</v>
      </c>
      <c r="BD408" s="36">
        <v>0</v>
      </c>
      <c r="BE408" s="36">
        <v>0</v>
      </c>
    </row>
    <row r="409" spans="1:57" x14ac:dyDescent="0.2">
      <c r="A409" s="35" t="s">
        <v>421</v>
      </c>
      <c r="B409" s="35" t="s">
        <v>1448</v>
      </c>
      <c r="C409" s="397" t="s">
        <v>1591</v>
      </c>
      <c r="D409" s="35" t="s">
        <v>746</v>
      </c>
      <c r="F409" s="35" t="s">
        <v>743</v>
      </c>
      <c r="G409" s="36">
        <v>0</v>
      </c>
      <c r="H409" s="36">
        <v>124</v>
      </c>
      <c r="I409" s="37">
        <v>124</v>
      </c>
      <c r="J409" s="39">
        <v>0</v>
      </c>
      <c r="K409" s="36">
        <v>0</v>
      </c>
      <c r="L409" s="36">
        <v>0</v>
      </c>
      <c r="M409" s="37">
        <v>0</v>
      </c>
      <c r="N409" s="38">
        <v>-72</v>
      </c>
      <c r="O409" s="38">
        <v>0</v>
      </c>
      <c r="P409" s="38">
        <v>347</v>
      </c>
      <c r="Q409" s="39">
        <v>275</v>
      </c>
      <c r="R409" s="37">
        <v>0</v>
      </c>
      <c r="S409" s="38">
        <v>0</v>
      </c>
      <c r="T409" s="38">
        <v>0</v>
      </c>
      <c r="U409" s="38">
        <v>55</v>
      </c>
      <c r="V409" s="39">
        <v>55</v>
      </c>
      <c r="W409" s="36">
        <v>0</v>
      </c>
      <c r="X409" s="36">
        <v>0</v>
      </c>
      <c r="Y409" s="37">
        <v>0</v>
      </c>
      <c r="Z409" s="39">
        <v>409</v>
      </c>
      <c r="AA409" s="36">
        <v>0</v>
      </c>
      <c r="AB409" s="36">
        <v>0</v>
      </c>
      <c r="AC409" s="37">
        <v>0</v>
      </c>
      <c r="AD409" s="38">
        <v>0</v>
      </c>
      <c r="AE409" s="38">
        <v>0</v>
      </c>
      <c r="AF409" s="39">
        <v>0</v>
      </c>
      <c r="AG409" s="36">
        <v>0</v>
      </c>
      <c r="AH409" s="36">
        <v>0</v>
      </c>
      <c r="AI409" s="36">
        <v>0</v>
      </c>
      <c r="AJ409" s="36">
        <v>0</v>
      </c>
      <c r="AK409" s="40">
        <v>863</v>
      </c>
      <c r="AL409" s="38">
        <v>0</v>
      </c>
      <c r="AM409" s="38">
        <v>0</v>
      </c>
      <c r="AN409" s="38">
        <v>0</v>
      </c>
      <c r="AO409" s="38">
        <v>0</v>
      </c>
      <c r="AP409" s="38">
        <v>0</v>
      </c>
      <c r="AQ409" s="36">
        <v>0</v>
      </c>
      <c r="AR409" s="36">
        <v>0</v>
      </c>
      <c r="AS409" s="36">
        <v>0</v>
      </c>
      <c r="AT409" s="36">
        <v>0</v>
      </c>
      <c r="AU409" s="36">
        <v>0</v>
      </c>
      <c r="AV409" s="36">
        <v>0</v>
      </c>
      <c r="AW409" s="36">
        <v>0</v>
      </c>
      <c r="AX409" s="36">
        <v>0</v>
      </c>
      <c r="AY409" s="36">
        <v>0</v>
      </c>
      <c r="AZ409" s="40"/>
      <c r="BA409" s="40">
        <v>863</v>
      </c>
      <c r="BB409" s="36">
        <v>0</v>
      </c>
      <c r="BC409" s="36">
        <v>0</v>
      </c>
      <c r="BD409" s="36">
        <v>1</v>
      </c>
      <c r="BE409" s="36">
        <v>0</v>
      </c>
    </row>
    <row r="410" spans="1:57" x14ac:dyDescent="0.2">
      <c r="A410" s="35" t="s">
        <v>436</v>
      </c>
      <c r="B410" s="35" t="s">
        <v>1449</v>
      </c>
      <c r="C410" s="397"/>
      <c r="D410" s="35" t="s">
        <v>435</v>
      </c>
      <c r="F410" s="35" t="s">
        <v>743</v>
      </c>
      <c r="G410" s="36">
        <v>0</v>
      </c>
      <c r="H410" s="36">
        <v>391</v>
      </c>
      <c r="I410" s="37">
        <v>391</v>
      </c>
      <c r="J410" s="39">
        <v>0</v>
      </c>
      <c r="K410" s="36">
        <v>0</v>
      </c>
      <c r="L410" s="36">
        <v>0</v>
      </c>
      <c r="M410" s="37">
        <v>0</v>
      </c>
      <c r="N410" s="38">
        <v>36</v>
      </c>
      <c r="O410" s="38">
        <v>0</v>
      </c>
      <c r="P410" s="38">
        <v>19</v>
      </c>
      <c r="Q410" s="39">
        <v>55</v>
      </c>
      <c r="R410" s="37">
        <v>18</v>
      </c>
      <c r="S410" s="38">
        <v>0</v>
      </c>
      <c r="T410" s="38">
        <v>0</v>
      </c>
      <c r="U410" s="38">
        <v>144</v>
      </c>
      <c r="V410" s="39">
        <v>144</v>
      </c>
      <c r="W410" s="36">
        <v>0</v>
      </c>
      <c r="X410" s="36">
        <v>0</v>
      </c>
      <c r="Y410" s="37">
        <v>0</v>
      </c>
      <c r="Z410" s="39">
        <v>765</v>
      </c>
      <c r="AA410" s="36">
        <v>0</v>
      </c>
      <c r="AB410" s="36">
        <v>0</v>
      </c>
      <c r="AC410" s="37">
        <v>0</v>
      </c>
      <c r="AD410" s="38">
        <v>0</v>
      </c>
      <c r="AE410" s="38">
        <v>0</v>
      </c>
      <c r="AF410" s="39">
        <v>0</v>
      </c>
      <c r="AG410" s="36">
        <v>0</v>
      </c>
      <c r="AH410" s="36">
        <v>0</v>
      </c>
      <c r="AI410" s="36">
        <v>0</v>
      </c>
      <c r="AJ410" s="36">
        <v>0</v>
      </c>
      <c r="AK410" s="40">
        <v>1373</v>
      </c>
      <c r="AL410" s="38">
        <v>0</v>
      </c>
      <c r="AM410" s="38">
        <v>0</v>
      </c>
      <c r="AN410" s="38">
        <v>0</v>
      </c>
      <c r="AO410" s="38">
        <v>0</v>
      </c>
      <c r="AP410" s="38">
        <v>0</v>
      </c>
      <c r="AQ410" s="36">
        <v>0</v>
      </c>
      <c r="AR410" s="36">
        <v>0</v>
      </c>
      <c r="AS410" s="36">
        <v>0</v>
      </c>
      <c r="AT410" s="36">
        <v>0</v>
      </c>
      <c r="AU410" s="36">
        <v>0</v>
      </c>
      <c r="AV410" s="36">
        <v>0</v>
      </c>
      <c r="AW410" s="36">
        <v>0</v>
      </c>
      <c r="AX410" s="36">
        <v>0</v>
      </c>
      <c r="AY410" s="36">
        <v>0</v>
      </c>
      <c r="AZ410" s="40"/>
      <c r="BA410" s="40">
        <v>1373</v>
      </c>
      <c r="BB410" s="36">
        <v>0</v>
      </c>
      <c r="BC410" s="36">
        <v>0</v>
      </c>
      <c r="BD410" s="36">
        <v>0</v>
      </c>
      <c r="BE410" s="36">
        <v>-20</v>
      </c>
    </row>
    <row r="411" spans="1:57" x14ac:dyDescent="0.2">
      <c r="A411" s="35" t="s">
        <v>694</v>
      </c>
      <c r="B411" s="35" t="s">
        <v>1450</v>
      </c>
      <c r="C411" s="397" t="s">
        <v>1594</v>
      </c>
      <c r="D411" s="35" t="s">
        <v>693</v>
      </c>
      <c r="F411" s="35" t="s">
        <v>743</v>
      </c>
      <c r="G411" s="36">
        <v>0</v>
      </c>
      <c r="H411" s="36">
        <v>17</v>
      </c>
      <c r="I411" s="37">
        <v>17</v>
      </c>
      <c r="J411" s="39">
        <v>0</v>
      </c>
      <c r="K411" s="36">
        <v>0</v>
      </c>
      <c r="L411" s="36">
        <v>0</v>
      </c>
      <c r="M411" s="37">
        <v>0</v>
      </c>
      <c r="N411" s="38">
        <v>-81</v>
      </c>
      <c r="O411" s="38">
        <v>0</v>
      </c>
      <c r="P411" s="38">
        <v>214</v>
      </c>
      <c r="Q411" s="39">
        <v>133</v>
      </c>
      <c r="R411" s="37">
        <v>49</v>
      </c>
      <c r="S411" s="38">
        <v>0</v>
      </c>
      <c r="T411" s="38">
        <v>0</v>
      </c>
      <c r="U411" s="38">
        <v>280</v>
      </c>
      <c r="V411" s="39">
        <v>280</v>
      </c>
      <c r="W411" s="36">
        <v>0</v>
      </c>
      <c r="X411" s="36">
        <v>0</v>
      </c>
      <c r="Y411" s="37">
        <v>0</v>
      </c>
      <c r="Z411" s="39">
        <v>696</v>
      </c>
      <c r="AA411" s="36">
        <v>0</v>
      </c>
      <c r="AB411" s="36">
        <v>0</v>
      </c>
      <c r="AC411" s="37">
        <v>0</v>
      </c>
      <c r="AD411" s="38">
        <v>0</v>
      </c>
      <c r="AE411" s="38">
        <v>0</v>
      </c>
      <c r="AF411" s="39">
        <v>0</v>
      </c>
      <c r="AG411" s="36">
        <v>0</v>
      </c>
      <c r="AH411" s="36">
        <v>0</v>
      </c>
      <c r="AI411" s="36">
        <v>0</v>
      </c>
      <c r="AJ411" s="36">
        <v>0</v>
      </c>
      <c r="AK411" s="40">
        <v>1175</v>
      </c>
      <c r="AL411" s="38">
        <v>0</v>
      </c>
      <c r="AM411" s="38">
        <v>0</v>
      </c>
      <c r="AN411" s="38">
        <v>0</v>
      </c>
      <c r="AO411" s="38">
        <v>0</v>
      </c>
      <c r="AP411" s="38">
        <v>0</v>
      </c>
      <c r="AQ411" s="36">
        <v>0</v>
      </c>
      <c r="AR411" s="36">
        <v>0</v>
      </c>
      <c r="AS411" s="36">
        <v>0</v>
      </c>
      <c r="AT411" s="36">
        <v>0</v>
      </c>
      <c r="AU411" s="36">
        <v>0</v>
      </c>
      <c r="AV411" s="36">
        <v>0</v>
      </c>
      <c r="AW411" s="36">
        <v>0</v>
      </c>
      <c r="AX411" s="36">
        <v>0</v>
      </c>
      <c r="AY411" s="36">
        <v>0</v>
      </c>
      <c r="AZ411" s="40"/>
      <c r="BA411" s="40">
        <v>1175</v>
      </c>
      <c r="BB411" s="36">
        <v>0</v>
      </c>
      <c r="BC411" s="36">
        <v>0</v>
      </c>
      <c r="BD411" s="36">
        <v>0</v>
      </c>
      <c r="BE411" s="36">
        <v>-4</v>
      </c>
    </row>
    <row r="412" spans="1:57" x14ac:dyDescent="0.2">
      <c r="A412" s="35" t="s">
        <v>72</v>
      </c>
      <c r="B412" s="35" t="s">
        <v>1451</v>
      </c>
      <c r="C412" s="397" t="s">
        <v>1588</v>
      </c>
      <c r="D412" s="35" t="s">
        <v>949</v>
      </c>
      <c r="F412" s="35" t="s">
        <v>743</v>
      </c>
      <c r="G412" s="36">
        <v>0</v>
      </c>
      <c r="H412" s="36">
        <v>58</v>
      </c>
      <c r="I412" s="37">
        <v>58</v>
      </c>
      <c r="J412" s="39">
        <v>0</v>
      </c>
      <c r="K412" s="36">
        <v>0</v>
      </c>
      <c r="L412" s="36">
        <v>0</v>
      </c>
      <c r="M412" s="37">
        <v>0</v>
      </c>
      <c r="N412" s="38">
        <v>0</v>
      </c>
      <c r="O412" s="38">
        <v>0</v>
      </c>
      <c r="P412" s="38">
        <v>238</v>
      </c>
      <c r="Q412" s="39">
        <v>238</v>
      </c>
      <c r="R412" s="37">
        <v>13</v>
      </c>
      <c r="S412" s="38">
        <v>0</v>
      </c>
      <c r="T412" s="38">
        <v>0</v>
      </c>
      <c r="U412" s="38">
        <v>141</v>
      </c>
      <c r="V412" s="39">
        <v>141</v>
      </c>
      <c r="W412" s="36">
        <v>0</v>
      </c>
      <c r="X412" s="36">
        <v>0</v>
      </c>
      <c r="Y412" s="37">
        <v>0</v>
      </c>
      <c r="Z412" s="39">
        <v>1229</v>
      </c>
      <c r="AA412" s="36">
        <v>0</v>
      </c>
      <c r="AB412" s="36">
        <v>0</v>
      </c>
      <c r="AC412" s="37">
        <v>0</v>
      </c>
      <c r="AD412" s="38">
        <v>0</v>
      </c>
      <c r="AE412" s="38">
        <v>0</v>
      </c>
      <c r="AF412" s="39">
        <v>0</v>
      </c>
      <c r="AG412" s="36">
        <v>0</v>
      </c>
      <c r="AH412" s="36">
        <v>0</v>
      </c>
      <c r="AI412" s="36">
        <v>0</v>
      </c>
      <c r="AJ412" s="36">
        <v>0</v>
      </c>
      <c r="AK412" s="40">
        <v>1679</v>
      </c>
      <c r="AL412" s="38">
        <v>0</v>
      </c>
      <c r="AM412" s="38">
        <v>0</v>
      </c>
      <c r="AN412" s="38">
        <v>0</v>
      </c>
      <c r="AO412" s="38">
        <v>0</v>
      </c>
      <c r="AP412" s="38">
        <v>0</v>
      </c>
      <c r="AQ412" s="36">
        <v>0</v>
      </c>
      <c r="AR412" s="36">
        <v>0</v>
      </c>
      <c r="AS412" s="36">
        <v>0</v>
      </c>
      <c r="AT412" s="36">
        <v>0</v>
      </c>
      <c r="AU412" s="36">
        <v>-477</v>
      </c>
      <c r="AV412" s="36">
        <v>0</v>
      </c>
      <c r="AW412" s="36">
        <v>0</v>
      </c>
      <c r="AX412" s="36">
        <v>0</v>
      </c>
      <c r="AY412" s="36">
        <v>0</v>
      </c>
      <c r="AZ412" s="40"/>
      <c r="BA412" s="40">
        <v>1202</v>
      </c>
      <c r="BB412" s="36">
        <v>0</v>
      </c>
      <c r="BC412" s="36">
        <v>0</v>
      </c>
      <c r="BD412" s="36">
        <v>5</v>
      </c>
      <c r="BE412" s="36">
        <v>-4</v>
      </c>
    </row>
    <row r="413" spans="1:57" x14ac:dyDescent="0.2">
      <c r="A413" s="35" t="s">
        <v>379</v>
      </c>
      <c r="B413" s="35" t="s">
        <v>1452</v>
      </c>
      <c r="C413" s="397" t="s">
        <v>1589</v>
      </c>
      <c r="D413" s="35" t="s">
        <v>378</v>
      </c>
      <c r="F413" s="35" t="s">
        <v>743</v>
      </c>
      <c r="G413" s="36">
        <v>0</v>
      </c>
      <c r="H413" s="36">
        <v>187</v>
      </c>
      <c r="I413" s="37">
        <v>187</v>
      </c>
      <c r="J413" s="39">
        <v>0</v>
      </c>
      <c r="K413" s="36">
        <v>0</v>
      </c>
      <c r="L413" s="36">
        <v>0</v>
      </c>
      <c r="M413" s="37">
        <v>0</v>
      </c>
      <c r="N413" s="38">
        <v>10</v>
      </c>
      <c r="O413" s="38">
        <v>0</v>
      </c>
      <c r="P413" s="38">
        <v>52</v>
      </c>
      <c r="Q413" s="39">
        <v>62</v>
      </c>
      <c r="R413" s="37">
        <v>0</v>
      </c>
      <c r="S413" s="38">
        <v>0</v>
      </c>
      <c r="T413" s="38">
        <v>0</v>
      </c>
      <c r="U413" s="38">
        <v>289</v>
      </c>
      <c r="V413" s="39">
        <v>289</v>
      </c>
      <c r="W413" s="36">
        <v>0</v>
      </c>
      <c r="X413" s="36">
        <v>0</v>
      </c>
      <c r="Y413" s="37">
        <v>0</v>
      </c>
      <c r="Z413" s="39">
        <v>350</v>
      </c>
      <c r="AA413" s="36">
        <v>0</v>
      </c>
      <c r="AB413" s="36">
        <v>0</v>
      </c>
      <c r="AC413" s="37">
        <v>0</v>
      </c>
      <c r="AD413" s="38">
        <v>0</v>
      </c>
      <c r="AE413" s="38">
        <v>0</v>
      </c>
      <c r="AF413" s="39">
        <v>0</v>
      </c>
      <c r="AG413" s="36">
        <v>0</v>
      </c>
      <c r="AH413" s="36">
        <v>0</v>
      </c>
      <c r="AI413" s="36">
        <v>0</v>
      </c>
      <c r="AJ413" s="36">
        <v>0</v>
      </c>
      <c r="AK413" s="40">
        <v>888</v>
      </c>
      <c r="AL413" s="38">
        <v>0</v>
      </c>
      <c r="AM413" s="38">
        <v>0</v>
      </c>
      <c r="AN413" s="38">
        <v>0</v>
      </c>
      <c r="AO413" s="38">
        <v>0</v>
      </c>
      <c r="AP413" s="38">
        <v>0</v>
      </c>
      <c r="AQ413" s="36">
        <v>0</v>
      </c>
      <c r="AR413" s="36">
        <v>0</v>
      </c>
      <c r="AS413" s="36">
        <v>0</v>
      </c>
      <c r="AT413" s="36">
        <v>0</v>
      </c>
      <c r="AU413" s="36">
        <v>0</v>
      </c>
      <c r="AV413" s="36">
        <v>0</v>
      </c>
      <c r="AW413" s="36">
        <v>0</v>
      </c>
      <c r="AX413" s="36">
        <v>0</v>
      </c>
      <c r="AY413" s="36">
        <v>0</v>
      </c>
      <c r="AZ413" s="40"/>
      <c r="BA413" s="40">
        <v>888</v>
      </c>
      <c r="BB413" s="36">
        <v>0</v>
      </c>
      <c r="BC413" s="36">
        <v>0</v>
      </c>
      <c r="BD413" s="36">
        <v>0</v>
      </c>
      <c r="BE413" s="36">
        <v>-2</v>
      </c>
    </row>
    <row r="414" spans="1:57" x14ac:dyDescent="0.2">
      <c r="A414" s="35" t="s">
        <v>511</v>
      </c>
      <c r="B414" s="35" t="s">
        <v>1453</v>
      </c>
      <c r="C414" s="397" t="s">
        <v>1589</v>
      </c>
      <c r="D414" s="35" t="s">
        <v>829</v>
      </c>
      <c r="F414" s="35" t="s">
        <v>743</v>
      </c>
      <c r="G414" s="36">
        <v>0</v>
      </c>
      <c r="H414" s="36">
        <v>141</v>
      </c>
      <c r="I414" s="37">
        <v>141</v>
      </c>
      <c r="J414" s="39">
        <v>0</v>
      </c>
      <c r="K414" s="36">
        <v>0</v>
      </c>
      <c r="L414" s="36">
        <v>0</v>
      </c>
      <c r="M414" s="37">
        <v>0</v>
      </c>
      <c r="N414" s="38">
        <v>0</v>
      </c>
      <c r="O414" s="38">
        <v>0</v>
      </c>
      <c r="P414" s="38">
        <v>57</v>
      </c>
      <c r="Q414" s="39">
        <v>57</v>
      </c>
      <c r="R414" s="37">
        <v>262</v>
      </c>
      <c r="S414" s="38">
        <v>0</v>
      </c>
      <c r="T414" s="38">
        <v>0</v>
      </c>
      <c r="U414" s="38">
        <v>1263</v>
      </c>
      <c r="V414" s="39">
        <v>1263</v>
      </c>
      <c r="W414" s="36">
        <v>0</v>
      </c>
      <c r="X414" s="36">
        <v>0</v>
      </c>
      <c r="Y414" s="37">
        <v>0</v>
      </c>
      <c r="Z414" s="39">
        <v>695</v>
      </c>
      <c r="AA414" s="36">
        <v>0</v>
      </c>
      <c r="AB414" s="36">
        <v>0</v>
      </c>
      <c r="AC414" s="37">
        <v>0</v>
      </c>
      <c r="AD414" s="38">
        <v>0</v>
      </c>
      <c r="AE414" s="38">
        <v>0</v>
      </c>
      <c r="AF414" s="39">
        <v>0</v>
      </c>
      <c r="AG414" s="36">
        <v>0</v>
      </c>
      <c r="AH414" s="36">
        <v>0</v>
      </c>
      <c r="AI414" s="36">
        <v>0</v>
      </c>
      <c r="AJ414" s="36">
        <v>0</v>
      </c>
      <c r="AK414" s="40">
        <v>2418</v>
      </c>
      <c r="AL414" s="38">
        <v>0</v>
      </c>
      <c r="AM414" s="38">
        <v>0</v>
      </c>
      <c r="AN414" s="38">
        <v>0</v>
      </c>
      <c r="AO414" s="38">
        <v>0</v>
      </c>
      <c r="AP414" s="38">
        <v>0</v>
      </c>
      <c r="AQ414" s="36">
        <v>0</v>
      </c>
      <c r="AR414" s="36">
        <v>0</v>
      </c>
      <c r="AS414" s="36">
        <v>0</v>
      </c>
      <c r="AT414" s="36">
        <v>0</v>
      </c>
      <c r="AU414" s="36">
        <v>0</v>
      </c>
      <c r="AV414" s="36">
        <v>0</v>
      </c>
      <c r="AW414" s="36">
        <v>0</v>
      </c>
      <c r="AX414" s="36">
        <v>0</v>
      </c>
      <c r="AY414" s="36">
        <v>0</v>
      </c>
      <c r="AZ414" s="40"/>
      <c r="BA414" s="40">
        <v>2418</v>
      </c>
      <c r="BB414" s="36">
        <v>0</v>
      </c>
      <c r="BC414" s="36">
        <v>0</v>
      </c>
      <c r="BD414" s="36">
        <v>0</v>
      </c>
      <c r="BE414" s="36">
        <v>-10</v>
      </c>
    </row>
    <row r="415" spans="1:57" x14ac:dyDescent="0.2">
      <c r="A415" s="35" t="s">
        <v>327</v>
      </c>
      <c r="B415" s="35"/>
      <c r="C415" s="397"/>
      <c r="D415" s="35" t="s">
        <v>326</v>
      </c>
      <c r="F415" s="35" t="s">
        <v>743</v>
      </c>
      <c r="G415" s="36">
        <v>0</v>
      </c>
      <c r="H415" s="36">
        <v>400</v>
      </c>
      <c r="I415" s="37">
        <v>400</v>
      </c>
      <c r="J415" s="39">
        <v>0</v>
      </c>
      <c r="K415" s="36">
        <v>0</v>
      </c>
      <c r="L415" s="36">
        <v>0</v>
      </c>
      <c r="M415" s="37">
        <v>0</v>
      </c>
      <c r="N415" s="38">
        <v>0</v>
      </c>
      <c r="O415" s="38">
        <v>0</v>
      </c>
      <c r="P415" s="38">
        <v>272</v>
      </c>
      <c r="Q415" s="39">
        <v>272</v>
      </c>
      <c r="R415" s="37">
        <v>0</v>
      </c>
      <c r="S415" s="38">
        <v>0</v>
      </c>
      <c r="T415" s="38">
        <v>0</v>
      </c>
      <c r="U415" s="38">
        <v>0</v>
      </c>
      <c r="V415" s="39">
        <v>0</v>
      </c>
      <c r="W415" s="36">
        <v>0</v>
      </c>
      <c r="X415" s="36">
        <v>0</v>
      </c>
      <c r="Y415" s="37">
        <v>0</v>
      </c>
      <c r="Z415" s="39">
        <v>2880</v>
      </c>
      <c r="AA415" s="36">
        <v>0</v>
      </c>
      <c r="AB415" s="36">
        <v>0</v>
      </c>
      <c r="AC415" s="37">
        <v>0</v>
      </c>
      <c r="AD415" s="38">
        <v>0</v>
      </c>
      <c r="AE415" s="38">
        <v>0</v>
      </c>
      <c r="AF415" s="39">
        <v>0</v>
      </c>
      <c r="AG415" s="36">
        <v>11</v>
      </c>
      <c r="AH415" s="36">
        <v>0</v>
      </c>
      <c r="AI415" s="36">
        <v>0</v>
      </c>
      <c r="AJ415" s="36">
        <v>0</v>
      </c>
      <c r="AK415" s="40">
        <v>3563</v>
      </c>
      <c r="AL415" s="38">
        <v>0</v>
      </c>
      <c r="AM415" s="38">
        <v>0</v>
      </c>
      <c r="AN415" s="38">
        <v>0</v>
      </c>
      <c r="AO415" s="38">
        <v>0</v>
      </c>
      <c r="AP415" s="38">
        <v>0</v>
      </c>
      <c r="AQ415" s="36">
        <v>0</v>
      </c>
      <c r="AR415" s="36">
        <v>0</v>
      </c>
      <c r="AS415" s="36">
        <v>0</v>
      </c>
      <c r="AT415" s="36">
        <v>0</v>
      </c>
      <c r="AU415" s="36">
        <v>-2547</v>
      </c>
      <c r="AV415" s="36">
        <v>0</v>
      </c>
      <c r="AW415" s="36">
        <v>0</v>
      </c>
      <c r="AX415" s="36">
        <v>0</v>
      </c>
      <c r="AY415" s="36">
        <v>0</v>
      </c>
      <c r="AZ415" s="40"/>
      <c r="BA415" s="40">
        <v>1016</v>
      </c>
      <c r="BB415" s="36">
        <v>0</v>
      </c>
      <c r="BC415" s="36">
        <v>0</v>
      </c>
      <c r="BD415" s="36">
        <v>0</v>
      </c>
      <c r="BE415" s="36">
        <v>4</v>
      </c>
    </row>
    <row r="416" spans="1:57" x14ac:dyDescent="0.2">
      <c r="A416" s="35" t="s">
        <v>759</v>
      </c>
      <c r="B416" s="35" t="s">
        <v>1454</v>
      </c>
      <c r="C416" s="397" t="s">
        <v>1588</v>
      </c>
      <c r="D416" s="35" t="s">
        <v>758</v>
      </c>
      <c r="F416" s="35" t="s">
        <v>743</v>
      </c>
      <c r="G416" s="36">
        <v>0</v>
      </c>
      <c r="H416" s="36">
        <v>131</v>
      </c>
      <c r="I416" s="37">
        <v>131</v>
      </c>
      <c r="J416" s="39">
        <v>0</v>
      </c>
      <c r="K416" s="36">
        <v>0</v>
      </c>
      <c r="L416" s="36">
        <v>26076</v>
      </c>
      <c r="M416" s="37">
        <v>26076</v>
      </c>
      <c r="N416" s="38">
        <v>0</v>
      </c>
      <c r="O416" s="38">
        <v>0</v>
      </c>
      <c r="P416" s="38">
        <v>0</v>
      </c>
      <c r="Q416" s="39">
        <v>0</v>
      </c>
      <c r="R416" s="37">
        <v>0</v>
      </c>
      <c r="S416" s="38">
        <v>0</v>
      </c>
      <c r="T416" s="38">
        <v>0</v>
      </c>
      <c r="U416" s="38">
        <v>0</v>
      </c>
      <c r="V416" s="39">
        <v>0</v>
      </c>
      <c r="W416" s="36">
        <v>0</v>
      </c>
      <c r="X416" s="36">
        <v>0</v>
      </c>
      <c r="Y416" s="37">
        <v>0</v>
      </c>
      <c r="Z416" s="39">
        <v>0</v>
      </c>
      <c r="AA416" s="36">
        <v>0</v>
      </c>
      <c r="AB416" s="36">
        <v>0</v>
      </c>
      <c r="AC416" s="37">
        <v>0</v>
      </c>
      <c r="AD416" s="38">
        <v>0</v>
      </c>
      <c r="AE416" s="38">
        <v>0</v>
      </c>
      <c r="AF416" s="39">
        <v>0</v>
      </c>
      <c r="AG416" s="36">
        <v>0</v>
      </c>
      <c r="AH416" s="36">
        <v>0</v>
      </c>
      <c r="AI416" s="36">
        <v>0</v>
      </c>
      <c r="AJ416" s="36">
        <v>0</v>
      </c>
      <c r="AK416" s="40">
        <v>26207</v>
      </c>
      <c r="AL416" s="38">
        <v>0</v>
      </c>
      <c r="AM416" s="38">
        <v>0</v>
      </c>
      <c r="AN416" s="38">
        <v>0</v>
      </c>
      <c r="AO416" s="38">
        <v>0</v>
      </c>
      <c r="AP416" s="38">
        <v>0</v>
      </c>
      <c r="AQ416" s="36">
        <v>0</v>
      </c>
      <c r="AR416" s="36">
        <v>0</v>
      </c>
      <c r="AS416" s="36">
        <v>0</v>
      </c>
      <c r="AT416" s="36">
        <v>0</v>
      </c>
      <c r="AU416" s="36">
        <v>0</v>
      </c>
      <c r="AV416" s="36">
        <v>0</v>
      </c>
      <c r="AW416" s="36">
        <v>0</v>
      </c>
      <c r="AX416" s="36">
        <v>0</v>
      </c>
      <c r="AY416" s="36">
        <v>0</v>
      </c>
      <c r="AZ416" s="40"/>
      <c r="BA416" s="40">
        <v>26207</v>
      </c>
      <c r="BB416" s="36">
        <v>0</v>
      </c>
      <c r="BC416" s="36">
        <v>0</v>
      </c>
      <c r="BD416" s="36">
        <v>77</v>
      </c>
      <c r="BE416" s="36">
        <v>-35</v>
      </c>
    </row>
    <row r="417" spans="1:57" x14ac:dyDescent="0.2">
      <c r="A417" s="35" t="s">
        <v>764</v>
      </c>
      <c r="B417" s="35" t="s">
        <v>1455</v>
      </c>
      <c r="C417" s="397" t="s">
        <v>1588</v>
      </c>
      <c r="D417" s="35" t="s">
        <v>763</v>
      </c>
      <c r="F417" s="35" t="s">
        <v>743</v>
      </c>
      <c r="G417" s="36">
        <v>0</v>
      </c>
      <c r="H417" s="36">
        <v>692</v>
      </c>
      <c r="I417" s="37">
        <v>692</v>
      </c>
      <c r="J417" s="39">
        <v>0</v>
      </c>
      <c r="K417" s="36">
        <v>0</v>
      </c>
      <c r="L417" s="36">
        <v>27951</v>
      </c>
      <c r="M417" s="37">
        <v>27951</v>
      </c>
      <c r="N417" s="38">
        <v>0</v>
      </c>
      <c r="O417" s="38">
        <v>0</v>
      </c>
      <c r="P417" s="38">
        <v>0</v>
      </c>
      <c r="Q417" s="39">
        <v>0</v>
      </c>
      <c r="R417" s="37">
        <v>0</v>
      </c>
      <c r="S417" s="38">
        <v>0</v>
      </c>
      <c r="T417" s="38">
        <v>0</v>
      </c>
      <c r="U417" s="38">
        <v>0</v>
      </c>
      <c r="V417" s="39">
        <v>0</v>
      </c>
      <c r="W417" s="36">
        <v>0</v>
      </c>
      <c r="X417" s="36">
        <v>0</v>
      </c>
      <c r="Y417" s="37">
        <v>0</v>
      </c>
      <c r="Z417" s="39">
        <v>0</v>
      </c>
      <c r="AA417" s="36">
        <v>0</v>
      </c>
      <c r="AB417" s="36">
        <v>0</v>
      </c>
      <c r="AC417" s="37">
        <v>0</v>
      </c>
      <c r="AD417" s="38">
        <v>0</v>
      </c>
      <c r="AE417" s="38">
        <v>0</v>
      </c>
      <c r="AF417" s="39">
        <v>0</v>
      </c>
      <c r="AG417" s="36">
        <v>0</v>
      </c>
      <c r="AH417" s="36">
        <v>0</v>
      </c>
      <c r="AI417" s="36">
        <v>0</v>
      </c>
      <c r="AJ417" s="36">
        <v>0</v>
      </c>
      <c r="AK417" s="40">
        <v>28643</v>
      </c>
      <c r="AL417" s="38">
        <v>0</v>
      </c>
      <c r="AM417" s="38">
        <v>0</v>
      </c>
      <c r="AN417" s="38">
        <v>0</v>
      </c>
      <c r="AO417" s="38">
        <v>0</v>
      </c>
      <c r="AP417" s="38">
        <v>0</v>
      </c>
      <c r="AQ417" s="36">
        <v>0</v>
      </c>
      <c r="AR417" s="36">
        <v>0</v>
      </c>
      <c r="AS417" s="36">
        <v>0</v>
      </c>
      <c r="AT417" s="36">
        <v>0</v>
      </c>
      <c r="AU417" s="36">
        <v>0</v>
      </c>
      <c r="AV417" s="36">
        <v>0</v>
      </c>
      <c r="AW417" s="36">
        <v>0</v>
      </c>
      <c r="AX417" s="36">
        <v>0</v>
      </c>
      <c r="AY417" s="36">
        <v>0</v>
      </c>
      <c r="AZ417" s="40"/>
      <c r="BA417" s="40">
        <v>28643</v>
      </c>
      <c r="BB417" s="36">
        <v>0</v>
      </c>
      <c r="BC417" s="36">
        <v>0</v>
      </c>
      <c r="BD417" s="36">
        <v>0</v>
      </c>
      <c r="BE417" s="36">
        <v>-48</v>
      </c>
    </row>
    <row r="418" spans="1:57" x14ac:dyDescent="0.2">
      <c r="A418" s="35" t="s">
        <v>767</v>
      </c>
      <c r="B418" s="35" t="s">
        <v>1456</v>
      </c>
      <c r="C418" s="397" t="s">
        <v>1590</v>
      </c>
      <c r="D418" s="35" t="s">
        <v>766</v>
      </c>
      <c r="F418" s="35" t="s">
        <v>743</v>
      </c>
      <c r="G418" s="36">
        <v>0</v>
      </c>
      <c r="H418" s="36">
        <v>140</v>
      </c>
      <c r="I418" s="37">
        <v>140</v>
      </c>
      <c r="J418" s="39">
        <v>0</v>
      </c>
      <c r="K418" s="36">
        <v>0</v>
      </c>
      <c r="L418" s="36">
        <v>38935</v>
      </c>
      <c r="M418" s="37">
        <v>38935</v>
      </c>
      <c r="N418" s="38">
        <v>0</v>
      </c>
      <c r="O418" s="38">
        <v>0</v>
      </c>
      <c r="P418" s="38">
        <v>0</v>
      </c>
      <c r="Q418" s="39">
        <v>0</v>
      </c>
      <c r="R418" s="37">
        <v>0</v>
      </c>
      <c r="S418" s="38">
        <v>0</v>
      </c>
      <c r="T418" s="38">
        <v>0</v>
      </c>
      <c r="U418" s="38">
        <v>0</v>
      </c>
      <c r="V418" s="39">
        <v>0</v>
      </c>
      <c r="W418" s="36">
        <v>0</v>
      </c>
      <c r="X418" s="36">
        <v>0</v>
      </c>
      <c r="Y418" s="37">
        <v>0</v>
      </c>
      <c r="Z418" s="39">
        <v>0</v>
      </c>
      <c r="AA418" s="36">
        <v>0</v>
      </c>
      <c r="AB418" s="36">
        <v>0</v>
      </c>
      <c r="AC418" s="37">
        <v>0</v>
      </c>
      <c r="AD418" s="38">
        <v>0</v>
      </c>
      <c r="AE418" s="38">
        <v>0</v>
      </c>
      <c r="AF418" s="39">
        <v>0</v>
      </c>
      <c r="AG418" s="36">
        <v>0</v>
      </c>
      <c r="AH418" s="36">
        <v>0</v>
      </c>
      <c r="AI418" s="36">
        <v>0</v>
      </c>
      <c r="AJ418" s="36">
        <v>0</v>
      </c>
      <c r="AK418" s="40">
        <v>39075</v>
      </c>
      <c r="AL418" s="38">
        <v>0</v>
      </c>
      <c r="AM418" s="38">
        <v>0</v>
      </c>
      <c r="AN418" s="38">
        <v>0</v>
      </c>
      <c r="AO418" s="38">
        <v>0</v>
      </c>
      <c r="AP418" s="38">
        <v>0</v>
      </c>
      <c r="AQ418" s="36">
        <v>0</v>
      </c>
      <c r="AR418" s="36">
        <v>0</v>
      </c>
      <c r="AS418" s="36">
        <v>0</v>
      </c>
      <c r="AT418" s="36">
        <v>0</v>
      </c>
      <c r="AU418" s="36">
        <v>0</v>
      </c>
      <c r="AV418" s="36">
        <v>0</v>
      </c>
      <c r="AW418" s="36">
        <v>0</v>
      </c>
      <c r="AX418" s="36">
        <v>0</v>
      </c>
      <c r="AY418" s="36">
        <v>0</v>
      </c>
      <c r="AZ418" s="40"/>
      <c r="BA418" s="40">
        <v>39075</v>
      </c>
      <c r="BB418" s="36">
        <v>0</v>
      </c>
      <c r="BC418" s="36">
        <v>0</v>
      </c>
      <c r="BD418" s="36">
        <v>7</v>
      </c>
      <c r="BE418" s="36">
        <v>-12</v>
      </c>
    </row>
    <row r="419" spans="1:57" x14ac:dyDescent="0.2">
      <c r="A419" s="35" t="s">
        <v>770</v>
      </c>
      <c r="B419" s="35" t="s">
        <v>1457</v>
      </c>
      <c r="C419" s="397" t="s">
        <v>1591</v>
      </c>
      <c r="D419" s="35" t="s">
        <v>769</v>
      </c>
      <c r="F419" s="35" t="s">
        <v>743</v>
      </c>
      <c r="G419" s="36">
        <v>0</v>
      </c>
      <c r="H419" s="36">
        <v>275</v>
      </c>
      <c r="I419" s="37">
        <v>275</v>
      </c>
      <c r="J419" s="39">
        <v>0</v>
      </c>
      <c r="K419" s="36">
        <v>0</v>
      </c>
      <c r="L419" s="36">
        <v>30739</v>
      </c>
      <c r="M419" s="37">
        <v>30739</v>
      </c>
      <c r="N419" s="38">
        <v>0</v>
      </c>
      <c r="O419" s="38">
        <v>0</v>
      </c>
      <c r="P419" s="38">
        <v>0</v>
      </c>
      <c r="Q419" s="39">
        <v>0</v>
      </c>
      <c r="R419" s="37">
        <v>0</v>
      </c>
      <c r="S419" s="38">
        <v>0</v>
      </c>
      <c r="T419" s="38">
        <v>0</v>
      </c>
      <c r="U419" s="38">
        <v>0</v>
      </c>
      <c r="V419" s="39">
        <v>0</v>
      </c>
      <c r="W419" s="36">
        <v>0</v>
      </c>
      <c r="X419" s="36">
        <v>0</v>
      </c>
      <c r="Y419" s="37">
        <v>0</v>
      </c>
      <c r="Z419" s="39">
        <v>0</v>
      </c>
      <c r="AA419" s="36">
        <v>0</v>
      </c>
      <c r="AB419" s="36">
        <v>0</v>
      </c>
      <c r="AC419" s="37">
        <v>0</v>
      </c>
      <c r="AD419" s="38">
        <v>0</v>
      </c>
      <c r="AE419" s="38">
        <v>0</v>
      </c>
      <c r="AF419" s="39">
        <v>0</v>
      </c>
      <c r="AG419" s="36">
        <v>6</v>
      </c>
      <c r="AH419" s="36">
        <v>0</v>
      </c>
      <c r="AI419" s="36">
        <v>0</v>
      </c>
      <c r="AJ419" s="36">
        <v>0</v>
      </c>
      <c r="AK419" s="40">
        <v>31020</v>
      </c>
      <c r="AL419" s="38">
        <v>0</v>
      </c>
      <c r="AM419" s="38">
        <v>0</v>
      </c>
      <c r="AN419" s="38">
        <v>0</v>
      </c>
      <c r="AO419" s="38">
        <v>0</v>
      </c>
      <c r="AP419" s="38">
        <v>0</v>
      </c>
      <c r="AQ419" s="36">
        <v>0</v>
      </c>
      <c r="AR419" s="36">
        <v>0</v>
      </c>
      <c r="AS419" s="36">
        <v>0</v>
      </c>
      <c r="AT419" s="36">
        <v>0</v>
      </c>
      <c r="AU419" s="36">
        <v>71</v>
      </c>
      <c r="AV419" s="36">
        <v>0</v>
      </c>
      <c r="AW419" s="36">
        <v>0</v>
      </c>
      <c r="AX419" s="36">
        <v>0</v>
      </c>
      <c r="AY419" s="36">
        <v>0</v>
      </c>
      <c r="AZ419" s="40"/>
      <c r="BA419" s="40">
        <v>31091</v>
      </c>
      <c r="BB419" s="36">
        <v>0</v>
      </c>
      <c r="BC419" s="36">
        <v>0</v>
      </c>
      <c r="BD419" s="36">
        <v>246</v>
      </c>
      <c r="BE419" s="36">
        <v>-5</v>
      </c>
    </row>
    <row r="420" spans="1:57" x14ac:dyDescent="0.2">
      <c r="A420" s="35" t="s">
        <v>772</v>
      </c>
      <c r="B420" s="35" t="s">
        <v>1458</v>
      </c>
      <c r="C420" s="397" t="s">
        <v>1590</v>
      </c>
      <c r="D420" s="35" t="s">
        <v>771</v>
      </c>
      <c r="F420" s="35" t="s">
        <v>743</v>
      </c>
      <c r="G420" s="36">
        <v>0</v>
      </c>
      <c r="H420" s="36">
        <v>240</v>
      </c>
      <c r="I420" s="37">
        <v>240</v>
      </c>
      <c r="J420" s="39">
        <v>0</v>
      </c>
      <c r="K420" s="36">
        <v>0</v>
      </c>
      <c r="L420" s="36">
        <v>21328</v>
      </c>
      <c r="M420" s="37">
        <v>21328</v>
      </c>
      <c r="N420" s="38">
        <v>0</v>
      </c>
      <c r="O420" s="38">
        <v>0</v>
      </c>
      <c r="P420" s="38">
        <v>0</v>
      </c>
      <c r="Q420" s="39">
        <v>0</v>
      </c>
      <c r="R420" s="37">
        <v>0</v>
      </c>
      <c r="S420" s="38">
        <v>0</v>
      </c>
      <c r="T420" s="38">
        <v>0</v>
      </c>
      <c r="U420" s="38">
        <v>0</v>
      </c>
      <c r="V420" s="39">
        <v>0</v>
      </c>
      <c r="W420" s="36">
        <v>0</v>
      </c>
      <c r="X420" s="36">
        <v>0</v>
      </c>
      <c r="Y420" s="37">
        <v>0</v>
      </c>
      <c r="Z420" s="39">
        <v>0</v>
      </c>
      <c r="AA420" s="36">
        <v>0</v>
      </c>
      <c r="AB420" s="36">
        <v>0</v>
      </c>
      <c r="AC420" s="37">
        <v>0</v>
      </c>
      <c r="AD420" s="38">
        <v>0</v>
      </c>
      <c r="AE420" s="38">
        <v>0</v>
      </c>
      <c r="AF420" s="39">
        <v>0</v>
      </c>
      <c r="AG420" s="36">
        <v>16</v>
      </c>
      <c r="AH420" s="36">
        <v>0</v>
      </c>
      <c r="AI420" s="36">
        <v>0</v>
      </c>
      <c r="AJ420" s="36">
        <v>0</v>
      </c>
      <c r="AK420" s="40">
        <v>21584</v>
      </c>
      <c r="AL420" s="38">
        <v>0</v>
      </c>
      <c r="AM420" s="38">
        <v>0</v>
      </c>
      <c r="AN420" s="38">
        <v>0</v>
      </c>
      <c r="AO420" s="38">
        <v>0</v>
      </c>
      <c r="AP420" s="38">
        <v>0</v>
      </c>
      <c r="AQ420" s="36">
        <v>0</v>
      </c>
      <c r="AR420" s="36">
        <v>0</v>
      </c>
      <c r="AS420" s="36">
        <v>0</v>
      </c>
      <c r="AT420" s="36">
        <v>0</v>
      </c>
      <c r="AU420" s="36">
        <v>0</v>
      </c>
      <c r="AV420" s="36">
        <v>0</v>
      </c>
      <c r="AW420" s="36">
        <v>0</v>
      </c>
      <c r="AX420" s="36">
        <v>0</v>
      </c>
      <c r="AY420" s="36">
        <v>0</v>
      </c>
      <c r="AZ420" s="40"/>
      <c r="BA420" s="40">
        <v>21584</v>
      </c>
      <c r="BB420" s="36">
        <v>0</v>
      </c>
      <c r="BC420" s="36">
        <v>0</v>
      </c>
      <c r="BD420" s="36">
        <v>0</v>
      </c>
      <c r="BE420" s="36">
        <v>-26</v>
      </c>
    </row>
    <row r="421" spans="1:57" x14ac:dyDescent="0.2">
      <c r="A421" s="35" t="s">
        <v>775</v>
      </c>
      <c r="B421" s="35" t="s">
        <v>1459</v>
      </c>
      <c r="C421" s="397" t="s">
        <v>1592</v>
      </c>
      <c r="D421" s="35" t="s">
        <v>774</v>
      </c>
      <c r="F421" s="35" t="s">
        <v>743</v>
      </c>
      <c r="G421" s="36">
        <v>0</v>
      </c>
      <c r="H421" s="36">
        <v>563</v>
      </c>
      <c r="I421" s="37">
        <v>563</v>
      </c>
      <c r="J421" s="39">
        <v>0</v>
      </c>
      <c r="K421" s="36">
        <v>0</v>
      </c>
      <c r="L421" s="36">
        <v>44161</v>
      </c>
      <c r="M421" s="37">
        <v>44161</v>
      </c>
      <c r="N421" s="38">
        <v>0</v>
      </c>
      <c r="O421" s="38">
        <v>0</v>
      </c>
      <c r="P421" s="38">
        <v>0</v>
      </c>
      <c r="Q421" s="39">
        <v>0</v>
      </c>
      <c r="R421" s="37">
        <v>0</v>
      </c>
      <c r="S421" s="38">
        <v>0</v>
      </c>
      <c r="T421" s="38">
        <v>0</v>
      </c>
      <c r="U421" s="38">
        <v>0</v>
      </c>
      <c r="V421" s="39">
        <v>0</v>
      </c>
      <c r="W421" s="36">
        <v>0</v>
      </c>
      <c r="X421" s="36">
        <v>0</v>
      </c>
      <c r="Y421" s="37">
        <v>0</v>
      </c>
      <c r="Z421" s="39">
        <v>0</v>
      </c>
      <c r="AA421" s="36">
        <v>0</v>
      </c>
      <c r="AB421" s="36">
        <v>0</v>
      </c>
      <c r="AC421" s="37">
        <v>0</v>
      </c>
      <c r="AD421" s="38">
        <v>0</v>
      </c>
      <c r="AE421" s="38">
        <v>0</v>
      </c>
      <c r="AF421" s="39">
        <v>0</v>
      </c>
      <c r="AG421" s="36">
        <v>9</v>
      </c>
      <c r="AH421" s="36">
        <v>0</v>
      </c>
      <c r="AI421" s="36">
        <v>0</v>
      </c>
      <c r="AJ421" s="36">
        <v>0</v>
      </c>
      <c r="AK421" s="40">
        <v>44733</v>
      </c>
      <c r="AL421" s="38">
        <v>0</v>
      </c>
      <c r="AM421" s="38">
        <v>0</v>
      </c>
      <c r="AN421" s="38">
        <v>0</v>
      </c>
      <c r="AO421" s="38">
        <v>0</v>
      </c>
      <c r="AP421" s="38">
        <v>0</v>
      </c>
      <c r="AQ421" s="36">
        <v>0</v>
      </c>
      <c r="AR421" s="36">
        <v>0</v>
      </c>
      <c r="AS421" s="36">
        <v>0</v>
      </c>
      <c r="AT421" s="36">
        <v>0</v>
      </c>
      <c r="AU421" s="36">
        <v>247</v>
      </c>
      <c r="AV421" s="36">
        <v>0</v>
      </c>
      <c r="AW421" s="36">
        <v>0</v>
      </c>
      <c r="AX421" s="36">
        <v>0</v>
      </c>
      <c r="AY421" s="36">
        <v>0</v>
      </c>
      <c r="AZ421" s="40"/>
      <c r="BA421" s="40">
        <v>44980</v>
      </c>
      <c r="BB421" s="36">
        <v>0</v>
      </c>
      <c r="BC421" s="36">
        <v>0</v>
      </c>
      <c r="BD421" s="36">
        <v>66</v>
      </c>
      <c r="BE421" s="36">
        <v>-19</v>
      </c>
    </row>
    <row r="422" spans="1:57" x14ac:dyDescent="0.2">
      <c r="A422" s="35" t="s">
        <v>780</v>
      </c>
      <c r="B422" s="35" t="s">
        <v>1460</v>
      </c>
      <c r="C422" s="397" t="s">
        <v>1587</v>
      </c>
      <c r="D422" s="35" t="s">
        <v>779</v>
      </c>
      <c r="F422" s="35" t="s">
        <v>743</v>
      </c>
      <c r="G422" s="36">
        <v>0</v>
      </c>
      <c r="H422" s="36">
        <v>602</v>
      </c>
      <c r="I422" s="37">
        <v>602</v>
      </c>
      <c r="J422" s="39">
        <v>0</v>
      </c>
      <c r="K422" s="36">
        <v>0</v>
      </c>
      <c r="L422" s="36">
        <v>33340</v>
      </c>
      <c r="M422" s="37">
        <v>33340</v>
      </c>
      <c r="N422" s="38">
        <v>0</v>
      </c>
      <c r="O422" s="38">
        <v>0</v>
      </c>
      <c r="P422" s="38">
        <v>0</v>
      </c>
      <c r="Q422" s="39">
        <v>0</v>
      </c>
      <c r="R422" s="37">
        <v>0</v>
      </c>
      <c r="S422" s="38">
        <v>0</v>
      </c>
      <c r="T422" s="38">
        <v>0</v>
      </c>
      <c r="U422" s="38">
        <v>0</v>
      </c>
      <c r="V422" s="39">
        <v>0</v>
      </c>
      <c r="W422" s="36">
        <v>0</v>
      </c>
      <c r="X422" s="36">
        <v>0</v>
      </c>
      <c r="Y422" s="37">
        <v>0</v>
      </c>
      <c r="Z422" s="39">
        <v>0</v>
      </c>
      <c r="AA422" s="36">
        <v>0</v>
      </c>
      <c r="AB422" s="36">
        <v>0</v>
      </c>
      <c r="AC422" s="37">
        <v>0</v>
      </c>
      <c r="AD422" s="38">
        <v>0</v>
      </c>
      <c r="AE422" s="38">
        <v>0</v>
      </c>
      <c r="AF422" s="39">
        <v>0</v>
      </c>
      <c r="AG422" s="36">
        <v>0</v>
      </c>
      <c r="AH422" s="36">
        <v>0</v>
      </c>
      <c r="AI422" s="36">
        <v>0</v>
      </c>
      <c r="AJ422" s="36">
        <v>0</v>
      </c>
      <c r="AK422" s="40">
        <v>33942</v>
      </c>
      <c r="AL422" s="38">
        <v>0</v>
      </c>
      <c r="AM422" s="38">
        <v>0</v>
      </c>
      <c r="AN422" s="38">
        <v>0</v>
      </c>
      <c r="AO422" s="38">
        <v>0</v>
      </c>
      <c r="AP422" s="38">
        <v>0</v>
      </c>
      <c r="AQ422" s="36">
        <v>0</v>
      </c>
      <c r="AR422" s="36">
        <v>0</v>
      </c>
      <c r="AS422" s="36">
        <v>0</v>
      </c>
      <c r="AT422" s="36">
        <v>0</v>
      </c>
      <c r="AU422" s="36">
        <v>0</v>
      </c>
      <c r="AV422" s="36">
        <v>0</v>
      </c>
      <c r="AW422" s="36">
        <v>0</v>
      </c>
      <c r="AX422" s="36">
        <v>0</v>
      </c>
      <c r="AY422" s="36">
        <v>0</v>
      </c>
      <c r="AZ422" s="40"/>
      <c r="BA422" s="40">
        <v>33942</v>
      </c>
      <c r="BB422" s="36">
        <v>0</v>
      </c>
      <c r="BC422" s="36">
        <v>0</v>
      </c>
      <c r="BD422" s="36">
        <v>1</v>
      </c>
      <c r="BE422" s="36">
        <v>-47</v>
      </c>
    </row>
    <row r="423" spans="1:57" x14ac:dyDescent="0.2">
      <c r="A423" s="35" t="s">
        <v>783</v>
      </c>
      <c r="B423" s="35" t="s">
        <v>1461</v>
      </c>
      <c r="C423" s="397" t="s">
        <v>1591</v>
      </c>
      <c r="D423" s="35" t="s">
        <v>782</v>
      </c>
      <c r="F423" s="35" t="s">
        <v>743</v>
      </c>
      <c r="G423" s="36">
        <v>0</v>
      </c>
      <c r="H423" s="36">
        <v>201</v>
      </c>
      <c r="I423" s="37">
        <v>201</v>
      </c>
      <c r="J423" s="39">
        <v>0</v>
      </c>
      <c r="K423" s="36">
        <v>0</v>
      </c>
      <c r="L423" s="36">
        <v>27493</v>
      </c>
      <c r="M423" s="37">
        <v>27493</v>
      </c>
      <c r="N423" s="38">
        <v>0</v>
      </c>
      <c r="O423" s="38">
        <v>0</v>
      </c>
      <c r="P423" s="38">
        <v>0</v>
      </c>
      <c r="Q423" s="39">
        <v>0</v>
      </c>
      <c r="R423" s="37">
        <v>0</v>
      </c>
      <c r="S423" s="38">
        <v>0</v>
      </c>
      <c r="T423" s="38">
        <v>0</v>
      </c>
      <c r="U423" s="38">
        <v>0</v>
      </c>
      <c r="V423" s="39">
        <v>0</v>
      </c>
      <c r="W423" s="36">
        <v>0</v>
      </c>
      <c r="X423" s="36">
        <v>0</v>
      </c>
      <c r="Y423" s="37">
        <v>0</v>
      </c>
      <c r="Z423" s="39">
        <v>0</v>
      </c>
      <c r="AA423" s="36">
        <v>0</v>
      </c>
      <c r="AB423" s="36">
        <v>0</v>
      </c>
      <c r="AC423" s="37">
        <v>0</v>
      </c>
      <c r="AD423" s="38">
        <v>0</v>
      </c>
      <c r="AE423" s="38">
        <v>0</v>
      </c>
      <c r="AF423" s="39">
        <v>0</v>
      </c>
      <c r="AG423" s="36">
        <v>0</v>
      </c>
      <c r="AH423" s="36">
        <v>0</v>
      </c>
      <c r="AI423" s="36">
        <v>0</v>
      </c>
      <c r="AJ423" s="36">
        <v>0</v>
      </c>
      <c r="AK423" s="40">
        <v>27694</v>
      </c>
      <c r="AL423" s="38">
        <v>0</v>
      </c>
      <c r="AM423" s="38">
        <v>0</v>
      </c>
      <c r="AN423" s="38">
        <v>0</v>
      </c>
      <c r="AO423" s="38">
        <v>0</v>
      </c>
      <c r="AP423" s="38">
        <v>0</v>
      </c>
      <c r="AQ423" s="36">
        <v>0</v>
      </c>
      <c r="AR423" s="36">
        <v>0</v>
      </c>
      <c r="AS423" s="36">
        <v>0</v>
      </c>
      <c r="AT423" s="36">
        <v>0</v>
      </c>
      <c r="AU423" s="36">
        <v>0</v>
      </c>
      <c r="AV423" s="36">
        <v>0</v>
      </c>
      <c r="AW423" s="36">
        <v>0</v>
      </c>
      <c r="AX423" s="36">
        <v>0</v>
      </c>
      <c r="AY423" s="36">
        <v>0</v>
      </c>
      <c r="AZ423" s="40"/>
      <c r="BA423" s="40">
        <v>27694</v>
      </c>
      <c r="BB423" s="36">
        <v>0</v>
      </c>
      <c r="BC423" s="36">
        <v>0</v>
      </c>
      <c r="BD423" s="36">
        <v>3</v>
      </c>
      <c r="BE423" s="36">
        <v>3</v>
      </c>
    </row>
    <row r="424" spans="1:57" x14ac:dyDescent="0.2">
      <c r="A424" s="35" t="s">
        <v>788</v>
      </c>
      <c r="B424" s="35" t="s">
        <v>1462</v>
      </c>
      <c r="C424" s="397" t="s">
        <v>1588</v>
      </c>
      <c r="D424" s="35" t="s">
        <v>787</v>
      </c>
      <c r="F424" s="35" t="s">
        <v>743</v>
      </c>
      <c r="G424" s="36">
        <v>0</v>
      </c>
      <c r="H424" s="36">
        <v>1810</v>
      </c>
      <c r="I424" s="37">
        <v>1810</v>
      </c>
      <c r="J424" s="39">
        <v>0</v>
      </c>
      <c r="K424" s="36">
        <v>0</v>
      </c>
      <c r="L424" s="36">
        <v>62797</v>
      </c>
      <c r="M424" s="37">
        <v>62797</v>
      </c>
      <c r="N424" s="38">
        <v>0</v>
      </c>
      <c r="O424" s="38">
        <v>0</v>
      </c>
      <c r="P424" s="38">
        <v>0</v>
      </c>
      <c r="Q424" s="39">
        <v>0</v>
      </c>
      <c r="R424" s="37">
        <v>0</v>
      </c>
      <c r="S424" s="38">
        <v>0</v>
      </c>
      <c r="T424" s="38">
        <v>0</v>
      </c>
      <c r="U424" s="38">
        <v>0</v>
      </c>
      <c r="V424" s="39">
        <v>0</v>
      </c>
      <c r="W424" s="36">
        <v>0</v>
      </c>
      <c r="X424" s="36">
        <v>0</v>
      </c>
      <c r="Y424" s="37">
        <v>0</v>
      </c>
      <c r="Z424" s="39">
        <v>0</v>
      </c>
      <c r="AA424" s="36">
        <v>0</v>
      </c>
      <c r="AB424" s="36">
        <v>0</v>
      </c>
      <c r="AC424" s="37">
        <v>0</v>
      </c>
      <c r="AD424" s="38">
        <v>0</v>
      </c>
      <c r="AE424" s="38">
        <v>0</v>
      </c>
      <c r="AF424" s="39">
        <v>0</v>
      </c>
      <c r="AG424" s="36">
        <v>44</v>
      </c>
      <c r="AH424" s="36">
        <v>0</v>
      </c>
      <c r="AI424" s="36">
        <v>0</v>
      </c>
      <c r="AJ424" s="36">
        <v>0</v>
      </c>
      <c r="AK424" s="40">
        <v>64651</v>
      </c>
      <c r="AL424" s="38">
        <v>0</v>
      </c>
      <c r="AM424" s="38">
        <v>0</v>
      </c>
      <c r="AN424" s="38">
        <v>0</v>
      </c>
      <c r="AO424" s="38">
        <v>0</v>
      </c>
      <c r="AP424" s="38">
        <v>0</v>
      </c>
      <c r="AQ424" s="36">
        <v>0</v>
      </c>
      <c r="AR424" s="36">
        <v>0</v>
      </c>
      <c r="AS424" s="36">
        <v>0</v>
      </c>
      <c r="AT424" s="36">
        <v>0</v>
      </c>
      <c r="AU424" s="36">
        <v>0</v>
      </c>
      <c r="AV424" s="36">
        <v>0</v>
      </c>
      <c r="AW424" s="36">
        <v>0</v>
      </c>
      <c r="AX424" s="36">
        <v>0</v>
      </c>
      <c r="AY424" s="36">
        <v>0</v>
      </c>
      <c r="AZ424" s="40"/>
      <c r="BA424" s="40">
        <v>64651</v>
      </c>
      <c r="BB424" s="36">
        <v>0</v>
      </c>
      <c r="BC424" s="36">
        <v>0</v>
      </c>
      <c r="BD424" s="36">
        <v>0</v>
      </c>
      <c r="BE424" s="36">
        <v>-9</v>
      </c>
    </row>
    <row r="425" spans="1:57" x14ac:dyDescent="0.2">
      <c r="A425" s="35" t="s">
        <v>790</v>
      </c>
      <c r="B425" s="35" t="s">
        <v>1463</v>
      </c>
      <c r="C425" s="397" t="s">
        <v>1587</v>
      </c>
      <c r="D425" s="35" t="s">
        <v>789</v>
      </c>
      <c r="F425" s="35" t="s">
        <v>743</v>
      </c>
      <c r="G425" s="36">
        <v>0</v>
      </c>
      <c r="H425" s="36">
        <v>233</v>
      </c>
      <c r="I425" s="37">
        <v>233</v>
      </c>
      <c r="J425" s="39">
        <v>0</v>
      </c>
      <c r="K425" s="36">
        <v>365</v>
      </c>
      <c r="L425" s="36">
        <v>27741</v>
      </c>
      <c r="M425" s="37">
        <v>28106</v>
      </c>
      <c r="N425" s="38">
        <v>0</v>
      </c>
      <c r="O425" s="38">
        <v>0</v>
      </c>
      <c r="P425" s="38">
        <v>0</v>
      </c>
      <c r="Q425" s="39">
        <v>0</v>
      </c>
      <c r="R425" s="37">
        <v>0</v>
      </c>
      <c r="S425" s="38">
        <v>0</v>
      </c>
      <c r="T425" s="38">
        <v>0</v>
      </c>
      <c r="U425" s="38">
        <v>0</v>
      </c>
      <c r="V425" s="39">
        <v>0</v>
      </c>
      <c r="W425" s="36">
        <v>0</v>
      </c>
      <c r="X425" s="36">
        <v>0</v>
      </c>
      <c r="Y425" s="37">
        <v>0</v>
      </c>
      <c r="Z425" s="39">
        <v>0</v>
      </c>
      <c r="AA425" s="36">
        <v>0</v>
      </c>
      <c r="AB425" s="36">
        <v>0</v>
      </c>
      <c r="AC425" s="37">
        <v>0</v>
      </c>
      <c r="AD425" s="38">
        <v>0</v>
      </c>
      <c r="AE425" s="38">
        <v>0</v>
      </c>
      <c r="AF425" s="39">
        <v>0</v>
      </c>
      <c r="AG425" s="36">
        <v>24</v>
      </c>
      <c r="AH425" s="36">
        <v>0</v>
      </c>
      <c r="AI425" s="36">
        <v>0</v>
      </c>
      <c r="AJ425" s="36">
        <v>0</v>
      </c>
      <c r="AK425" s="40">
        <v>28363</v>
      </c>
      <c r="AL425" s="38">
        <v>0</v>
      </c>
      <c r="AM425" s="38">
        <v>0</v>
      </c>
      <c r="AN425" s="38">
        <v>0</v>
      </c>
      <c r="AO425" s="38">
        <v>0</v>
      </c>
      <c r="AP425" s="38">
        <v>0</v>
      </c>
      <c r="AQ425" s="36">
        <v>0</v>
      </c>
      <c r="AR425" s="36">
        <v>0</v>
      </c>
      <c r="AS425" s="36">
        <v>0</v>
      </c>
      <c r="AT425" s="36">
        <v>0</v>
      </c>
      <c r="AU425" s="36">
        <v>0</v>
      </c>
      <c r="AV425" s="36">
        <v>0</v>
      </c>
      <c r="AW425" s="36">
        <v>0</v>
      </c>
      <c r="AX425" s="36">
        <v>0</v>
      </c>
      <c r="AY425" s="36">
        <v>0</v>
      </c>
      <c r="AZ425" s="40"/>
      <c r="BA425" s="40">
        <v>28363</v>
      </c>
      <c r="BB425" s="36">
        <v>0</v>
      </c>
      <c r="BC425" s="36">
        <v>0</v>
      </c>
      <c r="BD425" s="36">
        <v>100</v>
      </c>
      <c r="BE425" s="36">
        <v>-24</v>
      </c>
    </row>
    <row r="426" spans="1:57" x14ac:dyDescent="0.2">
      <c r="A426" s="35" t="s">
        <v>798</v>
      </c>
      <c r="B426" s="35" t="s">
        <v>1464</v>
      </c>
      <c r="C426" s="397" t="s">
        <v>1588</v>
      </c>
      <c r="D426" s="35" t="s">
        <v>797</v>
      </c>
      <c r="F426" s="35" t="s">
        <v>743</v>
      </c>
      <c r="G426" s="36">
        <v>0</v>
      </c>
      <c r="H426" s="36">
        <v>335</v>
      </c>
      <c r="I426" s="37">
        <v>335</v>
      </c>
      <c r="J426" s="39">
        <v>0</v>
      </c>
      <c r="K426" s="36">
        <v>0</v>
      </c>
      <c r="L426" s="36">
        <v>45700</v>
      </c>
      <c r="M426" s="37">
        <v>45700</v>
      </c>
      <c r="N426" s="38">
        <v>0</v>
      </c>
      <c r="O426" s="38">
        <v>0</v>
      </c>
      <c r="P426" s="38">
        <v>0</v>
      </c>
      <c r="Q426" s="39">
        <v>0</v>
      </c>
      <c r="R426" s="37">
        <v>0</v>
      </c>
      <c r="S426" s="38">
        <v>0</v>
      </c>
      <c r="T426" s="38">
        <v>0</v>
      </c>
      <c r="U426" s="38">
        <v>0</v>
      </c>
      <c r="V426" s="39">
        <v>0</v>
      </c>
      <c r="W426" s="36">
        <v>0</v>
      </c>
      <c r="X426" s="36">
        <v>0</v>
      </c>
      <c r="Y426" s="37">
        <v>0</v>
      </c>
      <c r="Z426" s="39">
        <v>0</v>
      </c>
      <c r="AA426" s="36">
        <v>0</v>
      </c>
      <c r="AB426" s="36">
        <v>0</v>
      </c>
      <c r="AC426" s="37">
        <v>0</v>
      </c>
      <c r="AD426" s="38">
        <v>0</v>
      </c>
      <c r="AE426" s="38">
        <v>0</v>
      </c>
      <c r="AF426" s="39">
        <v>0</v>
      </c>
      <c r="AG426" s="36">
        <v>0</v>
      </c>
      <c r="AH426" s="36">
        <v>0</v>
      </c>
      <c r="AI426" s="36">
        <v>0</v>
      </c>
      <c r="AJ426" s="36">
        <v>0</v>
      </c>
      <c r="AK426" s="40">
        <v>46035</v>
      </c>
      <c r="AL426" s="38">
        <v>0</v>
      </c>
      <c r="AM426" s="38">
        <v>0</v>
      </c>
      <c r="AN426" s="38">
        <v>0</v>
      </c>
      <c r="AO426" s="38">
        <v>0</v>
      </c>
      <c r="AP426" s="38">
        <v>0</v>
      </c>
      <c r="AQ426" s="36">
        <v>0</v>
      </c>
      <c r="AR426" s="36">
        <v>0</v>
      </c>
      <c r="AS426" s="36">
        <v>0</v>
      </c>
      <c r="AT426" s="36">
        <v>0</v>
      </c>
      <c r="AU426" s="36">
        <v>0</v>
      </c>
      <c r="AV426" s="36">
        <v>0</v>
      </c>
      <c r="AW426" s="36">
        <v>0</v>
      </c>
      <c r="AX426" s="36">
        <v>0</v>
      </c>
      <c r="AY426" s="36">
        <v>0</v>
      </c>
      <c r="AZ426" s="40"/>
      <c r="BA426" s="40">
        <v>46035</v>
      </c>
      <c r="BB426" s="36">
        <v>0</v>
      </c>
      <c r="BC426" s="36">
        <v>0</v>
      </c>
      <c r="BD426" s="36">
        <v>195</v>
      </c>
      <c r="BE426" s="36">
        <v>-94</v>
      </c>
    </row>
    <row r="427" spans="1:57" x14ac:dyDescent="0.2">
      <c r="A427" s="35" t="s">
        <v>801</v>
      </c>
      <c r="B427" s="35" t="s">
        <v>1465</v>
      </c>
      <c r="C427" s="397" t="s">
        <v>1594</v>
      </c>
      <c r="D427" s="35" t="s">
        <v>800</v>
      </c>
      <c r="F427" s="35" t="s">
        <v>743</v>
      </c>
      <c r="G427" s="36">
        <v>0</v>
      </c>
      <c r="H427" s="36">
        <v>1259</v>
      </c>
      <c r="I427" s="37">
        <v>1259</v>
      </c>
      <c r="J427" s="39">
        <v>0</v>
      </c>
      <c r="K427" s="36">
        <v>0</v>
      </c>
      <c r="L427" s="36">
        <v>44245</v>
      </c>
      <c r="M427" s="37">
        <v>44245</v>
      </c>
      <c r="N427" s="38">
        <v>0</v>
      </c>
      <c r="O427" s="38">
        <v>0</v>
      </c>
      <c r="P427" s="38">
        <v>0</v>
      </c>
      <c r="Q427" s="39">
        <v>0</v>
      </c>
      <c r="R427" s="37">
        <v>0</v>
      </c>
      <c r="S427" s="38">
        <v>0</v>
      </c>
      <c r="T427" s="38">
        <v>0</v>
      </c>
      <c r="U427" s="38">
        <v>0</v>
      </c>
      <c r="V427" s="39">
        <v>0</v>
      </c>
      <c r="W427" s="36">
        <v>0</v>
      </c>
      <c r="X427" s="36">
        <v>0</v>
      </c>
      <c r="Y427" s="37">
        <v>0</v>
      </c>
      <c r="Z427" s="39">
        <v>0</v>
      </c>
      <c r="AA427" s="36">
        <v>0</v>
      </c>
      <c r="AB427" s="36">
        <v>0</v>
      </c>
      <c r="AC427" s="37">
        <v>0</v>
      </c>
      <c r="AD427" s="38">
        <v>0</v>
      </c>
      <c r="AE427" s="38">
        <v>0</v>
      </c>
      <c r="AF427" s="39">
        <v>0</v>
      </c>
      <c r="AG427" s="36">
        <v>0</v>
      </c>
      <c r="AH427" s="36">
        <v>0</v>
      </c>
      <c r="AI427" s="36">
        <v>0</v>
      </c>
      <c r="AJ427" s="36">
        <v>0</v>
      </c>
      <c r="AK427" s="40">
        <v>45504</v>
      </c>
      <c r="AL427" s="38">
        <v>0</v>
      </c>
      <c r="AM427" s="38">
        <v>0</v>
      </c>
      <c r="AN427" s="38">
        <v>0</v>
      </c>
      <c r="AO427" s="38">
        <v>0</v>
      </c>
      <c r="AP427" s="38">
        <v>0</v>
      </c>
      <c r="AQ427" s="36">
        <v>0</v>
      </c>
      <c r="AR427" s="36">
        <v>0</v>
      </c>
      <c r="AS427" s="36">
        <v>0</v>
      </c>
      <c r="AT427" s="36">
        <v>0</v>
      </c>
      <c r="AU427" s="36">
        <v>0</v>
      </c>
      <c r="AV427" s="36">
        <v>0</v>
      </c>
      <c r="AW427" s="36">
        <v>0</v>
      </c>
      <c r="AX427" s="36">
        <v>0</v>
      </c>
      <c r="AY427" s="36">
        <v>0</v>
      </c>
      <c r="AZ427" s="40"/>
      <c r="BA427" s="40">
        <v>45504</v>
      </c>
      <c r="BB427" s="36">
        <v>0</v>
      </c>
      <c r="BC427" s="36">
        <v>0</v>
      </c>
      <c r="BD427" s="36">
        <v>259</v>
      </c>
      <c r="BE427" s="36">
        <v>-12</v>
      </c>
    </row>
    <row r="428" spans="1:57" x14ac:dyDescent="0.2">
      <c r="A428" s="35" t="s">
        <v>804</v>
      </c>
      <c r="B428" s="35" t="s">
        <v>1466</v>
      </c>
      <c r="C428" s="397" t="s">
        <v>1589</v>
      </c>
      <c r="D428" s="35" t="s">
        <v>803</v>
      </c>
      <c r="F428" s="35" t="s">
        <v>743</v>
      </c>
      <c r="G428" s="36">
        <v>0</v>
      </c>
      <c r="H428" s="36">
        <v>1102</v>
      </c>
      <c r="I428" s="37">
        <v>1102</v>
      </c>
      <c r="J428" s="39">
        <v>0</v>
      </c>
      <c r="K428" s="36">
        <v>0</v>
      </c>
      <c r="L428" s="36">
        <v>68447</v>
      </c>
      <c r="M428" s="37">
        <v>68447</v>
      </c>
      <c r="N428" s="38">
        <v>0</v>
      </c>
      <c r="O428" s="38">
        <v>0</v>
      </c>
      <c r="P428" s="38">
        <v>0</v>
      </c>
      <c r="Q428" s="39">
        <v>0</v>
      </c>
      <c r="R428" s="37">
        <v>0</v>
      </c>
      <c r="S428" s="38">
        <v>0</v>
      </c>
      <c r="T428" s="38">
        <v>0</v>
      </c>
      <c r="U428" s="38">
        <v>0</v>
      </c>
      <c r="V428" s="39">
        <v>0</v>
      </c>
      <c r="W428" s="36">
        <v>0</v>
      </c>
      <c r="X428" s="36">
        <v>0</v>
      </c>
      <c r="Y428" s="37">
        <v>0</v>
      </c>
      <c r="Z428" s="39">
        <v>0</v>
      </c>
      <c r="AA428" s="36">
        <v>0</v>
      </c>
      <c r="AB428" s="36">
        <v>0</v>
      </c>
      <c r="AC428" s="37">
        <v>0</v>
      </c>
      <c r="AD428" s="38">
        <v>0</v>
      </c>
      <c r="AE428" s="38">
        <v>0</v>
      </c>
      <c r="AF428" s="39">
        <v>0</v>
      </c>
      <c r="AG428" s="36">
        <v>1031</v>
      </c>
      <c r="AH428" s="36">
        <v>0</v>
      </c>
      <c r="AI428" s="36">
        <v>0</v>
      </c>
      <c r="AJ428" s="36">
        <v>0</v>
      </c>
      <c r="AK428" s="40">
        <v>70580</v>
      </c>
      <c r="AL428" s="38">
        <v>0</v>
      </c>
      <c r="AM428" s="38">
        <v>0</v>
      </c>
      <c r="AN428" s="38">
        <v>0</v>
      </c>
      <c r="AO428" s="38">
        <v>0</v>
      </c>
      <c r="AP428" s="38">
        <v>0</v>
      </c>
      <c r="AQ428" s="36">
        <v>0</v>
      </c>
      <c r="AR428" s="36">
        <v>0</v>
      </c>
      <c r="AS428" s="36">
        <v>0</v>
      </c>
      <c r="AT428" s="36">
        <v>0</v>
      </c>
      <c r="AU428" s="36">
        <v>0</v>
      </c>
      <c r="AV428" s="36">
        <v>0</v>
      </c>
      <c r="AW428" s="36">
        <v>0</v>
      </c>
      <c r="AX428" s="36">
        <v>0</v>
      </c>
      <c r="AY428" s="36">
        <v>0</v>
      </c>
      <c r="AZ428" s="40"/>
      <c r="BA428" s="40">
        <v>70580</v>
      </c>
      <c r="BB428" s="36">
        <v>0</v>
      </c>
      <c r="BC428" s="36">
        <v>0</v>
      </c>
      <c r="BD428" s="36">
        <v>1</v>
      </c>
      <c r="BE428" s="36">
        <v>-71</v>
      </c>
    </row>
    <row r="429" spans="1:57" x14ac:dyDescent="0.2">
      <c r="A429" s="35" t="s">
        <v>807</v>
      </c>
      <c r="B429" s="35" t="s">
        <v>1467</v>
      </c>
      <c r="C429" s="397" t="s">
        <v>1590</v>
      </c>
      <c r="D429" s="35" t="s">
        <v>806</v>
      </c>
      <c r="F429" s="35" t="s">
        <v>743</v>
      </c>
      <c r="G429" s="36">
        <v>0</v>
      </c>
      <c r="H429" s="36">
        <v>192</v>
      </c>
      <c r="I429" s="37">
        <v>192</v>
      </c>
      <c r="J429" s="39">
        <v>0</v>
      </c>
      <c r="K429" s="36">
        <v>0</v>
      </c>
      <c r="L429" s="36">
        <v>66008</v>
      </c>
      <c r="M429" s="37">
        <v>66008</v>
      </c>
      <c r="N429" s="38">
        <v>0</v>
      </c>
      <c r="O429" s="38">
        <v>0</v>
      </c>
      <c r="P429" s="38">
        <v>0</v>
      </c>
      <c r="Q429" s="39">
        <v>0</v>
      </c>
      <c r="R429" s="37">
        <v>0</v>
      </c>
      <c r="S429" s="38">
        <v>0</v>
      </c>
      <c r="T429" s="38">
        <v>0</v>
      </c>
      <c r="U429" s="38">
        <v>0</v>
      </c>
      <c r="V429" s="39">
        <v>0</v>
      </c>
      <c r="W429" s="36">
        <v>0</v>
      </c>
      <c r="X429" s="36">
        <v>0</v>
      </c>
      <c r="Y429" s="37">
        <v>0</v>
      </c>
      <c r="Z429" s="39">
        <v>0</v>
      </c>
      <c r="AA429" s="36">
        <v>0</v>
      </c>
      <c r="AB429" s="36">
        <v>0</v>
      </c>
      <c r="AC429" s="37">
        <v>0</v>
      </c>
      <c r="AD429" s="38">
        <v>0</v>
      </c>
      <c r="AE429" s="38">
        <v>0</v>
      </c>
      <c r="AF429" s="39">
        <v>0</v>
      </c>
      <c r="AG429" s="36">
        <v>727</v>
      </c>
      <c r="AH429" s="36">
        <v>0</v>
      </c>
      <c r="AI429" s="36">
        <v>0</v>
      </c>
      <c r="AJ429" s="36">
        <v>0</v>
      </c>
      <c r="AK429" s="40">
        <v>66927</v>
      </c>
      <c r="AL429" s="38">
        <v>0</v>
      </c>
      <c r="AM429" s="38">
        <v>0</v>
      </c>
      <c r="AN429" s="38">
        <v>0</v>
      </c>
      <c r="AO429" s="38">
        <v>0</v>
      </c>
      <c r="AP429" s="38">
        <v>0</v>
      </c>
      <c r="AQ429" s="36">
        <v>0</v>
      </c>
      <c r="AR429" s="36">
        <v>0</v>
      </c>
      <c r="AS429" s="36">
        <v>0</v>
      </c>
      <c r="AT429" s="36">
        <v>0</v>
      </c>
      <c r="AU429" s="36">
        <v>0</v>
      </c>
      <c r="AV429" s="36">
        <v>0</v>
      </c>
      <c r="AW429" s="36">
        <v>0</v>
      </c>
      <c r="AX429" s="36">
        <v>0</v>
      </c>
      <c r="AY429" s="36">
        <v>0</v>
      </c>
      <c r="AZ429" s="40"/>
      <c r="BA429" s="40">
        <v>66927</v>
      </c>
      <c r="BB429" s="36">
        <v>0</v>
      </c>
      <c r="BC429" s="36">
        <v>0</v>
      </c>
      <c r="BD429" s="36">
        <v>338</v>
      </c>
      <c r="BE429" s="36">
        <v>-10</v>
      </c>
    </row>
    <row r="430" spans="1:57" x14ac:dyDescent="0.2">
      <c r="A430" s="35" t="s">
        <v>810</v>
      </c>
      <c r="B430" s="35" t="s">
        <v>1468</v>
      </c>
      <c r="C430" s="397" t="s">
        <v>1592</v>
      </c>
      <c r="D430" s="35" t="s">
        <v>809</v>
      </c>
      <c r="F430" s="35" t="s">
        <v>743</v>
      </c>
      <c r="G430" s="36">
        <v>0</v>
      </c>
      <c r="H430" s="36">
        <v>850</v>
      </c>
      <c r="I430" s="37">
        <v>850</v>
      </c>
      <c r="J430" s="39">
        <v>0</v>
      </c>
      <c r="K430" s="36">
        <v>0</v>
      </c>
      <c r="L430" s="36">
        <v>44846</v>
      </c>
      <c r="M430" s="37">
        <v>44846</v>
      </c>
      <c r="N430" s="38">
        <v>0</v>
      </c>
      <c r="O430" s="38">
        <v>0</v>
      </c>
      <c r="P430" s="38">
        <v>0</v>
      </c>
      <c r="Q430" s="39">
        <v>0</v>
      </c>
      <c r="R430" s="37">
        <v>0</v>
      </c>
      <c r="S430" s="38">
        <v>0</v>
      </c>
      <c r="T430" s="38">
        <v>0</v>
      </c>
      <c r="U430" s="38">
        <v>0</v>
      </c>
      <c r="V430" s="39">
        <v>0</v>
      </c>
      <c r="W430" s="36">
        <v>0</v>
      </c>
      <c r="X430" s="36">
        <v>0</v>
      </c>
      <c r="Y430" s="37">
        <v>0</v>
      </c>
      <c r="Z430" s="39">
        <v>0</v>
      </c>
      <c r="AA430" s="36">
        <v>0</v>
      </c>
      <c r="AB430" s="36">
        <v>0</v>
      </c>
      <c r="AC430" s="37">
        <v>0</v>
      </c>
      <c r="AD430" s="38">
        <v>0</v>
      </c>
      <c r="AE430" s="38">
        <v>0</v>
      </c>
      <c r="AF430" s="39">
        <v>0</v>
      </c>
      <c r="AG430" s="36">
        <v>0</v>
      </c>
      <c r="AH430" s="36">
        <v>0</v>
      </c>
      <c r="AI430" s="36">
        <v>0</v>
      </c>
      <c r="AJ430" s="36">
        <v>0</v>
      </c>
      <c r="AK430" s="40">
        <v>45696</v>
      </c>
      <c r="AL430" s="38">
        <v>0</v>
      </c>
      <c r="AM430" s="38">
        <v>0</v>
      </c>
      <c r="AN430" s="38">
        <v>0</v>
      </c>
      <c r="AO430" s="38">
        <v>0</v>
      </c>
      <c r="AP430" s="38">
        <v>0</v>
      </c>
      <c r="AQ430" s="36">
        <v>0</v>
      </c>
      <c r="AR430" s="36">
        <v>0</v>
      </c>
      <c r="AS430" s="36">
        <v>0</v>
      </c>
      <c r="AT430" s="36">
        <v>0</v>
      </c>
      <c r="AU430" s="36">
        <v>0</v>
      </c>
      <c r="AV430" s="36">
        <v>0</v>
      </c>
      <c r="AW430" s="36">
        <v>0</v>
      </c>
      <c r="AX430" s="36">
        <v>0</v>
      </c>
      <c r="AY430" s="36">
        <v>0</v>
      </c>
      <c r="AZ430" s="40"/>
      <c r="BA430" s="40">
        <v>45696</v>
      </c>
      <c r="BB430" s="36">
        <v>0</v>
      </c>
      <c r="BC430" s="36">
        <v>0</v>
      </c>
      <c r="BD430" s="36">
        <v>178</v>
      </c>
      <c r="BE430" s="36">
        <v>-5</v>
      </c>
    </row>
    <row r="431" spans="1:57" x14ac:dyDescent="0.2">
      <c r="A431" s="35" t="s">
        <v>812</v>
      </c>
      <c r="B431" s="35" t="s">
        <v>1469</v>
      </c>
      <c r="C431" s="397" t="s">
        <v>1592</v>
      </c>
      <c r="D431" s="35" t="s">
        <v>811</v>
      </c>
      <c r="F431" s="35" t="s">
        <v>743</v>
      </c>
      <c r="G431" s="36">
        <v>0</v>
      </c>
      <c r="H431" s="36">
        <v>317</v>
      </c>
      <c r="I431" s="37">
        <v>317</v>
      </c>
      <c r="J431" s="39">
        <v>0</v>
      </c>
      <c r="K431" s="36">
        <v>0</v>
      </c>
      <c r="L431" s="36">
        <v>26647</v>
      </c>
      <c r="M431" s="37">
        <v>26647</v>
      </c>
      <c r="N431" s="38">
        <v>0</v>
      </c>
      <c r="O431" s="38">
        <v>0</v>
      </c>
      <c r="P431" s="38">
        <v>0</v>
      </c>
      <c r="Q431" s="39">
        <v>0</v>
      </c>
      <c r="R431" s="37">
        <v>0</v>
      </c>
      <c r="S431" s="38">
        <v>0</v>
      </c>
      <c r="T431" s="38">
        <v>0</v>
      </c>
      <c r="U431" s="38">
        <v>0</v>
      </c>
      <c r="V431" s="39">
        <v>0</v>
      </c>
      <c r="W431" s="36">
        <v>0</v>
      </c>
      <c r="X431" s="36">
        <v>0</v>
      </c>
      <c r="Y431" s="37">
        <v>0</v>
      </c>
      <c r="Z431" s="39">
        <v>0</v>
      </c>
      <c r="AA431" s="36">
        <v>0</v>
      </c>
      <c r="AB431" s="36">
        <v>0</v>
      </c>
      <c r="AC431" s="37">
        <v>0</v>
      </c>
      <c r="AD431" s="38">
        <v>0</v>
      </c>
      <c r="AE431" s="38">
        <v>0</v>
      </c>
      <c r="AF431" s="39">
        <v>0</v>
      </c>
      <c r="AG431" s="36">
        <v>237</v>
      </c>
      <c r="AH431" s="36">
        <v>0</v>
      </c>
      <c r="AI431" s="36">
        <v>0</v>
      </c>
      <c r="AJ431" s="36">
        <v>0</v>
      </c>
      <c r="AK431" s="40">
        <v>27201</v>
      </c>
      <c r="AL431" s="38">
        <v>0</v>
      </c>
      <c r="AM431" s="38">
        <v>0</v>
      </c>
      <c r="AN431" s="38">
        <v>0</v>
      </c>
      <c r="AO431" s="38">
        <v>0</v>
      </c>
      <c r="AP431" s="38">
        <v>0</v>
      </c>
      <c r="AQ431" s="36">
        <v>0</v>
      </c>
      <c r="AR431" s="36">
        <v>0</v>
      </c>
      <c r="AS431" s="36">
        <v>0</v>
      </c>
      <c r="AT431" s="36">
        <v>0</v>
      </c>
      <c r="AU431" s="36">
        <v>215</v>
      </c>
      <c r="AV431" s="36">
        <v>0</v>
      </c>
      <c r="AW431" s="36">
        <v>0</v>
      </c>
      <c r="AX431" s="36">
        <v>0</v>
      </c>
      <c r="AY431" s="36">
        <v>0</v>
      </c>
      <c r="AZ431" s="40"/>
      <c r="BA431" s="40">
        <v>27416</v>
      </c>
      <c r="BB431" s="36">
        <v>0</v>
      </c>
      <c r="BC431" s="36">
        <v>0</v>
      </c>
      <c r="BD431" s="36">
        <v>110</v>
      </c>
      <c r="BE431" s="36">
        <v>-12</v>
      </c>
    </row>
    <row r="432" spans="1:57" x14ac:dyDescent="0.2">
      <c r="A432" s="35" t="s">
        <v>817</v>
      </c>
      <c r="B432" s="35" t="s">
        <v>1470</v>
      </c>
      <c r="C432" s="397" t="s">
        <v>1588</v>
      </c>
      <c r="D432" s="35" t="s">
        <v>816</v>
      </c>
      <c r="F432" s="35" t="s">
        <v>743</v>
      </c>
      <c r="G432" s="36">
        <v>0</v>
      </c>
      <c r="H432" s="36">
        <v>262</v>
      </c>
      <c r="I432" s="37">
        <v>262</v>
      </c>
      <c r="J432" s="39">
        <v>0</v>
      </c>
      <c r="K432" s="36">
        <v>0</v>
      </c>
      <c r="L432" s="36">
        <v>41542</v>
      </c>
      <c r="M432" s="37">
        <v>41542</v>
      </c>
      <c r="N432" s="38">
        <v>0</v>
      </c>
      <c r="O432" s="38">
        <v>0</v>
      </c>
      <c r="P432" s="38">
        <v>0</v>
      </c>
      <c r="Q432" s="39">
        <v>0</v>
      </c>
      <c r="R432" s="37">
        <v>0</v>
      </c>
      <c r="S432" s="38">
        <v>0</v>
      </c>
      <c r="T432" s="38">
        <v>0</v>
      </c>
      <c r="U432" s="38">
        <v>0</v>
      </c>
      <c r="V432" s="39">
        <v>0</v>
      </c>
      <c r="W432" s="36">
        <v>0</v>
      </c>
      <c r="X432" s="36">
        <v>0</v>
      </c>
      <c r="Y432" s="37">
        <v>0</v>
      </c>
      <c r="Z432" s="39">
        <v>0</v>
      </c>
      <c r="AA432" s="36">
        <v>0</v>
      </c>
      <c r="AB432" s="36">
        <v>0</v>
      </c>
      <c r="AC432" s="37">
        <v>0</v>
      </c>
      <c r="AD432" s="38">
        <v>0</v>
      </c>
      <c r="AE432" s="38">
        <v>0</v>
      </c>
      <c r="AF432" s="39">
        <v>0</v>
      </c>
      <c r="AG432" s="36">
        <v>0</v>
      </c>
      <c r="AH432" s="36">
        <v>0</v>
      </c>
      <c r="AI432" s="36">
        <v>0</v>
      </c>
      <c r="AJ432" s="36">
        <v>0</v>
      </c>
      <c r="AK432" s="40">
        <v>41804</v>
      </c>
      <c r="AL432" s="38">
        <v>0</v>
      </c>
      <c r="AM432" s="38">
        <v>0</v>
      </c>
      <c r="AN432" s="38">
        <v>0</v>
      </c>
      <c r="AO432" s="38">
        <v>0</v>
      </c>
      <c r="AP432" s="38">
        <v>0</v>
      </c>
      <c r="AQ432" s="36">
        <v>0</v>
      </c>
      <c r="AR432" s="36">
        <v>0</v>
      </c>
      <c r="AS432" s="36">
        <v>0</v>
      </c>
      <c r="AT432" s="36">
        <v>0</v>
      </c>
      <c r="AU432" s="36">
        <v>0</v>
      </c>
      <c r="AV432" s="36">
        <v>0</v>
      </c>
      <c r="AW432" s="36">
        <v>0</v>
      </c>
      <c r="AX432" s="36">
        <v>0</v>
      </c>
      <c r="AY432" s="36">
        <v>0</v>
      </c>
      <c r="AZ432" s="40"/>
      <c r="BA432" s="40">
        <v>41804</v>
      </c>
      <c r="BB432" s="36">
        <v>0</v>
      </c>
      <c r="BC432" s="36">
        <v>0</v>
      </c>
      <c r="BD432" s="36">
        <v>0</v>
      </c>
      <c r="BE432" s="36">
        <v>-12</v>
      </c>
    </row>
    <row r="433" spans="1:57" x14ac:dyDescent="0.2">
      <c r="A433" s="35" t="s">
        <v>820</v>
      </c>
      <c r="B433" s="35" t="s">
        <v>1471</v>
      </c>
      <c r="C433" s="397" t="s">
        <v>1594</v>
      </c>
      <c r="D433" s="35" t="s">
        <v>819</v>
      </c>
      <c r="F433" s="35" t="s">
        <v>743</v>
      </c>
      <c r="G433" s="36">
        <v>0</v>
      </c>
      <c r="H433" s="36">
        <v>218</v>
      </c>
      <c r="I433" s="37">
        <v>218</v>
      </c>
      <c r="J433" s="39">
        <v>0</v>
      </c>
      <c r="K433" s="36">
        <v>0</v>
      </c>
      <c r="L433" s="36">
        <v>36925</v>
      </c>
      <c r="M433" s="37">
        <v>36925</v>
      </c>
      <c r="N433" s="38">
        <v>0</v>
      </c>
      <c r="O433" s="38">
        <v>0</v>
      </c>
      <c r="P433" s="38">
        <v>0</v>
      </c>
      <c r="Q433" s="39">
        <v>0</v>
      </c>
      <c r="R433" s="37">
        <v>0</v>
      </c>
      <c r="S433" s="38">
        <v>0</v>
      </c>
      <c r="T433" s="38">
        <v>0</v>
      </c>
      <c r="U433" s="38">
        <v>0</v>
      </c>
      <c r="V433" s="39">
        <v>0</v>
      </c>
      <c r="W433" s="36">
        <v>0</v>
      </c>
      <c r="X433" s="36">
        <v>0</v>
      </c>
      <c r="Y433" s="37">
        <v>0</v>
      </c>
      <c r="Z433" s="39">
        <v>0</v>
      </c>
      <c r="AA433" s="36">
        <v>0</v>
      </c>
      <c r="AB433" s="36">
        <v>0</v>
      </c>
      <c r="AC433" s="37">
        <v>0</v>
      </c>
      <c r="AD433" s="38">
        <v>0</v>
      </c>
      <c r="AE433" s="38">
        <v>0</v>
      </c>
      <c r="AF433" s="39">
        <v>0</v>
      </c>
      <c r="AG433" s="36">
        <v>0</v>
      </c>
      <c r="AH433" s="36">
        <v>0</v>
      </c>
      <c r="AI433" s="36">
        <v>0</v>
      </c>
      <c r="AJ433" s="36">
        <v>0</v>
      </c>
      <c r="AK433" s="40">
        <v>37143</v>
      </c>
      <c r="AL433" s="38">
        <v>0</v>
      </c>
      <c r="AM433" s="38">
        <v>0</v>
      </c>
      <c r="AN433" s="38">
        <v>0</v>
      </c>
      <c r="AO433" s="38">
        <v>0</v>
      </c>
      <c r="AP433" s="38">
        <v>0</v>
      </c>
      <c r="AQ433" s="36">
        <v>0</v>
      </c>
      <c r="AR433" s="36">
        <v>0</v>
      </c>
      <c r="AS433" s="36">
        <v>0</v>
      </c>
      <c r="AT433" s="36">
        <v>0</v>
      </c>
      <c r="AU433" s="36">
        <v>0</v>
      </c>
      <c r="AV433" s="36">
        <v>0</v>
      </c>
      <c r="AW433" s="36">
        <v>0</v>
      </c>
      <c r="AX433" s="36">
        <v>0</v>
      </c>
      <c r="AY433" s="36">
        <v>0</v>
      </c>
      <c r="AZ433" s="40"/>
      <c r="BA433" s="40">
        <v>37143</v>
      </c>
      <c r="BB433" s="36">
        <v>0</v>
      </c>
      <c r="BC433" s="36">
        <v>0</v>
      </c>
      <c r="BD433" s="36">
        <v>1</v>
      </c>
      <c r="BE433" s="36">
        <v>-11</v>
      </c>
    </row>
    <row r="434" spans="1:57" x14ac:dyDescent="0.2">
      <c r="A434" s="35" t="s">
        <v>822</v>
      </c>
      <c r="B434" s="35" t="s">
        <v>1472</v>
      </c>
      <c r="C434" s="397" t="s">
        <v>1592</v>
      </c>
      <c r="D434" s="35" t="s">
        <v>821</v>
      </c>
      <c r="F434" s="35" t="s">
        <v>743</v>
      </c>
      <c r="G434" s="36">
        <v>0</v>
      </c>
      <c r="H434" s="36">
        <v>1198</v>
      </c>
      <c r="I434" s="37">
        <v>1198</v>
      </c>
      <c r="J434" s="39">
        <v>0</v>
      </c>
      <c r="K434" s="36">
        <v>0</v>
      </c>
      <c r="L434" s="36">
        <v>28010</v>
      </c>
      <c r="M434" s="37">
        <v>28010</v>
      </c>
      <c r="N434" s="38">
        <v>0</v>
      </c>
      <c r="O434" s="38">
        <v>0</v>
      </c>
      <c r="P434" s="38">
        <v>0</v>
      </c>
      <c r="Q434" s="39">
        <v>0</v>
      </c>
      <c r="R434" s="37">
        <v>0</v>
      </c>
      <c r="S434" s="38">
        <v>0</v>
      </c>
      <c r="T434" s="38">
        <v>0</v>
      </c>
      <c r="U434" s="38">
        <v>0</v>
      </c>
      <c r="V434" s="39">
        <v>0</v>
      </c>
      <c r="W434" s="36">
        <v>0</v>
      </c>
      <c r="X434" s="36">
        <v>0</v>
      </c>
      <c r="Y434" s="37">
        <v>0</v>
      </c>
      <c r="Z434" s="39">
        <v>0</v>
      </c>
      <c r="AA434" s="36">
        <v>0</v>
      </c>
      <c r="AB434" s="36">
        <v>0</v>
      </c>
      <c r="AC434" s="37">
        <v>0</v>
      </c>
      <c r="AD434" s="38">
        <v>0</v>
      </c>
      <c r="AE434" s="38">
        <v>0</v>
      </c>
      <c r="AF434" s="39">
        <v>0</v>
      </c>
      <c r="AG434" s="36">
        <v>0</v>
      </c>
      <c r="AH434" s="36">
        <v>0</v>
      </c>
      <c r="AI434" s="36">
        <v>0</v>
      </c>
      <c r="AJ434" s="36">
        <v>0</v>
      </c>
      <c r="AK434" s="40">
        <v>29208</v>
      </c>
      <c r="AL434" s="38">
        <v>0</v>
      </c>
      <c r="AM434" s="38">
        <v>0</v>
      </c>
      <c r="AN434" s="38">
        <v>0</v>
      </c>
      <c r="AO434" s="38">
        <v>0</v>
      </c>
      <c r="AP434" s="38">
        <v>0</v>
      </c>
      <c r="AQ434" s="36">
        <v>0</v>
      </c>
      <c r="AR434" s="36">
        <v>0</v>
      </c>
      <c r="AS434" s="36">
        <v>0</v>
      </c>
      <c r="AT434" s="36">
        <v>0</v>
      </c>
      <c r="AU434" s="36">
        <v>139</v>
      </c>
      <c r="AV434" s="36">
        <v>0</v>
      </c>
      <c r="AW434" s="36">
        <v>0</v>
      </c>
      <c r="AX434" s="36">
        <v>0</v>
      </c>
      <c r="AY434" s="36">
        <v>0</v>
      </c>
      <c r="AZ434" s="40"/>
      <c r="BA434" s="40">
        <v>29347</v>
      </c>
      <c r="BB434" s="36">
        <v>0</v>
      </c>
      <c r="BC434" s="36">
        <v>0</v>
      </c>
      <c r="BD434" s="36">
        <v>24</v>
      </c>
      <c r="BE434" s="36">
        <v>-6</v>
      </c>
    </row>
    <row r="435" spans="1:57" x14ac:dyDescent="0.2">
      <c r="A435" s="35" t="s">
        <v>827</v>
      </c>
      <c r="B435" s="35" t="s">
        <v>1473</v>
      </c>
      <c r="C435" s="397" t="s">
        <v>1592</v>
      </c>
      <c r="D435" s="35" t="s">
        <v>826</v>
      </c>
      <c r="F435" s="35" t="s">
        <v>743</v>
      </c>
      <c r="G435" s="36">
        <v>0</v>
      </c>
      <c r="H435" s="36">
        <v>260</v>
      </c>
      <c r="I435" s="37">
        <v>260</v>
      </c>
      <c r="J435" s="39">
        <v>0</v>
      </c>
      <c r="K435" s="36">
        <v>0</v>
      </c>
      <c r="L435" s="36">
        <v>47616</v>
      </c>
      <c r="M435" s="37">
        <v>47616</v>
      </c>
      <c r="N435" s="38">
        <v>0</v>
      </c>
      <c r="O435" s="38">
        <v>0</v>
      </c>
      <c r="P435" s="38">
        <v>0</v>
      </c>
      <c r="Q435" s="39">
        <v>0</v>
      </c>
      <c r="R435" s="37">
        <v>0</v>
      </c>
      <c r="S435" s="38">
        <v>0</v>
      </c>
      <c r="T435" s="38">
        <v>0</v>
      </c>
      <c r="U435" s="38">
        <v>0</v>
      </c>
      <c r="V435" s="39">
        <v>0</v>
      </c>
      <c r="W435" s="36">
        <v>0</v>
      </c>
      <c r="X435" s="36">
        <v>0</v>
      </c>
      <c r="Y435" s="37">
        <v>0</v>
      </c>
      <c r="Z435" s="39">
        <v>0</v>
      </c>
      <c r="AA435" s="36">
        <v>0</v>
      </c>
      <c r="AB435" s="36">
        <v>0</v>
      </c>
      <c r="AC435" s="37">
        <v>0</v>
      </c>
      <c r="AD435" s="38">
        <v>0</v>
      </c>
      <c r="AE435" s="38">
        <v>0</v>
      </c>
      <c r="AF435" s="39">
        <v>0</v>
      </c>
      <c r="AG435" s="36">
        <v>0</v>
      </c>
      <c r="AH435" s="36">
        <v>0</v>
      </c>
      <c r="AI435" s="36">
        <v>0</v>
      </c>
      <c r="AJ435" s="36">
        <v>0</v>
      </c>
      <c r="AK435" s="40">
        <v>47876</v>
      </c>
      <c r="AL435" s="38">
        <v>0</v>
      </c>
      <c r="AM435" s="38">
        <v>0</v>
      </c>
      <c r="AN435" s="38">
        <v>0</v>
      </c>
      <c r="AO435" s="38">
        <v>0</v>
      </c>
      <c r="AP435" s="38">
        <v>0</v>
      </c>
      <c r="AQ435" s="36">
        <v>0</v>
      </c>
      <c r="AR435" s="36">
        <v>0</v>
      </c>
      <c r="AS435" s="36">
        <v>0</v>
      </c>
      <c r="AT435" s="36">
        <v>0</v>
      </c>
      <c r="AU435" s="36">
        <v>0</v>
      </c>
      <c r="AV435" s="36">
        <v>0</v>
      </c>
      <c r="AW435" s="36">
        <v>0</v>
      </c>
      <c r="AX435" s="36">
        <v>0</v>
      </c>
      <c r="AY435" s="36">
        <v>0</v>
      </c>
      <c r="AZ435" s="40"/>
      <c r="BA435" s="40">
        <v>47876</v>
      </c>
      <c r="BB435" s="36">
        <v>0</v>
      </c>
      <c r="BC435" s="36">
        <v>0</v>
      </c>
      <c r="BD435" s="36">
        <v>417</v>
      </c>
      <c r="BE435" s="36">
        <v>-10</v>
      </c>
    </row>
    <row r="436" spans="1:57" x14ac:dyDescent="0.2">
      <c r="A436" s="35" t="s">
        <v>835</v>
      </c>
      <c r="B436" s="35" t="s">
        <v>1474</v>
      </c>
      <c r="C436" s="397" t="s">
        <v>1593</v>
      </c>
      <c r="D436" s="35" t="s">
        <v>834</v>
      </c>
      <c r="F436" s="35" t="s">
        <v>743</v>
      </c>
      <c r="G436" s="36">
        <v>0</v>
      </c>
      <c r="H436" s="36">
        <v>140</v>
      </c>
      <c r="I436" s="37">
        <v>140</v>
      </c>
      <c r="J436" s="39">
        <v>0</v>
      </c>
      <c r="K436" s="36">
        <v>0</v>
      </c>
      <c r="L436" s="36">
        <v>46090</v>
      </c>
      <c r="M436" s="37">
        <v>46090</v>
      </c>
      <c r="N436" s="38">
        <v>0</v>
      </c>
      <c r="O436" s="38">
        <v>0</v>
      </c>
      <c r="P436" s="38">
        <v>0</v>
      </c>
      <c r="Q436" s="39">
        <v>0</v>
      </c>
      <c r="R436" s="37">
        <v>0</v>
      </c>
      <c r="S436" s="38">
        <v>0</v>
      </c>
      <c r="T436" s="38">
        <v>0</v>
      </c>
      <c r="U436" s="38">
        <v>0</v>
      </c>
      <c r="V436" s="39">
        <v>0</v>
      </c>
      <c r="W436" s="36">
        <v>0</v>
      </c>
      <c r="X436" s="36">
        <v>0</v>
      </c>
      <c r="Y436" s="37">
        <v>0</v>
      </c>
      <c r="Z436" s="39">
        <v>0</v>
      </c>
      <c r="AA436" s="36">
        <v>0</v>
      </c>
      <c r="AB436" s="36">
        <v>0</v>
      </c>
      <c r="AC436" s="37">
        <v>0</v>
      </c>
      <c r="AD436" s="38">
        <v>0</v>
      </c>
      <c r="AE436" s="38">
        <v>0</v>
      </c>
      <c r="AF436" s="39">
        <v>0</v>
      </c>
      <c r="AG436" s="36">
        <v>537</v>
      </c>
      <c r="AH436" s="36">
        <v>0</v>
      </c>
      <c r="AI436" s="36">
        <v>0</v>
      </c>
      <c r="AJ436" s="36">
        <v>0</v>
      </c>
      <c r="AK436" s="40">
        <v>46767</v>
      </c>
      <c r="AL436" s="38">
        <v>0</v>
      </c>
      <c r="AM436" s="38">
        <v>0</v>
      </c>
      <c r="AN436" s="38">
        <v>0</v>
      </c>
      <c r="AO436" s="38">
        <v>0</v>
      </c>
      <c r="AP436" s="38">
        <v>0</v>
      </c>
      <c r="AQ436" s="36">
        <v>0</v>
      </c>
      <c r="AR436" s="36">
        <v>0</v>
      </c>
      <c r="AS436" s="36">
        <v>0</v>
      </c>
      <c r="AT436" s="36">
        <v>0</v>
      </c>
      <c r="AU436" s="36">
        <v>0</v>
      </c>
      <c r="AV436" s="36">
        <v>0</v>
      </c>
      <c r="AW436" s="36">
        <v>0</v>
      </c>
      <c r="AX436" s="36">
        <v>0</v>
      </c>
      <c r="AY436" s="36">
        <v>0</v>
      </c>
      <c r="AZ436" s="40"/>
      <c r="BA436" s="40">
        <v>46767</v>
      </c>
      <c r="BB436" s="36">
        <v>0</v>
      </c>
      <c r="BC436" s="36">
        <v>833</v>
      </c>
      <c r="BD436" s="36">
        <v>4</v>
      </c>
      <c r="BE436" s="36">
        <v>0</v>
      </c>
    </row>
    <row r="437" spans="1:57" x14ac:dyDescent="0.2">
      <c r="A437" s="35" t="s">
        <v>837</v>
      </c>
      <c r="B437" s="35" t="s">
        <v>1475</v>
      </c>
      <c r="C437" s="397" t="s">
        <v>1588</v>
      </c>
      <c r="D437" s="35" t="s">
        <v>836</v>
      </c>
      <c r="F437" s="35" t="s">
        <v>743</v>
      </c>
      <c r="G437" s="36">
        <v>0</v>
      </c>
      <c r="H437" s="36">
        <v>287</v>
      </c>
      <c r="I437" s="37">
        <v>287</v>
      </c>
      <c r="J437" s="39">
        <v>0</v>
      </c>
      <c r="K437" s="36">
        <v>0</v>
      </c>
      <c r="L437" s="36">
        <v>29919</v>
      </c>
      <c r="M437" s="37">
        <v>29919</v>
      </c>
      <c r="N437" s="38">
        <v>0</v>
      </c>
      <c r="O437" s="38">
        <v>0</v>
      </c>
      <c r="P437" s="38">
        <v>0</v>
      </c>
      <c r="Q437" s="39">
        <v>0</v>
      </c>
      <c r="R437" s="37">
        <v>0</v>
      </c>
      <c r="S437" s="38">
        <v>0</v>
      </c>
      <c r="T437" s="38">
        <v>0</v>
      </c>
      <c r="U437" s="38">
        <v>0</v>
      </c>
      <c r="V437" s="39">
        <v>0</v>
      </c>
      <c r="W437" s="36">
        <v>0</v>
      </c>
      <c r="X437" s="36">
        <v>0</v>
      </c>
      <c r="Y437" s="37">
        <v>0</v>
      </c>
      <c r="Z437" s="39">
        <v>0</v>
      </c>
      <c r="AA437" s="36">
        <v>0</v>
      </c>
      <c r="AB437" s="36">
        <v>0</v>
      </c>
      <c r="AC437" s="37">
        <v>0</v>
      </c>
      <c r="AD437" s="38">
        <v>0</v>
      </c>
      <c r="AE437" s="38">
        <v>0</v>
      </c>
      <c r="AF437" s="39">
        <v>0</v>
      </c>
      <c r="AG437" s="36">
        <v>0</v>
      </c>
      <c r="AH437" s="36">
        <v>0</v>
      </c>
      <c r="AI437" s="36">
        <v>0</v>
      </c>
      <c r="AJ437" s="36">
        <v>0</v>
      </c>
      <c r="AK437" s="40">
        <v>30206</v>
      </c>
      <c r="AL437" s="38">
        <v>0</v>
      </c>
      <c r="AM437" s="38">
        <v>0</v>
      </c>
      <c r="AN437" s="38">
        <v>0</v>
      </c>
      <c r="AO437" s="38">
        <v>0</v>
      </c>
      <c r="AP437" s="38">
        <v>0</v>
      </c>
      <c r="AQ437" s="36">
        <v>0</v>
      </c>
      <c r="AR437" s="36">
        <v>0</v>
      </c>
      <c r="AS437" s="36">
        <v>0</v>
      </c>
      <c r="AT437" s="36">
        <v>0</v>
      </c>
      <c r="AU437" s="36">
        <v>0</v>
      </c>
      <c r="AV437" s="36">
        <v>0</v>
      </c>
      <c r="AW437" s="36">
        <v>0</v>
      </c>
      <c r="AX437" s="36">
        <v>0</v>
      </c>
      <c r="AY437" s="36">
        <v>0</v>
      </c>
      <c r="AZ437" s="40"/>
      <c r="BA437" s="40">
        <v>30206</v>
      </c>
      <c r="BB437" s="36">
        <v>0</v>
      </c>
      <c r="BC437" s="36">
        <v>0</v>
      </c>
      <c r="BD437" s="36">
        <v>2</v>
      </c>
      <c r="BE437" s="36">
        <v>-9</v>
      </c>
    </row>
    <row r="438" spans="1:57" x14ac:dyDescent="0.2">
      <c r="A438" s="35" t="s">
        <v>839</v>
      </c>
      <c r="B438" s="35" t="s">
        <v>1476</v>
      </c>
      <c r="C438" s="397" t="s">
        <v>1589</v>
      </c>
      <c r="D438" s="35" t="s">
        <v>838</v>
      </c>
      <c r="F438" s="35" t="s">
        <v>743</v>
      </c>
      <c r="G438" s="36">
        <v>0</v>
      </c>
      <c r="H438" s="36">
        <v>709</v>
      </c>
      <c r="I438" s="37">
        <v>709</v>
      </c>
      <c r="J438" s="39">
        <v>0</v>
      </c>
      <c r="K438" s="36">
        <v>0</v>
      </c>
      <c r="L438" s="36">
        <v>51452</v>
      </c>
      <c r="M438" s="37">
        <v>51452</v>
      </c>
      <c r="N438" s="38">
        <v>0</v>
      </c>
      <c r="O438" s="38">
        <v>0</v>
      </c>
      <c r="P438" s="38">
        <v>0</v>
      </c>
      <c r="Q438" s="39">
        <v>0</v>
      </c>
      <c r="R438" s="37">
        <v>0</v>
      </c>
      <c r="S438" s="38">
        <v>0</v>
      </c>
      <c r="T438" s="38">
        <v>0</v>
      </c>
      <c r="U438" s="38">
        <v>0</v>
      </c>
      <c r="V438" s="39">
        <v>0</v>
      </c>
      <c r="W438" s="36">
        <v>0</v>
      </c>
      <c r="X438" s="36">
        <v>0</v>
      </c>
      <c r="Y438" s="37">
        <v>0</v>
      </c>
      <c r="Z438" s="39">
        <v>0</v>
      </c>
      <c r="AA438" s="36">
        <v>0</v>
      </c>
      <c r="AB438" s="36">
        <v>0</v>
      </c>
      <c r="AC438" s="37">
        <v>0</v>
      </c>
      <c r="AD438" s="38">
        <v>0</v>
      </c>
      <c r="AE438" s="38">
        <v>0</v>
      </c>
      <c r="AF438" s="39">
        <v>0</v>
      </c>
      <c r="AG438" s="36">
        <v>0</v>
      </c>
      <c r="AH438" s="36">
        <v>0</v>
      </c>
      <c r="AI438" s="36">
        <v>0</v>
      </c>
      <c r="AJ438" s="36">
        <v>0</v>
      </c>
      <c r="AK438" s="40">
        <v>52161</v>
      </c>
      <c r="AL438" s="38">
        <v>0</v>
      </c>
      <c r="AM438" s="38">
        <v>0</v>
      </c>
      <c r="AN438" s="38">
        <v>0</v>
      </c>
      <c r="AO438" s="38">
        <v>0</v>
      </c>
      <c r="AP438" s="38">
        <v>0</v>
      </c>
      <c r="AQ438" s="36">
        <v>0</v>
      </c>
      <c r="AR438" s="36">
        <v>0</v>
      </c>
      <c r="AS438" s="36">
        <v>0</v>
      </c>
      <c r="AT438" s="36">
        <v>0</v>
      </c>
      <c r="AU438" s="36">
        <v>0</v>
      </c>
      <c r="AV438" s="36">
        <v>0</v>
      </c>
      <c r="AW438" s="36">
        <v>0</v>
      </c>
      <c r="AX438" s="36">
        <v>0</v>
      </c>
      <c r="AY438" s="36">
        <v>0</v>
      </c>
      <c r="AZ438" s="40"/>
      <c r="BA438" s="40">
        <v>52161</v>
      </c>
      <c r="BB438" s="36">
        <v>0</v>
      </c>
      <c r="BC438" s="36">
        <v>0</v>
      </c>
      <c r="BD438" s="36">
        <v>0</v>
      </c>
      <c r="BE438" s="36">
        <v>-20</v>
      </c>
    </row>
    <row r="439" spans="1:57" x14ac:dyDescent="0.2">
      <c r="A439" s="35" t="s">
        <v>846</v>
      </c>
      <c r="B439" s="35" t="s">
        <v>1477</v>
      </c>
      <c r="C439" s="397" t="s">
        <v>1593</v>
      </c>
      <c r="D439" s="35" t="s">
        <v>845</v>
      </c>
      <c r="F439" s="35" t="s">
        <v>743</v>
      </c>
      <c r="G439" s="36">
        <v>0</v>
      </c>
      <c r="H439" s="36">
        <v>728</v>
      </c>
      <c r="I439" s="37">
        <v>728</v>
      </c>
      <c r="J439" s="39">
        <v>0</v>
      </c>
      <c r="K439" s="36">
        <v>0</v>
      </c>
      <c r="L439" s="36">
        <v>17583</v>
      </c>
      <c r="M439" s="37">
        <v>17583</v>
      </c>
      <c r="N439" s="38">
        <v>0</v>
      </c>
      <c r="O439" s="38">
        <v>0</v>
      </c>
      <c r="P439" s="38">
        <v>0</v>
      </c>
      <c r="Q439" s="39">
        <v>0</v>
      </c>
      <c r="R439" s="37">
        <v>0</v>
      </c>
      <c r="S439" s="38">
        <v>0</v>
      </c>
      <c r="T439" s="38">
        <v>0</v>
      </c>
      <c r="U439" s="38">
        <v>0</v>
      </c>
      <c r="V439" s="39">
        <v>0</v>
      </c>
      <c r="W439" s="36">
        <v>0</v>
      </c>
      <c r="X439" s="36">
        <v>0</v>
      </c>
      <c r="Y439" s="37">
        <v>0</v>
      </c>
      <c r="Z439" s="39">
        <v>0</v>
      </c>
      <c r="AA439" s="36">
        <v>0</v>
      </c>
      <c r="AB439" s="36">
        <v>0</v>
      </c>
      <c r="AC439" s="37">
        <v>0</v>
      </c>
      <c r="AD439" s="38">
        <v>0</v>
      </c>
      <c r="AE439" s="38">
        <v>0</v>
      </c>
      <c r="AF439" s="39">
        <v>0</v>
      </c>
      <c r="AG439" s="36">
        <v>0</v>
      </c>
      <c r="AH439" s="36">
        <v>0</v>
      </c>
      <c r="AI439" s="36">
        <v>0</v>
      </c>
      <c r="AJ439" s="36">
        <v>0</v>
      </c>
      <c r="AK439" s="40">
        <v>18311</v>
      </c>
      <c r="AL439" s="38">
        <v>0</v>
      </c>
      <c r="AM439" s="38">
        <v>0</v>
      </c>
      <c r="AN439" s="38">
        <v>0</v>
      </c>
      <c r="AO439" s="38">
        <v>0</v>
      </c>
      <c r="AP439" s="38">
        <v>0</v>
      </c>
      <c r="AQ439" s="36">
        <v>0</v>
      </c>
      <c r="AR439" s="36">
        <v>0</v>
      </c>
      <c r="AS439" s="36">
        <v>0</v>
      </c>
      <c r="AT439" s="36">
        <v>0</v>
      </c>
      <c r="AU439" s="36">
        <v>0</v>
      </c>
      <c r="AV439" s="36">
        <v>0</v>
      </c>
      <c r="AW439" s="36">
        <v>0</v>
      </c>
      <c r="AX439" s="36">
        <v>0</v>
      </c>
      <c r="AY439" s="36">
        <v>0</v>
      </c>
      <c r="AZ439" s="40"/>
      <c r="BA439" s="40">
        <v>18311</v>
      </c>
      <c r="BB439" s="36">
        <v>0</v>
      </c>
      <c r="BC439" s="36">
        <v>0</v>
      </c>
      <c r="BD439" s="36">
        <v>348</v>
      </c>
      <c r="BE439" s="36">
        <v>-12</v>
      </c>
    </row>
    <row r="440" spans="1:57" x14ac:dyDescent="0.2">
      <c r="A440" s="35" t="s">
        <v>856</v>
      </c>
      <c r="B440" s="35" t="s">
        <v>1478</v>
      </c>
      <c r="C440" s="397" t="s">
        <v>1587</v>
      </c>
      <c r="D440" s="35" t="s">
        <v>855</v>
      </c>
      <c r="F440" s="35" t="s">
        <v>743</v>
      </c>
      <c r="G440" s="36">
        <v>0</v>
      </c>
      <c r="H440" s="36">
        <v>415</v>
      </c>
      <c r="I440" s="37">
        <v>415</v>
      </c>
      <c r="J440" s="39">
        <v>0</v>
      </c>
      <c r="K440" s="36">
        <v>0</v>
      </c>
      <c r="L440" s="36">
        <v>27066</v>
      </c>
      <c r="M440" s="37">
        <v>27066</v>
      </c>
      <c r="N440" s="38">
        <v>0</v>
      </c>
      <c r="O440" s="38">
        <v>0</v>
      </c>
      <c r="P440" s="38">
        <v>0</v>
      </c>
      <c r="Q440" s="39">
        <v>0</v>
      </c>
      <c r="R440" s="37">
        <v>0</v>
      </c>
      <c r="S440" s="38">
        <v>0</v>
      </c>
      <c r="T440" s="38">
        <v>0</v>
      </c>
      <c r="U440" s="38">
        <v>0</v>
      </c>
      <c r="V440" s="39">
        <v>0</v>
      </c>
      <c r="W440" s="36">
        <v>0</v>
      </c>
      <c r="X440" s="36">
        <v>0</v>
      </c>
      <c r="Y440" s="37">
        <v>0</v>
      </c>
      <c r="Z440" s="39">
        <v>0</v>
      </c>
      <c r="AA440" s="36">
        <v>0</v>
      </c>
      <c r="AB440" s="36">
        <v>0</v>
      </c>
      <c r="AC440" s="37">
        <v>0</v>
      </c>
      <c r="AD440" s="38">
        <v>0</v>
      </c>
      <c r="AE440" s="38">
        <v>0</v>
      </c>
      <c r="AF440" s="39">
        <v>0</v>
      </c>
      <c r="AG440" s="36">
        <v>208</v>
      </c>
      <c r="AH440" s="36">
        <v>0</v>
      </c>
      <c r="AI440" s="36">
        <v>0</v>
      </c>
      <c r="AJ440" s="36">
        <v>0</v>
      </c>
      <c r="AK440" s="40">
        <v>27689</v>
      </c>
      <c r="AL440" s="38">
        <v>0</v>
      </c>
      <c r="AM440" s="38">
        <v>0</v>
      </c>
      <c r="AN440" s="38">
        <v>0</v>
      </c>
      <c r="AO440" s="38">
        <v>0</v>
      </c>
      <c r="AP440" s="38">
        <v>0</v>
      </c>
      <c r="AQ440" s="36">
        <v>0</v>
      </c>
      <c r="AR440" s="36">
        <v>0</v>
      </c>
      <c r="AS440" s="36">
        <v>0</v>
      </c>
      <c r="AT440" s="36">
        <v>0</v>
      </c>
      <c r="AU440" s="36">
        <v>0</v>
      </c>
      <c r="AV440" s="36">
        <v>0</v>
      </c>
      <c r="AW440" s="36">
        <v>0</v>
      </c>
      <c r="AX440" s="36">
        <v>0</v>
      </c>
      <c r="AY440" s="36">
        <v>0</v>
      </c>
      <c r="AZ440" s="40"/>
      <c r="BA440" s="40">
        <v>27689</v>
      </c>
      <c r="BB440" s="36">
        <v>0</v>
      </c>
      <c r="BC440" s="36">
        <v>0</v>
      </c>
      <c r="BD440" s="36">
        <v>393</v>
      </c>
      <c r="BE440" s="36">
        <v>-12</v>
      </c>
    </row>
    <row r="441" spans="1:57" x14ac:dyDescent="0.2">
      <c r="A441" s="35" t="s">
        <v>815</v>
      </c>
      <c r="B441" s="35" t="s">
        <v>1479</v>
      </c>
      <c r="C441" s="397" t="s">
        <v>1590</v>
      </c>
      <c r="D441" s="35" t="s">
        <v>814</v>
      </c>
      <c r="F441" s="35" t="s">
        <v>743</v>
      </c>
      <c r="G441" s="36">
        <v>0</v>
      </c>
      <c r="H441" s="36">
        <v>263</v>
      </c>
      <c r="I441" s="37">
        <v>263</v>
      </c>
      <c r="J441" s="39">
        <v>0</v>
      </c>
      <c r="K441" s="36">
        <v>0</v>
      </c>
      <c r="L441" s="36">
        <v>78552</v>
      </c>
      <c r="M441" s="37">
        <v>78552</v>
      </c>
      <c r="N441" s="38">
        <v>0</v>
      </c>
      <c r="O441" s="38">
        <v>0</v>
      </c>
      <c r="P441" s="38">
        <v>0</v>
      </c>
      <c r="Q441" s="39">
        <v>0</v>
      </c>
      <c r="R441" s="37">
        <v>0</v>
      </c>
      <c r="S441" s="38">
        <v>0</v>
      </c>
      <c r="T441" s="38">
        <v>0</v>
      </c>
      <c r="U441" s="38">
        <v>0</v>
      </c>
      <c r="V441" s="39">
        <v>0</v>
      </c>
      <c r="W441" s="36">
        <v>0</v>
      </c>
      <c r="X441" s="36">
        <v>0</v>
      </c>
      <c r="Y441" s="37">
        <v>0</v>
      </c>
      <c r="Z441" s="39">
        <v>0</v>
      </c>
      <c r="AA441" s="36">
        <v>0</v>
      </c>
      <c r="AB441" s="36">
        <v>0</v>
      </c>
      <c r="AC441" s="37">
        <v>0</v>
      </c>
      <c r="AD441" s="38">
        <v>0</v>
      </c>
      <c r="AE441" s="38">
        <v>0</v>
      </c>
      <c r="AF441" s="39">
        <v>0</v>
      </c>
      <c r="AG441" s="36">
        <v>0</v>
      </c>
      <c r="AH441" s="36">
        <v>0</v>
      </c>
      <c r="AI441" s="36">
        <v>0</v>
      </c>
      <c r="AJ441" s="36">
        <v>0</v>
      </c>
      <c r="AK441" s="40">
        <v>78815</v>
      </c>
      <c r="AL441" s="38">
        <v>0</v>
      </c>
      <c r="AM441" s="38">
        <v>0</v>
      </c>
      <c r="AN441" s="38">
        <v>0</v>
      </c>
      <c r="AO441" s="38">
        <v>0</v>
      </c>
      <c r="AP441" s="38">
        <v>0</v>
      </c>
      <c r="AQ441" s="36">
        <v>0</v>
      </c>
      <c r="AR441" s="36">
        <v>0</v>
      </c>
      <c r="AS441" s="36">
        <v>0</v>
      </c>
      <c r="AT441" s="36">
        <v>0</v>
      </c>
      <c r="AU441" s="36">
        <v>0</v>
      </c>
      <c r="AV441" s="36">
        <v>0</v>
      </c>
      <c r="AW441" s="36">
        <v>0</v>
      </c>
      <c r="AX441" s="36">
        <v>0</v>
      </c>
      <c r="AY441" s="36">
        <v>0</v>
      </c>
      <c r="AZ441" s="40"/>
      <c r="BA441" s="40">
        <v>78815</v>
      </c>
      <c r="BB441" s="36">
        <v>0</v>
      </c>
      <c r="BC441" s="36">
        <v>0</v>
      </c>
      <c r="BD441" s="36">
        <v>57</v>
      </c>
      <c r="BE441" s="36">
        <v>-15</v>
      </c>
    </row>
    <row r="442" spans="1:57" x14ac:dyDescent="0.2">
      <c r="A442" s="35" t="s">
        <v>832</v>
      </c>
      <c r="B442" s="35" t="s">
        <v>1480</v>
      </c>
      <c r="C442" s="397" t="s">
        <v>1594</v>
      </c>
      <c r="D442" s="35" t="s">
        <v>831</v>
      </c>
      <c r="F442" s="35" t="s">
        <v>743</v>
      </c>
      <c r="G442" s="36">
        <v>0</v>
      </c>
      <c r="H442" s="36">
        <v>618</v>
      </c>
      <c r="I442" s="37">
        <v>618</v>
      </c>
      <c r="J442" s="39">
        <v>0</v>
      </c>
      <c r="K442" s="36">
        <v>0</v>
      </c>
      <c r="L442" s="36">
        <v>61364</v>
      </c>
      <c r="M442" s="37">
        <v>61364</v>
      </c>
      <c r="N442" s="38">
        <v>0</v>
      </c>
      <c r="O442" s="38">
        <v>0</v>
      </c>
      <c r="P442" s="38">
        <v>0</v>
      </c>
      <c r="Q442" s="39">
        <v>0</v>
      </c>
      <c r="R442" s="37">
        <v>0</v>
      </c>
      <c r="S442" s="38">
        <v>0</v>
      </c>
      <c r="T442" s="38">
        <v>0</v>
      </c>
      <c r="U442" s="38">
        <v>0</v>
      </c>
      <c r="V442" s="39">
        <v>0</v>
      </c>
      <c r="W442" s="36">
        <v>0</v>
      </c>
      <c r="X442" s="36">
        <v>0</v>
      </c>
      <c r="Y442" s="37">
        <v>0</v>
      </c>
      <c r="Z442" s="39">
        <v>0</v>
      </c>
      <c r="AA442" s="36">
        <v>0</v>
      </c>
      <c r="AB442" s="36">
        <v>0</v>
      </c>
      <c r="AC442" s="37">
        <v>0</v>
      </c>
      <c r="AD442" s="38">
        <v>0</v>
      </c>
      <c r="AE442" s="38">
        <v>0</v>
      </c>
      <c r="AF442" s="39">
        <v>0</v>
      </c>
      <c r="AG442" s="36">
        <v>37</v>
      </c>
      <c r="AH442" s="36">
        <v>0</v>
      </c>
      <c r="AI442" s="36">
        <v>0</v>
      </c>
      <c r="AJ442" s="36">
        <v>0</v>
      </c>
      <c r="AK442" s="40">
        <v>62019</v>
      </c>
      <c r="AL442" s="38">
        <v>0</v>
      </c>
      <c r="AM442" s="38">
        <v>0</v>
      </c>
      <c r="AN442" s="38">
        <v>0</v>
      </c>
      <c r="AO442" s="38">
        <v>0</v>
      </c>
      <c r="AP442" s="38">
        <v>0</v>
      </c>
      <c r="AQ442" s="36">
        <v>0</v>
      </c>
      <c r="AR442" s="36">
        <v>0</v>
      </c>
      <c r="AS442" s="36">
        <v>0</v>
      </c>
      <c r="AT442" s="36">
        <v>0</v>
      </c>
      <c r="AU442" s="36">
        <v>183</v>
      </c>
      <c r="AV442" s="36">
        <v>0</v>
      </c>
      <c r="AW442" s="36">
        <v>0</v>
      </c>
      <c r="AX442" s="36">
        <v>0</v>
      </c>
      <c r="AY442" s="36">
        <v>0</v>
      </c>
      <c r="AZ442" s="40"/>
      <c r="BA442" s="40">
        <v>62202</v>
      </c>
      <c r="BB442" s="36">
        <v>0</v>
      </c>
      <c r="BC442" s="36">
        <v>0</v>
      </c>
      <c r="BD442" s="36">
        <v>688</v>
      </c>
      <c r="BE442" s="36">
        <v>-23</v>
      </c>
    </row>
    <row r="443" spans="1:57" x14ac:dyDescent="0.2">
      <c r="A443" s="35" t="s">
        <v>824</v>
      </c>
      <c r="B443" s="35" t="s">
        <v>1481</v>
      </c>
      <c r="C443" s="397" t="s">
        <v>1591</v>
      </c>
      <c r="D443" s="35" t="s">
        <v>823</v>
      </c>
      <c r="F443" s="35" t="s">
        <v>743</v>
      </c>
      <c r="G443" s="36">
        <v>0</v>
      </c>
      <c r="H443" s="36">
        <v>283</v>
      </c>
      <c r="I443" s="37">
        <v>283</v>
      </c>
      <c r="J443" s="39">
        <v>0</v>
      </c>
      <c r="K443" s="36">
        <v>0</v>
      </c>
      <c r="L443" s="36">
        <v>60468</v>
      </c>
      <c r="M443" s="37">
        <v>60468</v>
      </c>
      <c r="N443" s="38">
        <v>0</v>
      </c>
      <c r="O443" s="38">
        <v>0</v>
      </c>
      <c r="P443" s="38">
        <v>0</v>
      </c>
      <c r="Q443" s="39">
        <v>0</v>
      </c>
      <c r="R443" s="37">
        <v>0</v>
      </c>
      <c r="S443" s="38">
        <v>0</v>
      </c>
      <c r="T443" s="38">
        <v>0</v>
      </c>
      <c r="U443" s="38">
        <v>0</v>
      </c>
      <c r="V443" s="39">
        <v>0</v>
      </c>
      <c r="W443" s="36">
        <v>0</v>
      </c>
      <c r="X443" s="36">
        <v>0</v>
      </c>
      <c r="Y443" s="37">
        <v>0</v>
      </c>
      <c r="Z443" s="39">
        <v>0</v>
      </c>
      <c r="AA443" s="36">
        <v>0</v>
      </c>
      <c r="AB443" s="36">
        <v>0</v>
      </c>
      <c r="AC443" s="37">
        <v>0</v>
      </c>
      <c r="AD443" s="38">
        <v>0</v>
      </c>
      <c r="AE443" s="38">
        <v>0</v>
      </c>
      <c r="AF443" s="39">
        <v>0</v>
      </c>
      <c r="AG443" s="36">
        <v>437</v>
      </c>
      <c r="AH443" s="36">
        <v>0</v>
      </c>
      <c r="AI443" s="36">
        <v>0</v>
      </c>
      <c r="AJ443" s="36">
        <v>0</v>
      </c>
      <c r="AK443" s="40">
        <v>61188</v>
      </c>
      <c r="AL443" s="38">
        <v>0</v>
      </c>
      <c r="AM443" s="38">
        <v>0</v>
      </c>
      <c r="AN443" s="38">
        <v>0</v>
      </c>
      <c r="AO443" s="38">
        <v>0</v>
      </c>
      <c r="AP443" s="38">
        <v>0</v>
      </c>
      <c r="AQ443" s="36">
        <v>0</v>
      </c>
      <c r="AR443" s="36">
        <v>0</v>
      </c>
      <c r="AS443" s="36">
        <v>0</v>
      </c>
      <c r="AT443" s="36">
        <v>0</v>
      </c>
      <c r="AU443" s="36">
        <v>0</v>
      </c>
      <c r="AV443" s="36">
        <v>0</v>
      </c>
      <c r="AW443" s="36">
        <v>0</v>
      </c>
      <c r="AX443" s="36">
        <v>0</v>
      </c>
      <c r="AY443" s="36">
        <v>0</v>
      </c>
      <c r="AZ443" s="40"/>
      <c r="BA443" s="40">
        <v>61188</v>
      </c>
      <c r="BB443" s="36">
        <v>0</v>
      </c>
      <c r="BC443" s="36">
        <v>0</v>
      </c>
      <c r="BD443" s="36">
        <v>710</v>
      </c>
      <c r="BE443" s="36">
        <v>-11</v>
      </c>
    </row>
    <row r="444" spans="1:57" x14ac:dyDescent="0.2">
      <c r="A444" s="35" t="s">
        <v>851</v>
      </c>
      <c r="B444" s="35" t="s">
        <v>1482</v>
      </c>
      <c r="C444" s="397" t="s">
        <v>1593</v>
      </c>
      <c r="D444" s="35" t="s">
        <v>850</v>
      </c>
      <c r="F444" s="35" t="s">
        <v>743</v>
      </c>
      <c r="G444" s="36">
        <v>0</v>
      </c>
      <c r="H444" s="36">
        <v>534</v>
      </c>
      <c r="I444" s="37">
        <v>534</v>
      </c>
      <c r="J444" s="39">
        <v>0</v>
      </c>
      <c r="K444" s="36">
        <v>0</v>
      </c>
      <c r="L444" s="36">
        <v>143852</v>
      </c>
      <c r="M444" s="37">
        <v>143852</v>
      </c>
      <c r="N444" s="38">
        <v>0</v>
      </c>
      <c r="O444" s="38">
        <v>0</v>
      </c>
      <c r="P444" s="38">
        <v>0</v>
      </c>
      <c r="Q444" s="39">
        <v>0</v>
      </c>
      <c r="R444" s="37">
        <v>0</v>
      </c>
      <c r="S444" s="38">
        <v>0</v>
      </c>
      <c r="T444" s="38">
        <v>0</v>
      </c>
      <c r="U444" s="38">
        <v>0</v>
      </c>
      <c r="V444" s="39">
        <v>0</v>
      </c>
      <c r="W444" s="36">
        <v>0</v>
      </c>
      <c r="X444" s="36">
        <v>0</v>
      </c>
      <c r="Y444" s="37">
        <v>0</v>
      </c>
      <c r="Z444" s="39">
        <v>0</v>
      </c>
      <c r="AA444" s="36">
        <v>0</v>
      </c>
      <c r="AB444" s="36">
        <v>0</v>
      </c>
      <c r="AC444" s="37">
        <v>0</v>
      </c>
      <c r="AD444" s="38">
        <v>0</v>
      </c>
      <c r="AE444" s="38">
        <v>0</v>
      </c>
      <c r="AF444" s="39">
        <v>0</v>
      </c>
      <c r="AG444" s="36">
        <v>0</v>
      </c>
      <c r="AH444" s="36">
        <v>0</v>
      </c>
      <c r="AI444" s="36">
        <v>0</v>
      </c>
      <c r="AJ444" s="36">
        <v>0</v>
      </c>
      <c r="AK444" s="40">
        <v>144386</v>
      </c>
      <c r="AL444" s="38">
        <v>0</v>
      </c>
      <c r="AM444" s="38">
        <v>0</v>
      </c>
      <c r="AN444" s="38">
        <v>0</v>
      </c>
      <c r="AO444" s="38">
        <v>0</v>
      </c>
      <c r="AP444" s="38">
        <v>0</v>
      </c>
      <c r="AQ444" s="36">
        <v>0</v>
      </c>
      <c r="AR444" s="36">
        <v>0</v>
      </c>
      <c r="AS444" s="36">
        <v>0</v>
      </c>
      <c r="AT444" s="36">
        <v>0</v>
      </c>
      <c r="AU444" s="36">
        <v>0</v>
      </c>
      <c r="AV444" s="36">
        <v>0</v>
      </c>
      <c r="AW444" s="36">
        <v>0</v>
      </c>
      <c r="AX444" s="36">
        <v>0</v>
      </c>
      <c r="AY444" s="36">
        <v>0</v>
      </c>
      <c r="AZ444" s="40"/>
      <c r="BA444" s="40">
        <v>144386</v>
      </c>
      <c r="BB444" s="36">
        <v>0</v>
      </c>
      <c r="BC444" s="36">
        <v>0</v>
      </c>
      <c r="BD444" s="36">
        <v>387</v>
      </c>
      <c r="BE444" s="36">
        <v>-84</v>
      </c>
    </row>
    <row r="445" spans="1:57" x14ac:dyDescent="0.2">
      <c r="A445" s="35" t="s">
        <v>854</v>
      </c>
      <c r="B445" s="35" t="s">
        <v>1483</v>
      </c>
      <c r="C445" s="397" t="s">
        <v>1594</v>
      </c>
      <c r="D445" s="35" t="s">
        <v>853</v>
      </c>
      <c r="F445" s="35" t="s">
        <v>743</v>
      </c>
      <c r="G445" s="36">
        <v>0</v>
      </c>
      <c r="H445" s="36">
        <v>425</v>
      </c>
      <c r="I445" s="37">
        <v>425</v>
      </c>
      <c r="J445" s="39">
        <v>0</v>
      </c>
      <c r="K445" s="36">
        <v>0</v>
      </c>
      <c r="L445" s="36">
        <v>105007</v>
      </c>
      <c r="M445" s="37">
        <v>105007</v>
      </c>
      <c r="N445" s="38">
        <v>0</v>
      </c>
      <c r="O445" s="38">
        <v>0</v>
      </c>
      <c r="P445" s="38">
        <v>0</v>
      </c>
      <c r="Q445" s="39">
        <v>0</v>
      </c>
      <c r="R445" s="37">
        <v>0</v>
      </c>
      <c r="S445" s="38">
        <v>0</v>
      </c>
      <c r="T445" s="38">
        <v>0</v>
      </c>
      <c r="U445" s="38">
        <v>0</v>
      </c>
      <c r="V445" s="39">
        <v>0</v>
      </c>
      <c r="W445" s="36">
        <v>0</v>
      </c>
      <c r="X445" s="36">
        <v>0</v>
      </c>
      <c r="Y445" s="37">
        <v>0</v>
      </c>
      <c r="Z445" s="39">
        <v>0</v>
      </c>
      <c r="AA445" s="36">
        <v>0</v>
      </c>
      <c r="AB445" s="36">
        <v>0</v>
      </c>
      <c r="AC445" s="37">
        <v>0</v>
      </c>
      <c r="AD445" s="38">
        <v>0</v>
      </c>
      <c r="AE445" s="38">
        <v>0</v>
      </c>
      <c r="AF445" s="39">
        <v>0</v>
      </c>
      <c r="AG445" s="36">
        <v>2089</v>
      </c>
      <c r="AH445" s="36">
        <v>0</v>
      </c>
      <c r="AI445" s="36">
        <v>0</v>
      </c>
      <c r="AJ445" s="36">
        <v>0</v>
      </c>
      <c r="AK445" s="40">
        <v>107521</v>
      </c>
      <c r="AL445" s="38">
        <v>0</v>
      </c>
      <c r="AM445" s="38">
        <v>0</v>
      </c>
      <c r="AN445" s="38">
        <v>0</v>
      </c>
      <c r="AO445" s="38">
        <v>0</v>
      </c>
      <c r="AP445" s="38">
        <v>0</v>
      </c>
      <c r="AQ445" s="36">
        <v>0</v>
      </c>
      <c r="AR445" s="36">
        <v>0</v>
      </c>
      <c r="AS445" s="36">
        <v>0</v>
      </c>
      <c r="AT445" s="36">
        <v>0</v>
      </c>
      <c r="AU445" s="36">
        <v>0</v>
      </c>
      <c r="AV445" s="36">
        <v>0</v>
      </c>
      <c r="AW445" s="36">
        <v>0</v>
      </c>
      <c r="AX445" s="36">
        <v>0</v>
      </c>
      <c r="AY445" s="36">
        <v>0</v>
      </c>
      <c r="AZ445" s="40"/>
      <c r="BA445" s="40">
        <v>107521</v>
      </c>
      <c r="BB445" s="36">
        <v>0</v>
      </c>
      <c r="BC445" s="36">
        <v>0</v>
      </c>
      <c r="BD445" s="36">
        <v>3945</v>
      </c>
      <c r="BE445" s="36">
        <v>917</v>
      </c>
    </row>
    <row r="446" spans="1:57" x14ac:dyDescent="0.2">
      <c r="A446" s="35" t="s">
        <v>755</v>
      </c>
      <c r="B446" s="35" t="s">
        <v>1484</v>
      </c>
      <c r="C446" s="397" t="s">
        <v>1587</v>
      </c>
      <c r="D446" s="35" t="s">
        <v>754</v>
      </c>
      <c r="F446" s="35" t="s">
        <v>743</v>
      </c>
      <c r="G446" s="36">
        <v>0</v>
      </c>
      <c r="H446" s="36">
        <v>307</v>
      </c>
      <c r="I446" s="37">
        <v>307</v>
      </c>
      <c r="J446" s="39">
        <v>0</v>
      </c>
      <c r="K446" s="36">
        <v>0</v>
      </c>
      <c r="L446" s="36">
        <v>67711</v>
      </c>
      <c r="M446" s="37">
        <v>67711</v>
      </c>
      <c r="N446" s="38">
        <v>0</v>
      </c>
      <c r="O446" s="38">
        <v>0</v>
      </c>
      <c r="P446" s="38">
        <v>0</v>
      </c>
      <c r="Q446" s="39">
        <v>0</v>
      </c>
      <c r="R446" s="37">
        <v>0</v>
      </c>
      <c r="S446" s="38">
        <v>0</v>
      </c>
      <c r="T446" s="38">
        <v>0</v>
      </c>
      <c r="U446" s="38">
        <v>0</v>
      </c>
      <c r="V446" s="39">
        <v>0</v>
      </c>
      <c r="W446" s="36">
        <v>0</v>
      </c>
      <c r="X446" s="36">
        <v>0</v>
      </c>
      <c r="Y446" s="37">
        <v>0</v>
      </c>
      <c r="Z446" s="39">
        <v>0</v>
      </c>
      <c r="AA446" s="36">
        <v>0</v>
      </c>
      <c r="AB446" s="36">
        <v>0</v>
      </c>
      <c r="AC446" s="37">
        <v>0</v>
      </c>
      <c r="AD446" s="38">
        <v>0</v>
      </c>
      <c r="AE446" s="38">
        <v>0</v>
      </c>
      <c r="AF446" s="39">
        <v>0</v>
      </c>
      <c r="AG446" s="36">
        <v>0</v>
      </c>
      <c r="AH446" s="36">
        <v>0</v>
      </c>
      <c r="AI446" s="36">
        <v>0</v>
      </c>
      <c r="AJ446" s="36">
        <v>0</v>
      </c>
      <c r="AK446" s="40">
        <v>68018</v>
      </c>
      <c r="AL446" s="38">
        <v>0</v>
      </c>
      <c r="AM446" s="38">
        <v>0</v>
      </c>
      <c r="AN446" s="38">
        <v>0</v>
      </c>
      <c r="AO446" s="38">
        <v>0</v>
      </c>
      <c r="AP446" s="38">
        <v>0</v>
      </c>
      <c r="AQ446" s="36">
        <v>0</v>
      </c>
      <c r="AR446" s="36">
        <v>0</v>
      </c>
      <c r="AS446" s="36">
        <v>0</v>
      </c>
      <c r="AT446" s="36">
        <v>0</v>
      </c>
      <c r="AU446" s="36">
        <v>0</v>
      </c>
      <c r="AV446" s="36">
        <v>0</v>
      </c>
      <c r="AW446" s="36">
        <v>0</v>
      </c>
      <c r="AX446" s="36">
        <v>0</v>
      </c>
      <c r="AY446" s="36">
        <v>0</v>
      </c>
      <c r="AZ446" s="40"/>
      <c r="BA446" s="40">
        <v>68018</v>
      </c>
      <c r="BB446" s="36">
        <v>0</v>
      </c>
      <c r="BC446" s="36">
        <v>0</v>
      </c>
      <c r="BD446" s="36">
        <v>427</v>
      </c>
      <c r="BE446" s="36">
        <v>-25</v>
      </c>
    </row>
    <row r="447" spans="1:57" x14ac:dyDescent="0.2">
      <c r="A447" s="35" t="s">
        <v>777</v>
      </c>
      <c r="B447" s="35" t="s">
        <v>1485</v>
      </c>
      <c r="C447" s="397" t="s">
        <v>1587</v>
      </c>
      <c r="D447" s="35" t="s">
        <v>776</v>
      </c>
      <c r="F447" s="35" t="s">
        <v>743</v>
      </c>
      <c r="G447" s="36">
        <v>0</v>
      </c>
      <c r="H447" s="36">
        <v>2430</v>
      </c>
      <c r="I447" s="37">
        <v>2430</v>
      </c>
      <c r="J447" s="39">
        <v>0</v>
      </c>
      <c r="K447" s="36">
        <v>0</v>
      </c>
      <c r="L447" s="36">
        <v>64039</v>
      </c>
      <c r="M447" s="37">
        <v>64039</v>
      </c>
      <c r="N447" s="38">
        <v>0</v>
      </c>
      <c r="O447" s="38">
        <v>0</v>
      </c>
      <c r="P447" s="38">
        <v>0</v>
      </c>
      <c r="Q447" s="39">
        <v>0</v>
      </c>
      <c r="R447" s="37">
        <v>0</v>
      </c>
      <c r="S447" s="38">
        <v>0</v>
      </c>
      <c r="T447" s="38">
        <v>0</v>
      </c>
      <c r="U447" s="38">
        <v>0</v>
      </c>
      <c r="V447" s="39">
        <v>0</v>
      </c>
      <c r="W447" s="36">
        <v>0</v>
      </c>
      <c r="X447" s="36">
        <v>0</v>
      </c>
      <c r="Y447" s="37">
        <v>0</v>
      </c>
      <c r="Z447" s="39">
        <v>0</v>
      </c>
      <c r="AA447" s="36">
        <v>0</v>
      </c>
      <c r="AB447" s="36">
        <v>0</v>
      </c>
      <c r="AC447" s="37">
        <v>0</v>
      </c>
      <c r="AD447" s="38">
        <v>0</v>
      </c>
      <c r="AE447" s="38">
        <v>0</v>
      </c>
      <c r="AF447" s="39">
        <v>0</v>
      </c>
      <c r="AG447" s="36">
        <v>0</v>
      </c>
      <c r="AH447" s="36">
        <v>0</v>
      </c>
      <c r="AI447" s="36">
        <v>0</v>
      </c>
      <c r="AJ447" s="36">
        <v>0</v>
      </c>
      <c r="AK447" s="40">
        <v>66469</v>
      </c>
      <c r="AL447" s="38">
        <v>0</v>
      </c>
      <c r="AM447" s="38">
        <v>0</v>
      </c>
      <c r="AN447" s="38">
        <v>0</v>
      </c>
      <c r="AO447" s="38">
        <v>0</v>
      </c>
      <c r="AP447" s="38">
        <v>0</v>
      </c>
      <c r="AQ447" s="36">
        <v>0</v>
      </c>
      <c r="AR447" s="36">
        <v>0</v>
      </c>
      <c r="AS447" s="36">
        <v>0</v>
      </c>
      <c r="AT447" s="36">
        <v>0</v>
      </c>
      <c r="AU447" s="36">
        <v>0</v>
      </c>
      <c r="AV447" s="36">
        <v>0</v>
      </c>
      <c r="AW447" s="36">
        <v>0</v>
      </c>
      <c r="AX447" s="36">
        <v>0</v>
      </c>
      <c r="AY447" s="36">
        <v>0</v>
      </c>
      <c r="AZ447" s="40"/>
      <c r="BA447" s="40">
        <v>66469</v>
      </c>
      <c r="BB447" s="36">
        <v>0</v>
      </c>
      <c r="BC447" s="36">
        <v>0</v>
      </c>
      <c r="BD447" s="36">
        <v>88</v>
      </c>
      <c r="BE447" s="36">
        <v>-50</v>
      </c>
    </row>
    <row r="448" spans="1:57" x14ac:dyDescent="0.2">
      <c r="A448" s="35" t="s">
        <v>795</v>
      </c>
      <c r="B448" s="35" t="s">
        <v>1486</v>
      </c>
      <c r="C448" s="397" t="s">
        <v>1589</v>
      </c>
      <c r="D448" s="35" t="s">
        <v>794</v>
      </c>
      <c r="F448" s="35" t="s">
        <v>743</v>
      </c>
      <c r="G448" s="36">
        <v>0</v>
      </c>
      <c r="H448" s="36">
        <v>384</v>
      </c>
      <c r="I448" s="37">
        <v>384</v>
      </c>
      <c r="J448" s="39">
        <v>0</v>
      </c>
      <c r="K448" s="36">
        <v>0</v>
      </c>
      <c r="L448" s="36">
        <v>81766</v>
      </c>
      <c r="M448" s="37">
        <v>81766</v>
      </c>
      <c r="N448" s="38">
        <v>0</v>
      </c>
      <c r="O448" s="38">
        <v>0</v>
      </c>
      <c r="P448" s="38">
        <v>0</v>
      </c>
      <c r="Q448" s="39">
        <v>0</v>
      </c>
      <c r="R448" s="37">
        <v>0</v>
      </c>
      <c r="S448" s="38">
        <v>0</v>
      </c>
      <c r="T448" s="38">
        <v>0</v>
      </c>
      <c r="U448" s="38">
        <v>0</v>
      </c>
      <c r="V448" s="39">
        <v>0</v>
      </c>
      <c r="W448" s="36">
        <v>0</v>
      </c>
      <c r="X448" s="36">
        <v>0</v>
      </c>
      <c r="Y448" s="37">
        <v>0</v>
      </c>
      <c r="Z448" s="39">
        <v>0</v>
      </c>
      <c r="AA448" s="36">
        <v>0</v>
      </c>
      <c r="AB448" s="36">
        <v>0</v>
      </c>
      <c r="AC448" s="37">
        <v>0</v>
      </c>
      <c r="AD448" s="38">
        <v>0</v>
      </c>
      <c r="AE448" s="38">
        <v>0</v>
      </c>
      <c r="AF448" s="39">
        <v>0</v>
      </c>
      <c r="AG448" s="36">
        <v>0</v>
      </c>
      <c r="AH448" s="36">
        <v>0</v>
      </c>
      <c r="AI448" s="36">
        <v>0</v>
      </c>
      <c r="AJ448" s="36">
        <v>0</v>
      </c>
      <c r="AK448" s="40">
        <v>82150</v>
      </c>
      <c r="AL448" s="38">
        <v>0</v>
      </c>
      <c r="AM448" s="38">
        <v>0</v>
      </c>
      <c r="AN448" s="38">
        <v>0</v>
      </c>
      <c r="AO448" s="38">
        <v>0</v>
      </c>
      <c r="AP448" s="38">
        <v>0</v>
      </c>
      <c r="AQ448" s="36">
        <v>0</v>
      </c>
      <c r="AR448" s="36">
        <v>0</v>
      </c>
      <c r="AS448" s="36">
        <v>0</v>
      </c>
      <c r="AT448" s="36">
        <v>0</v>
      </c>
      <c r="AU448" s="36">
        <v>934</v>
      </c>
      <c r="AV448" s="36">
        <v>-6</v>
      </c>
      <c r="AW448" s="36">
        <v>0</v>
      </c>
      <c r="AX448" s="36">
        <v>0</v>
      </c>
      <c r="AY448" s="36">
        <v>0</v>
      </c>
      <c r="AZ448" s="40"/>
      <c r="BA448" s="40">
        <v>83078</v>
      </c>
      <c r="BB448" s="36">
        <v>0</v>
      </c>
      <c r="BC448" s="36">
        <v>0</v>
      </c>
      <c r="BD448" s="36">
        <v>476</v>
      </c>
      <c r="BE448" s="36">
        <v>-125</v>
      </c>
    </row>
    <row r="449" spans="1:57" x14ac:dyDescent="0.2">
      <c r="A449" s="35" t="s">
        <v>841</v>
      </c>
      <c r="B449" s="35" t="s">
        <v>1487</v>
      </c>
      <c r="C449" s="397" t="s">
        <v>1589</v>
      </c>
      <c r="D449" s="35" t="s">
        <v>840</v>
      </c>
      <c r="F449" s="35" t="s">
        <v>743</v>
      </c>
      <c r="G449" s="36">
        <v>0</v>
      </c>
      <c r="H449" s="36">
        <v>294</v>
      </c>
      <c r="I449" s="37">
        <v>294</v>
      </c>
      <c r="J449" s="39">
        <v>0</v>
      </c>
      <c r="K449" s="36">
        <v>0</v>
      </c>
      <c r="L449" s="36">
        <v>54844</v>
      </c>
      <c r="M449" s="37">
        <v>54844</v>
      </c>
      <c r="N449" s="38">
        <v>0</v>
      </c>
      <c r="O449" s="38">
        <v>0</v>
      </c>
      <c r="P449" s="38">
        <v>0</v>
      </c>
      <c r="Q449" s="39">
        <v>0</v>
      </c>
      <c r="R449" s="37">
        <v>0</v>
      </c>
      <c r="S449" s="38">
        <v>0</v>
      </c>
      <c r="T449" s="38">
        <v>0</v>
      </c>
      <c r="U449" s="38">
        <v>0</v>
      </c>
      <c r="V449" s="39">
        <v>0</v>
      </c>
      <c r="W449" s="36">
        <v>0</v>
      </c>
      <c r="X449" s="36">
        <v>0</v>
      </c>
      <c r="Y449" s="37">
        <v>0</v>
      </c>
      <c r="Z449" s="39">
        <v>0</v>
      </c>
      <c r="AA449" s="36">
        <v>0</v>
      </c>
      <c r="AB449" s="36">
        <v>0</v>
      </c>
      <c r="AC449" s="37">
        <v>0</v>
      </c>
      <c r="AD449" s="38">
        <v>0</v>
      </c>
      <c r="AE449" s="38">
        <v>0</v>
      </c>
      <c r="AF449" s="39">
        <v>0</v>
      </c>
      <c r="AG449" s="36">
        <v>0</v>
      </c>
      <c r="AH449" s="36">
        <v>0</v>
      </c>
      <c r="AI449" s="36">
        <v>0</v>
      </c>
      <c r="AJ449" s="36">
        <v>0</v>
      </c>
      <c r="AK449" s="40">
        <v>55138</v>
      </c>
      <c r="AL449" s="38">
        <v>0</v>
      </c>
      <c r="AM449" s="38">
        <v>0</v>
      </c>
      <c r="AN449" s="38">
        <v>0</v>
      </c>
      <c r="AO449" s="38">
        <v>0</v>
      </c>
      <c r="AP449" s="38">
        <v>0</v>
      </c>
      <c r="AQ449" s="36">
        <v>0</v>
      </c>
      <c r="AR449" s="36">
        <v>0</v>
      </c>
      <c r="AS449" s="36">
        <v>0</v>
      </c>
      <c r="AT449" s="36">
        <v>0</v>
      </c>
      <c r="AU449" s="36">
        <v>0</v>
      </c>
      <c r="AV449" s="36">
        <v>0</v>
      </c>
      <c r="AW449" s="36">
        <v>0</v>
      </c>
      <c r="AX449" s="36">
        <v>0</v>
      </c>
      <c r="AY449" s="36">
        <v>0</v>
      </c>
      <c r="AZ449" s="40"/>
      <c r="BA449" s="40">
        <v>55138</v>
      </c>
      <c r="BB449" s="36">
        <v>0</v>
      </c>
      <c r="BC449" s="36">
        <v>0</v>
      </c>
      <c r="BD449" s="36">
        <v>50</v>
      </c>
      <c r="BE449" s="36">
        <v>-152</v>
      </c>
    </row>
    <row r="450" spans="1:57" x14ac:dyDescent="0.2">
      <c r="A450" s="35" t="s">
        <v>843</v>
      </c>
      <c r="B450" s="35" t="s">
        <v>1488</v>
      </c>
      <c r="C450" s="397" t="s">
        <v>1589</v>
      </c>
      <c r="D450" s="35" t="s">
        <v>842</v>
      </c>
      <c r="F450" s="35" t="s">
        <v>743</v>
      </c>
      <c r="G450" s="36">
        <v>0</v>
      </c>
      <c r="H450" s="36">
        <v>285</v>
      </c>
      <c r="I450" s="37">
        <v>285</v>
      </c>
      <c r="J450" s="39">
        <v>0</v>
      </c>
      <c r="K450" s="36">
        <v>0</v>
      </c>
      <c r="L450" s="36">
        <v>100416</v>
      </c>
      <c r="M450" s="37">
        <v>100416</v>
      </c>
      <c r="N450" s="38">
        <v>0</v>
      </c>
      <c r="O450" s="38">
        <v>0</v>
      </c>
      <c r="P450" s="38">
        <v>0</v>
      </c>
      <c r="Q450" s="39">
        <v>0</v>
      </c>
      <c r="R450" s="37">
        <v>0</v>
      </c>
      <c r="S450" s="38">
        <v>0</v>
      </c>
      <c r="T450" s="38">
        <v>0</v>
      </c>
      <c r="U450" s="38">
        <v>0</v>
      </c>
      <c r="V450" s="39">
        <v>0</v>
      </c>
      <c r="W450" s="36">
        <v>0</v>
      </c>
      <c r="X450" s="36">
        <v>0</v>
      </c>
      <c r="Y450" s="37">
        <v>0</v>
      </c>
      <c r="Z450" s="39">
        <v>0</v>
      </c>
      <c r="AA450" s="36">
        <v>0</v>
      </c>
      <c r="AB450" s="36">
        <v>0</v>
      </c>
      <c r="AC450" s="37">
        <v>0</v>
      </c>
      <c r="AD450" s="38">
        <v>0</v>
      </c>
      <c r="AE450" s="38">
        <v>0</v>
      </c>
      <c r="AF450" s="39">
        <v>0</v>
      </c>
      <c r="AG450" s="36">
        <v>0</v>
      </c>
      <c r="AH450" s="36">
        <v>0</v>
      </c>
      <c r="AI450" s="36">
        <v>0</v>
      </c>
      <c r="AJ450" s="36">
        <v>0</v>
      </c>
      <c r="AK450" s="40">
        <v>100701</v>
      </c>
      <c r="AL450" s="38">
        <v>0</v>
      </c>
      <c r="AM450" s="38">
        <v>0</v>
      </c>
      <c r="AN450" s="38">
        <v>0</v>
      </c>
      <c r="AO450" s="38">
        <v>0</v>
      </c>
      <c r="AP450" s="38">
        <v>0</v>
      </c>
      <c r="AQ450" s="36">
        <v>0</v>
      </c>
      <c r="AR450" s="36">
        <v>0</v>
      </c>
      <c r="AS450" s="36">
        <v>0</v>
      </c>
      <c r="AT450" s="36">
        <v>0</v>
      </c>
      <c r="AU450" s="36">
        <v>2288</v>
      </c>
      <c r="AV450" s="36">
        <v>0</v>
      </c>
      <c r="AW450" s="36">
        <v>0</v>
      </c>
      <c r="AX450" s="36">
        <v>0</v>
      </c>
      <c r="AY450" s="36">
        <v>0</v>
      </c>
      <c r="AZ450" s="40"/>
      <c r="BA450" s="40">
        <v>102989</v>
      </c>
      <c r="BB450" s="36">
        <v>0</v>
      </c>
      <c r="BC450" s="36">
        <v>0</v>
      </c>
      <c r="BD450" s="36">
        <v>175</v>
      </c>
      <c r="BE450" s="36">
        <v>-408</v>
      </c>
    </row>
    <row r="451" spans="1:57" x14ac:dyDescent="0.2">
      <c r="A451" s="35" t="s">
        <v>848</v>
      </c>
      <c r="B451" s="35" t="s">
        <v>1489</v>
      </c>
      <c r="C451" s="397" t="s">
        <v>1593</v>
      </c>
      <c r="D451" s="35" t="s">
        <v>847</v>
      </c>
      <c r="F451" s="35" t="s">
        <v>743</v>
      </c>
      <c r="G451" s="36">
        <v>0</v>
      </c>
      <c r="H451" s="36">
        <v>69</v>
      </c>
      <c r="I451" s="37">
        <v>69</v>
      </c>
      <c r="J451" s="39">
        <v>0</v>
      </c>
      <c r="K451" s="36">
        <v>0</v>
      </c>
      <c r="L451" s="36">
        <v>53496</v>
      </c>
      <c r="M451" s="37">
        <v>53496</v>
      </c>
      <c r="N451" s="38">
        <v>0</v>
      </c>
      <c r="O451" s="38">
        <v>0</v>
      </c>
      <c r="P451" s="38">
        <v>0</v>
      </c>
      <c r="Q451" s="39">
        <v>0</v>
      </c>
      <c r="R451" s="37">
        <v>0</v>
      </c>
      <c r="S451" s="38">
        <v>0</v>
      </c>
      <c r="T451" s="38">
        <v>0</v>
      </c>
      <c r="U451" s="38">
        <v>0</v>
      </c>
      <c r="V451" s="39">
        <v>0</v>
      </c>
      <c r="W451" s="36">
        <v>0</v>
      </c>
      <c r="X451" s="36">
        <v>0</v>
      </c>
      <c r="Y451" s="37">
        <v>0</v>
      </c>
      <c r="Z451" s="39">
        <v>0</v>
      </c>
      <c r="AA451" s="36">
        <v>0</v>
      </c>
      <c r="AB451" s="36">
        <v>0</v>
      </c>
      <c r="AC451" s="37">
        <v>0</v>
      </c>
      <c r="AD451" s="38">
        <v>0</v>
      </c>
      <c r="AE451" s="38">
        <v>0</v>
      </c>
      <c r="AF451" s="39">
        <v>0</v>
      </c>
      <c r="AG451" s="36">
        <v>0</v>
      </c>
      <c r="AH451" s="36">
        <v>0</v>
      </c>
      <c r="AI451" s="36">
        <v>0</v>
      </c>
      <c r="AJ451" s="36">
        <v>0</v>
      </c>
      <c r="AK451" s="40">
        <v>53565</v>
      </c>
      <c r="AL451" s="38">
        <v>0</v>
      </c>
      <c r="AM451" s="38">
        <v>0</v>
      </c>
      <c r="AN451" s="38">
        <v>0</v>
      </c>
      <c r="AO451" s="38">
        <v>0</v>
      </c>
      <c r="AP451" s="38">
        <v>0</v>
      </c>
      <c r="AQ451" s="36">
        <v>0</v>
      </c>
      <c r="AR451" s="36">
        <v>0</v>
      </c>
      <c r="AS451" s="36">
        <v>0</v>
      </c>
      <c r="AT451" s="36">
        <v>0</v>
      </c>
      <c r="AU451" s="36">
        <v>0</v>
      </c>
      <c r="AV451" s="36">
        <v>0</v>
      </c>
      <c r="AW451" s="36">
        <v>0</v>
      </c>
      <c r="AX451" s="36">
        <v>0</v>
      </c>
      <c r="AY451" s="36">
        <v>0</v>
      </c>
      <c r="AZ451" s="40"/>
      <c r="BA451" s="40">
        <v>53565</v>
      </c>
      <c r="BB451" s="36">
        <v>0</v>
      </c>
      <c r="BC451" s="36">
        <v>0</v>
      </c>
      <c r="BD451" s="36">
        <v>98</v>
      </c>
      <c r="BE451" s="36">
        <v>-6</v>
      </c>
    </row>
    <row r="452" spans="1:57" ht="15" x14ac:dyDescent="0.2">
      <c r="A452" s="41"/>
      <c r="B452" s="41"/>
      <c r="C452" s="51"/>
      <c r="D452" s="41"/>
      <c r="E452" s="41"/>
      <c r="F452" s="41"/>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104"/>
      <c r="BA452" s="104"/>
      <c r="BB452" s="42"/>
      <c r="BC452" s="42"/>
      <c r="BD452" s="42"/>
      <c r="BE452" s="42"/>
    </row>
    <row r="453" spans="1:57" x14ac:dyDescent="0.2">
      <c r="A453" s="41"/>
      <c r="B453" s="41"/>
      <c r="C453" s="51"/>
      <c r="D453" s="41"/>
      <c r="E453" s="41"/>
      <c r="F453" s="41"/>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row>
    <row r="454" spans="1:57" x14ac:dyDescent="0.2">
      <c r="A454" s="43"/>
      <c r="B454" s="43"/>
      <c r="C454" s="43"/>
      <c r="D454" s="44" t="s">
        <v>950</v>
      </c>
      <c r="E454" s="44"/>
      <c r="F454" s="45"/>
      <c r="G454" s="46">
        <v>-7899.5319235304523</v>
      </c>
      <c r="H454" s="46">
        <v>646972.6969110606</v>
      </c>
      <c r="I454" s="46">
        <v>639073.16498753009</v>
      </c>
      <c r="J454" s="46">
        <v>8908.6127288190528</v>
      </c>
      <c r="K454" s="46">
        <v>70788</v>
      </c>
      <c r="L454" s="46">
        <v>3138629.9995940686</v>
      </c>
      <c r="M454" s="46">
        <v>3209417.9995940686</v>
      </c>
      <c r="N454" s="46">
        <v>937672.64245645888</v>
      </c>
      <c r="O454" s="46">
        <v>-39367</v>
      </c>
      <c r="P454" s="46">
        <v>169119.79487754253</v>
      </c>
      <c r="Q454" s="46">
        <v>1067425.4373340015</v>
      </c>
      <c r="R454" s="46">
        <v>1147788.9564881199</v>
      </c>
      <c r="S454" s="46">
        <v>127760.4936152939</v>
      </c>
      <c r="T454" s="46">
        <v>56481.136477684122</v>
      </c>
      <c r="U454" s="46">
        <v>181039.61691763456</v>
      </c>
      <c r="V454" s="46">
        <v>365281.24701061263</v>
      </c>
      <c r="W454" s="46">
        <v>348130.43395704852</v>
      </c>
      <c r="X454" s="46">
        <v>486844.37869058427</v>
      </c>
      <c r="Y454" s="46">
        <v>834974.81264763279</v>
      </c>
      <c r="Z454" s="46">
        <v>524723.02513289312</v>
      </c>
      <c r="AA454" s="46">
        <v>6140773.3904022649</v>
      </c>
      <c r="AB454" s="46">
        <v>2094627.2233382347</v>
      </c>
      <c r="AC454" s="46">
        <v>8235400.6137404991</v>
      </c>
      <c r="AD454" s="46">
        <v>6070681.3906481341</v>
      </c>
      <c r="AE454" s="46">
        <v>315693.44253764523</v>
      </c>
      <c r="AF454" s="46">
        <v>6386374.8331857789</v>
      </c>
      <c r="AG454" s="46">
        <v>178419</v>
      </c>
      <c r="AH454" s="46">
        <v>2328</v>
      </c>
      <c r="AI454" s="46">
        <v>1234</v>
      </c>
      <c r="AJ454" s="46">
        <v>42881</v>
      </c>
      <c r="AK454" s="46">
        <v>22644230.702849954</v>
      </c>
      <c r="AL454" s="46">
        <v>3799759.8423752729</v>
      </c>
      <c r="AM454" s="46">
        <v>119146.83399764165</v>
      </c>
      <c r="AN454" s="46">
        <v>1028017</v>
      </c>
      <c r="AO454" s="46">
        <v>166</v>
      </c>
      <c r="AP454" s="46">
        <v>-788</v>
      </c>
      <c r="AQ454" s="46">
        <v>134262</v>
      </c>
      <c r="AR454" s="46">
        <v>-5868</v>
      </c>
      <c r="AS454" s="46">
        <v>-6795</v>
      </c>
      <c r="AT454" s="46">
        <v>6782</v>
      </c>
      <c r="AU454" s="46">
        <v>17998</v>
      </c>
      <c r="AV454" s="46">
        <v>-97928.217080007074</v>
      </c>
      <c r="AW454" s="46">
        <v>15467.970475325767</v>
      </c>
      <c r="AX454" s="46">
        <v>4464</v>
      </c>
      <c r="AY454" s="46">
        <v>-762</v>
      </c>
      <c r="AZ454" s="46"/>
      <c r="BA454" s="46">
        <v>27658153.132618189</v>
      </c>
      <c r="BB454" s="46">
        <v>-5499</v>
      </c>
      <c r="BC454" s="46">
        <v>-3302</v>
      </c>
      <c r="BD454" s="46">
        <v>731448.46807646961</v>
      </c>
      <c r="BE454" s="46">
        <v>-238515.23403823478</v>
      </c>
    </row>
    <row r="455" spans="1:57" x14ac:dyDescent="0.2">
      <c r="A455" s="41"/>
      <c r="B455" s="41"/>
      <c r="C455" s="41"/>
      <c r="D455" s="47"/>
      <c r="E455" s="47"/>
      <c r="F455" s="47"/>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row>
    <row r="456" spans="1:57" x14ac:dyDescent="0.2">
      <c r="A456" s="41"/>
      <c r="B456" s="41"/>
      <c r="C456" s="41"/>
      <c r="D456" s="45" t="s">
        <v>951</v>
      </c>
      <c r="E456" s="45"/>
      <c r="F456" s="45"/>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row>
    <row r="457" spans="1:57" x14ac:dyDescent="0.2">
      <c r="A457" s="41"/>
      <c r="B457" s="41"/>
      <c r="C457" s="41"/>
      <c r="D457" s="45" t="s">
        <v>952</v>
      </c>
      <c r="E457" s="45"/>
      <c r="F457" s="45" t="s">
        <v>740</v>
      </c>
      <c r="G457" s="50">
        <v>152</v>
      </c>
      <c r="H457" s="50">
        <v>94919</v>
      </c>
      <c r="I457" s="50">
        <v>95071</v>
      </c>
      <c r="J457" s="50">
        <v>1585</v>
      </c>
      <c r="K457" s="50">
        <v>13340</v>
      </c>
      <c r="L457" s="50">
        <v>23967</v>
      </c>
      <c r="M457" s="50">
        <v>37307</v>
      </c>
      <c r="N457" s="50">
        <v>43602</v>
      </c>
      <c r="O457" s="50">
        <v>22</v>
      </c>
      <c r="P457" s="50">
        <v>18481</v>
      </c>
      <c r="Q457" s="50">
        <v>62105</v>
      </c>
      <c r="R457" s="50">
        <v>160100</v>
      </c>
      <c r="S457" s="50">
        <v>15043</v>
      </c>
      <c r="T457" s="50">
        <v>16680</v>
      </c>
      <c r="U457" s="50">
        <v>27650</v>
      </c>
      <c r="V457" s="50">
        <v>59373</v>
      </c>
      <c r="W457" s="50">
        <v>81507</v>
      </c>
      <c r="X457" s="50">
        <v>86062</v>
      </c>
      <c r="Y457" s="50">
        <v>167569</v>
      </c>
      <c r="Z457" s="50">
        <v>81684</v>
      </c>
      <c r="AA457" s="50">
        <v>1191372</v>
      </c>
      <c r="AB457" s="50">
        <v>425974.89766907948</v>
      </c>
      <c r="AC457" s="50">
        <v>1617346.8976690795</v>
      </c>
      <c r="AD457" s="50">
        <v>1038205</v>
      </c>
      <c r="AE457" s="50">
        <v>96946</v>
      </c>
      <c r="AF457" s="50">
        <v>1135151</v>
      </c>
      <c r="AG457" s="50">
        <v>32124</v>
      </c>
      <c r="AH457" s="50">
        <v>1231</v>
      </c>
      <c r="AI457" s="50">
        <v>-503</v>
      </c>
      <c r="AJ457" s="50">
        <v>15201</v>
      </c>
      <c r="AK457" s="50">
        <v>3465344.8976690797</v>
      </c>
      <c r="AL457" s="50">
        <v>1008812</v>
      </c>
      <c r="AM457" s="50">
        <v>92878</v>
      </c>
      <c r="AN457" s="50">
        <v>321819</v>
      </c>
      <c r="AO457" s="50">
        <v>-1</v>
      </c>
      <c r="AP457" s="50">
        <v>-958</v>
      </c>
      <c r="AQ457" s="50">
        <v>390</v>
      </c>
      <c r="AR457" s="50">
        <v>808</v>
      </c>
      <c r="AS457" s="50">
        <v>43316</v>
      </c>
      <c r="AT457" s="50">
        <v>6770</v>
      </c>
      <c r="AU457" s="50">
        <v>11092</v>
      </c>
      <c r="AV457" s="50">
        <v>-6492</v>
      </c>
      <c r="AW457" s="50">
        <v>5256</v>
      </c>
      <c r="AX457" s="50">
        <v>0</v>
      </c>
      <c r="AY457" s="50">
        <v>0</v>
      </c>
      <c r="AZ457" s="50"/>
      <c r="BA457" s="50">
        <v>4949034.8976690797</v>
      </c>
      <c r="BB457" s="50">
        <v>-109</v>
      </c>
      <c r="BC457" s="50">
        <v>1109</v>
      </c>
      <c r="BD457" s="50">
        <v>80886</v>
      </c>
      <c r="BE457" s="50">
        <v>-27642</v>
      </c>
    </row>
    <row r="458" spans="1:57" x14ac:dyDescent="0.2">
      <c r="A458" s="41"/>
      <c r="B458" s="41"/>
      <c r="C458" s="41"/>
      <c r="D458" s="45" t="s">
        <v>953</v>
      </c>
      <c r="E458" s="45"/>
      <c r="F458" s="45" t="s">
        <v>24</v>
      </c>
      <c r="G458" s="50">
        <v>-6544</v>
      </c>
      <c r="H458" s="50">
        <v>116817</v>
      </c>
      <c r="I458" s="50">
        <v>110273</v>
      </c>
      <c r="J458" s="50">
        <v>1343</v>
      </c>
      <c r="K458" s="50">
        <v>9402</v>
      </c>
      <c r="L458" s="50">
        <v>4865</v>
      </c>
      <c r="M458" s="50">
        <v>14267</v>
      </c>
      <c r="N458" s="50">
        <v>62152</v>
      </c>
      <c r="O458" s="50">
        <v>0</v>
      </c>
      <c r="P458" s="50">
        <v>38017</v>
      </c>
      <c r="Q458" s="50">
        <v>100169</v>
      </c>
      <c r="R458" s="50">
        <v>177696</v>
      </c>
      <c r="S458" s="50">
        <v>41456</v>
      </c>
      <c r="T458" s="50">
        <v>5900</v>
      </c>
      <c r="U458" s="50">
        <v>23833</v>
      </c>
      <c r="V458" s="50">
        <v>71189</v>
      </c>
      <c r="W458" s="50">
        <v>82419</v>
      </c>
      <c r="X458" s="50">
        <v>142414</v>
      </c>
      <c r="Y458" s="50">
        <v>224833</v>
      </c>
      <c r="Z458" s="50">
        <v>128524</v>
      </c>
      <c r="AA458" s="50">
        <v>1489419</v>
      </c>
      <c r="AB458" s="50">
        <v>555018.05926780612</v>
      </c>
      <c r="AC458" s="50">
        <v>2044437.0592678059</v>
      </c>
      <c r="AD458" s="50">
        <v>1337966</v>
      </c>
      <c r="AE458" s="50">
        <v>63343</v>
      </c>
      <c r="AF458" s="50">
        <v>1401309</v>
      </c>
      <c r="AG458" s="50">
        <v>33339</v>
      </c>
      <c r="AH458" s="50">
        <v>868</v>
      </c>
      <c r="AI458" s="50">
        <v>854</v>
      </c>
      <c r="AJ458" s="50">
        <v>1410</v>
      </c>
      <c r="AK458" s="50">
        <v>4310511.0592678059</v>
      </c>
      <c r="AL458" s="50">
        <v>814718</v>
      </c>
      <c r="AM458" s="50">
        <v>9428</v>
      </c>
      <c r="AN458" s="50">
        <v>273382</v>
      </c>
      <c r="AO458" s="50">
        <v>0</v>
      </c>
      <c r="AP458" s="50">
        <v>-1998</v>
      </c>
      <c r="AQ458" s="50">
        <v>4651</v>
      </c>
      <c r="AR458" s="50">
        <v>140135</v>
      </c>
      <c r="AS458" s="50">
        <v>79611</v>
      </c>
      <c r="AT458" s="50">
        <v>0</v>
      </c>
      <c r="AU458" s="50">
        <v>2577</v>
      </c>
      <c r="AV458" s="50">
        <v>-23073</v>
      </c>
      <c r="AW458" s="50">
        <v>7948</v>
      </c>
      <c r="AX458" s="50">
        <v>-921</v>
      </c>
      <c r="AY458" s="50">
        <v>-684</v>
      </c>
      <c r="AZ458" s="50"/>
      <c r="BA458" s="50">
        <v>5616285.0592678059</v>
      </c>
      <c r="BB458" s="50">
        <v>-1657</v>
      </c>
      <c r="BC458" s="50">
        <v>-3948</v>
      </c>
      <c r="BD458" s="50">
        <v>182222</v>
      </c>
      <c r="BE458" s="50">
        <v>-41110</v>
      </c>
    </row>
    <row r="459" spans="1:57" x14ac:dyDescent="0.2">
      <c r="A459" s="51"/>
      <c r="B459" s="51"/>
      <c r="C459" s="51"/>
      <c r="D459" s="45" t="s">
        <v>954</v>
      </c>
      <c r="E459" s="45"/>
      <c r="F459" s="45" t="s">
        <v>34</v>
      </c>
      <c r="G459" s="50">
        <v>-3891.5319235304528</v>
      </c>
      <c r="H459" s="50">
        <v>121134.6969110606</v>
      </c>
      <c r="I459" s="50">
        <v>117243.16498753015</v>
      </c>
      <c r="J459" s="50">
        <v>1622.6127288190528</v>
      </c>
      <c r="K459" s="50">
        <v>15175</v>
      </c>
      <c r="L459" s="50">
        <v>16615.999594068715</v>
      </c>
      <c r="M459" s="50">
        <v>31790.999594068715</v>
      </c>
      <c r="N459" s="50">
        <v>115126.64245645893</v>
      </c>
      <c r="O459" s="50">
        <v>7</v>
      </c>
      <c r="P459" s="50">
        <v>32973.794877542532</v>
      </c>
      <c r="Q459" s="50">
        <v>148107.43733400147</v>
      </c>
      <c r="R459" s="50">
        <v>253584.95648811973</v>
      </c>
      <c r="S459" s="50">
        <v>27484.493615293908</v>
      </c>
      <c r="T459" s="50">
        <v>13147.136477684122</v>
      </c>
      <c r="U459" s="50">
        <v>38321.616917634565</v>
      </c>
      <c r="V459" s="50">
        <v>78953.247010612598</v>
      </c>
      <c r="W459" s="50">
        <v>75316.433957048517</v>
      </c>
      <c r="X459" s="50">
        <v>130214.37869058429</v>
      </c>
      <c r="Y459" s="50">
        <v>205530.81264763279</v>
      </c>
      <c r="Z459" s="50">
        <v>108214.02513289308</v>
      </c>
      <c r="AA459" s="50">
        <v>1258272.3904022651</v>
      </c>
      <c r="AB459" s="50">
        <v>431148.79852415994</v>
      </c>
      <c r="AC459" s="50">
        <v>1689421.1889264248</v>
      </c>
      <c r="AD459" s="50">
        <v>1413486.3906481338</v>
      </c>
      <c r="AE459" s="50">
        <v>69302.442537645184</v>
      </c>
      <c r="AF459" s="50">
        <v>1482788.8331857792</v>
      </c>
      <c r="AG459" s="50">
        <v>30123</v>
      </c>
      <c r="AH459" s="50">
        <v>-67</v>
      </c>
      <c r="AI459" s="50">
        <v>872</v>
      </c>
      <c r="AJ459" s="50">
        <v>15882</v>
      </c>
      <c r="AK459" s="50">
        <v>4164067.2780358819</v>
      </c>
      <c r="AL459" s="50">
        <v>831018.84237527265</v>
      </c>
      <c r="AM459" s="50">
        <v>10818.833997641645</v>
      </c>
      <c r="AN459" s="50">
        <v>187965</v>
      </c>
      <c r="AO459" s="50">
        <v>160</v>
      </c>
      <c r="AP459" s="50">
        <v>184</v>
      </c>
      <c r="AQ459" s="50">
        <v>38517</v>
      </c>
      <c r="AR459" s="50">
        <v>4325</v>
      </c>
      <c r="AS459" s="50">
        <v>0</v>
      </c>
      <c r="AT459" s="50">
        <v>0</v>
      </c>
      <c r="AU459" s="50">
        <v>2777</v>
      </c>
      <c r="AV459" s="50">
        <v>-23469.217080007078</v>
      </c>
      <c r="AW459" s="50">
        <v>-2302.0295246742335</v>
      </c>
      <c r="AX459" s="50">
        <v>7087</v>
      </c>
      <c r="AY459" s="50">
        <v>-77</v>
      </c>
      <c r="AZ459" s="50"/>
      <c r="BA459" s="50">
        <v>5221071.7078041146</v>
      </c>
      <c r="BB459" s="50">
        <v>-777</v>
      </c>
      <c r="BC459" s="50">
        <v>-1330</v>
      </c>
      <c r="BD459" s="50">
        <v>124879.46807646955</v>
      </c>
      <c r="BE459" s="50">
        <v>-31278.234038234772</v>
      </c>
    </row>
    <row r="460" spans="1:57" x14ac:dyDescent="0.2">
      <c r="A460" s="41"/>
      <c r="B460" s="41"/>
      <c r="C460" s="41"/>
      <c r="D460" s="45" t="s">
        <v>955</v>
      </c>
      <c r="E460" s="45"/>
      <c r="F460" s="45" t="s">
        <v>729</v>
      </c>
      <c r="G460" s="50">
        <v>4722</v>
      </c>
      <c r="H460" s="50">
        <v>77628</v>
      </c>
      <c r="I460" s="50">
        <v>82350</v>
      </c>
      <c r="J460" s="50">
        <v>1987</v>
      </c>
      <c r="K460" s="50">
        <v>2783</v>
      </c>
      <c r="L460" s="50">
        <v>85594</v>
      </c>
      <c r="M460" s="50">
        <v>88377</v>
      </c>
      <c r="N460" s="50">
        <v>255045</v>
      </c>
      <c r="O460" s="50">
        <v>3</v>
      </c>
      <c r="P460" s="50">
        <v>25701</v>
      </c>
      <c r="Q460" s="50">
        <v>280749</v>
      </c>
      <c r="R460" s="50">
        <v>267566</v>
      </c>
      <c r="S460" s="50">
        <v>42675</v>
      </c>
      <c r="T460" s="50">
        <v>-771</v>
      </c>
      <c r="U460" s="50">
        <v>13177</v>
      </c>
      <c r="V460" s="50">
        <v>55081</v>
      </c>
      <c r="W460" s="50">
        <v>108741</v>
      </c>
      <c r="X460" s="50">
        <v>127182</v>
      </c>
      <c r="Y460" s="50">
        <v>235923</v>
      </c>
      <c r="Z460" s="50">
        <v>72023</v>
      </c>
      <c r="AA460" s="50">
        <v>2199335</v>
      </c>
      <c r="AB460" s="50">
        <v>682217.70278970792</v>
      </c>
      <c r="AC460" s="50">
        <v>2881552.702789708</v>
      </c>
      <c r="AD460" s="50">
        <v>2277120</v>
      </c>
      <c r="AE460" s="50">
        <v>27287</v>
      </c>
      <c r="AF460" s="50">
        <v>2304407</v>
      </c>
      <c r="AG460" s="50">
        <v>36868</v>
      </c>
      <c r="AH460" s="50">
        <v>-14</v>
      </c>
      <c r="AI460" s="50">
        <v>-84</v>
      </c>
      <c r="AJ460" s="50">
        <v>9137</v>
      </c>
      <c r="AK460" s="50">
        <v>6315922.702789708</v>
      </c>
      <c r="AL460" s="50">
        <v>0</v>
      </c>
      <c r="AM460" s="50">
        <v>0</v>
      </c>
      <c r="AN460" s="50">
        <v>0</v>
      </c>
      <c r="AO460" s="50">
        <v>0</v>
      </c>
      <c r="AP460" s="50">
        <v>0</v>
      </c>
      <c r="AQ460" s="50">
        <v>0</v>
      </c>
      <c r="AR460" s="50">
        <v>0</v>
      </c>
      <c r="AS460" s="50">
        <v>0</v>
      </c>
      <c r="AT460" s="50">
        <v>0</v>
      </c>
      <c r="AU460" s="50">
        <v>3676</v>
      </c>
      <c r="AV460" s="50">
        <v>-1434</v>
      </c>
      <c r="AW460" s="50">
        <v>2485</v>
      </c>
      <c r="AX460" s="50">
        <v>-1700</v>
      </c>
      <c r="AY460" s="50">
        <v>0</v>
      </c>
      <c r="AZ460" s="50"/>
      <c r="BA460" s="50">
        <v>6318949.702789708</v>
      </c>
      <c r="BB460" s="50">
        <v>0</v>
      </c>
      <c r="BC460" s="50">
        <v>252</v>
      </c>
      <c r="BD460" s="50">
        <v>131694</v>
      </c>
      <c r="BE460" s="50">
        <v>-15409</v>
      </c>
    </row>
    <row r="461" spans="1:57" x14ac:dyDescent="0.2">
      <c r="A461" s="41"/>
      <c r="B461" s="41"/>
      <c r="C461" s="41"/>
      <c r="D461" s="45" t="s">
        <v>956</v>
      </c>
      <c r="E461" s="45"/>
      <c r="F461" s="45" t="s">
        <v>3</v>
      </c>
      <c r="G461" s="50">
        <v>-2418</v>
      </c>
      <c r="H461" s="50">
        <v>185452</v>
      </c>
      <c r="I461" s="50">
        <v>183034</v>
      </c>
      <c r="J461" s="50">
        <v>2314</v>
      </c>
      <c r="K461" s="50">
        <v>15879</v>
      </c>
      <c r="L461" s="50">
        <v>54</v>
      </c>
      <c r="M461" s="50">
        <v>15933</v>
      </c>
      <c r="N461" s="50">
        <v>-50271</v>
      </c>
      <c r="O461" s="50">
        <v>0</v>
      </c>
      <c r="P461" s="50">
        <v>24435</v>
      </c>
      <c r="Q461" s="50">
        <v>-25836</v>
      </c>
      <c r="R461" s="50">
        <v>179046</v>
      </c>
      <c r="S461" s="50">
        <v>1102</v>
      </c>
      <c r="T461" s="50">
        <v>19598</v>
      </c>
      <c r="U461" s="50">
        <v>73311</v>
      </c>
      <c r="V461" s="50">
        <v>94011</v>
      </c>
      <c r="W461" s="50">
        <v>147</v>
      </c>
      <c r="X461" s="50">
        <v>485</v>
      </c>
      <c r="Y461" s="50">
        <v>632</v>
      </c>
      <c r="Z461" s="50">
        <v>112727</v>
      </c>
      <c r="AA461" s="50">
        <v>0</v>
      </c>
      <c r="AB461" s="50">
        <v>0</v>
      </c>
      <c r="AC461" s="50">
        <v>0</v>
      </c>
      <c r="AD461" s="50">
        <v>3904</v>
      </c>
      <c r="AE461" s="50">
        <v>57392</v>
      </c>
      <c r="AF461" s="50">
        <v>61296</v>
      </c>
      <c r="AG461" s="50">
        <v>36848</v>
      </c>
      <c r="AH461" s="50">
        <v>310</v>
      </c>
      <c r="AI461" s="50">
        <v>95</v>
      </c>
      <c r="AJ461" s="50">
        <v>1251</v>
      </c>
      <c r="AK461" s="50">
        <v>661661</v>
      </c>
      <c r="AL461" s="50">
        <v>1145211</v>
      </c>
      <c r="AM461" s="50">
        <v>6022</v>
      </c>
      <c r="AN461" s="50">
        <v>244851</v>
      </c>
      <c r="AO461" s="50">
        <v>7</v>
      </c>
      <c r="AP461" s="50">
        <v>1984</v>
      </c>
      <c r="AQ461" s="50">
        <v>90704</v>
      </c>
      <c r="AR461" s="50">
        <v>0</v>
      </c>
      <c r="AS461" s="50">
        <v>0</v>
      </c>
      <c r="AT461" s="50">
        <v>0</v>
      </c>
      <c r="AU461" s="50">
        <v>-63</v>
      </c>
      <c r="AV461" s="50">
        <v>-40278</v>
      </c>
      <c r="AW461" s="50">
        <v>2081</v>
      </c>
      <c r="AX461" s="50">
        <v>-2</v>
      </c>
      <c r="AY461" s="50">
        <v>-1</v>
      </c>
      <c r="AZ461" s="50"/>
      <c r="BA461" s="50">
        <v>2112177</v>
      </c>
      <c r="BB461" s="50">
        <v>116</v>
      </c>
      <c r="BC461" s="50">
        <v>-218</v>
      </c>
      <c r="BD461" s="50">
        <v>46268</v>
      </c>
      <c r="BE461" s="50">
        <v>-24511</v>
      </c>
    </row>
    <row r="462" spans="1:57" x14ac:dyDescent="0.2">
      <c r="A462" s="41"/>
      <c r="B462" s="41"/>
      <c r="C462" s="41"/>
      <c r="D462" s="45" t="s">
        <v>957</v>
      </c>
      <c r="E462" s="45"/>
      <c r="F462" s="45" t="s">
        <v>743</v>
      </c>
      <c r="G462" s="50">
        <v>80</v>
      </c>
      <c r="H462" s="50">
        <v>51022</v>
      </c>
      <c r="I462" s="50">
        <v>51102</v>
      </c>
      <c r="J462" s="50">
        <v>57</v>
      </c>
      <c r="K462" s="50">
        <v>14209</v>
      </c>
      <c r="L462" s="50">
        <v>3007534</v>
      </c>
      <c r="M462" s="50">
        <v>3021743</v>
      </c>
      <c r="N462" s="50">
        <v>512018</v>
      </c>
      <c r="O462" s="50">
        <v>-39399</v>
      </c>
      <c r="P462" s="50">
        <v>29512</v>
      </c>
      <c r="Q462" s="50">
        <v>502131</v>
      </c>
      <c r="R462" s="50">
        <v>109796</v>
      </c>
      <c r="S462" s="50">
        <v>0</v>
      </c>
      <c r="T462" s="50">
        <v>1927</v>
      </c>
      <c r="U462" s="50">
        <v>4747</v>
      </c>
      <c r="V462" s="50">
        <v>6674</v>
      </c>
      <c r="W462" s="50">
        <v>0</v>
      </c>
      <c r="X462" s="50">
        <v>487</v>
      </c>
      <c r="Y462" s="50">
        <v>487</v>
      </c>
      <c r="Z462" s="50">
        <v>21551</v>
      </c>
      <c r="AA462" s="50">
        <v>2375</v>
      </c>
      <c r="AB462" s="50">
        <v>267.76508748102822</v>
      </c>
      <c r="AC462" s="50">
        <v>2642.7650874810283</v>
      </c>
      <c r="AD462" s="50">
        <v>0</v>
      </c>
      <c r="AE462" s="50">
        <v>1423</v>
      </c>
      <c r="AF462" s="50">
        <v>1423</v>
      </c>
      <c r="AG462" s="50">
        <v>9117</v>
      </c>
      <c r="AH462" s="50">
        <v>0</v>
      </c>
      <c r="AI462" s="50">
        <v>0</v>
      </c>
      <c r="AJ462" s="50">
        <v>0</v>
      </c>
      <c r="AK462" s="50">
        <v>3726723.7650874811</v>
      </c>
      <c r="AL462" s="50">
        <v>0</v>
      </c>
      <c r="AM462" s="50">
        <v>0</v>
      </c>
      <c r="AN462" s="50">
        <v>0</v>
      </c>
      <c r="AO462" s="50">
        <v>0</v>
      </c>
      <c r="AP462" s="50">
        <v>0</v>
      </c>
      <c r="AQ462" s="50">
        <v>0</v>
      </c>
      <c r="AR462" s="50">
        <v>-151136</v>
      </c>
      <c r="AS462" s="50">
        <v>-129722</v>
      </c>
      <c r="AT462" s="50">
        <v>12</v>
      </c>
      <c r="AU462" s="50">
        <v>-2061</v>
      </c>
      <c r="AV462" s="50">
        <v>-3182</v>
      </c>
      <c r="AW462" s="50">
        <v>0</v>
      </c>
      <c r="AX462" s="50">
        <v>0</v>
      </c>
      <c r="AY462" s="50">
        <v>0</v>
      </c>
      <c r="AZ462" s="50"/>
      <c r="BA462" s="50">
        <v>3440634.7650874811</v>
      </c>
      <c r="BB462" s="50">
        <v>-3072</v>
      </c>
      <c r="BC462" s="50">
        <v>833</v>
      </c>
      <c r="BD462" s="50">
        <v>165499</v>
      </c>
      <c r="BE462" s="50">
        <v>-98565</v>
      </c>
    </row>
    <row r="463" spans="1:57" x14ac:dyDescent="0.2">
      <c r="A463" s="14"/>
      <c r="B463" s="14"/>
      <c r="C463" s="14"/>
      <c r="D463" s="14"/>
      <c r="E463" s="14"/>
      <c r="F463" s="14"/>
      <c r="G463" s="14"/>
      <c r="H463" s="14"/>
      <c r="I463" s="14"/>
      <c r="J463" s="14"/>
      <c r="K463" s="14"/>
      <c r="L463" s="14"/>
      <c r="M463" s="14"/>
      <c r="N463" s="14"/>
      <c r="O463" s="14"/>
      <c r="P463" s="14"/>
      <c r="Q463" s="14"/>
      <c r="R463" s="14"/>
      <c r="S463" s="25"/>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25"/>
      <c r="AT463" s="14"/>
      <c r="AU463" s="14"/>
      <c r="AV463" s="14"/>
      <c r="AW463" s="14"/>
      <c r="AX463" s="14"/>
      <c r="AY463" s="25"/>
      <c r="AZ463" s="14"/>
      <c r="BA463" s="14"/>
      <c r="BB463" s="14"/>
      <c r="BC463" s="14"/>
      <c r="BD463" s="14"/>
      <c r="BE463" s="14"/>
    </row>
    <row r="464" spans="1:57" x14ac:dyDescent="0.2">
      <c r="A464" s="52" t="str">
        <f>source</f>
        <v>Source: Ministry of Housing,Communities and Local Government  Quarterly Revenue Outturn (QRO) returns, Q3 2017-18</v>
      </c>
      <c r="B464" s="52"/>
      <c r="C464" s="52"/>
      <c r="D464" s="52"/>
      <c r="E464" s="52"/>
      <c r="F464" s="52"/>
      <c r="G464" s="14"/>
      <c r="H464" s="14"/>
      <c r="I464" s="14"/>
      <c r="J464" s="14"/>
      <c r="K464" s="14"/>
      <c r="L464" s="14"/>
      <c r="M464" s="14"/>
      <c r="N464" s="14"/>
      <c r="O464" s="14"/>
      <c r="P464" s="14"/>
      <c r="Q464" s="14"/>
      <c r="R464" s="14"/>
      <c r="S464" s="25"/>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25"/>
      <c r="AT464" s="14"/>
      <c r="AU464" s="14"/>
      <c r="AV464" s="14"/>
      <c r="AW464" s="14"/>
      <c r="AX464" s="14"/>
      <c r="AY464" s="25"/>
      <c r="AZ464" s="14"/>
      <c r="BA464" s="14"/>
      <c r="BB464" s="14"/>
      <c r="BC464" s="14"/>
      <c r="BD464" s="14"/>
      <c r="BE464" s="14"/>
    </row>
    <row r="465" spans="1:51" x14ac:dyDescent="0.2">
      <c r="A465" s="52"/>
      <c r="B465" s="52"/>
      <c r="C465" s="52"/>
      <c r="D465" s="52"/>
      <c r="E465" s="52"/>
      <c r="F465" s="52"/>
      <c r="G465" s="14"/>
      <c r="H465" s="14"/>
      <c r="I465" s="14"/>
      <c r="J465" s="14"/>
      <c r="K465" s="14"/>
      <c r="L465" s="14"/>
      <c r="M465" s="14"/>
      <c r="N465" s="14"/>
      <c r="O465" s="14"/>
      <c r="P465" s="14"/>
      <c r="Q465" s="14"/>
      <c r="R465" s="14"/>
      <c r="S465" s="25"/>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25"/>
      <c r="AT465" s="14"/>
      <c r="AU465" s="14"/>
      <c r="AV465" s="14"/>
      <c r="AW465" s="14"/>
      <c r="AX465" s="14"/>
      <c r="AY465" s="25"/>
    </row>
    <row r="466" spans="1:51" x14ac:dyDescent="0.2">
      <c r="A466" s="52"/>
      <c r="B466" s="52"/>
      <c r="C466" s="52"/>
      <c r="D466" s="52"/>
      <c r="E466" s="52"/>
      <c r="F466" s="52"/>
      <c r="G466" s="14"/>
      <c r="H466" s="14"/>
      <c r="I466" s="14"/>
      <c r="J466" s="14"/>
      <c r="K466" s="14"/>
      <c r="L466" s="14"/>
      <c r="M466" s="14"/>
      <c r="N466" s="14"/>
      <c r="O466" s="14"/>
      <c r="P466" s="14"/>
      <c r="Q466" s="14"/>
      <c r="R466" s="14"/>
      <c r="S466" s="25"/>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25"/>
      <c r="AT466" s="14"/>
      <c r="AU466" s="14"/>
      <c r="AV466" s="14"/>
      <c r="AW466" s="14"/>
      <c r="AX466" s="14"/>
      <c r="AY466" s="25"/>
    </row>
    <row r="467" spans="1:51" hidden="1" x14ac:dyDescent="0.2"/>
    <row r="468" spans="1:51" hidden="1" x14ac:dyDescent="0.2"/>
    <row r="469" spans="1:51" hidden="1" x14ac:dyDescent="0.2"/>
    <row r="470" spans="1:51" hidden="1" x14ac:dyDescent="0.2"/>
    <row r="471" spans="1:51" hidden="1" x14ac:dyDescent="0.2"/>
    <row r="472" spans="1:51" hidden="1" x14ac:dyDescent="0.2"/>
    <row r="473" spans="1:51" x14ac:dyDescent="0.2"/>
    <row r="474" spans="1:51" x14ac:dyDescent="0.2"/>
  </sheetData>
  <conditionalFormatting sqref="G454:AJ454 G457:AJ462 AL457:AZ462 AL454:AZ454 BB454:BE454 BB457:BE462 G8:AJ8 AL8:BE8 AZ8:BA383 G9:BE451 AK8:AK451">
    <cfRule type="cellIs" dxfId="5" priority="4" operator="equal">
      <formula>"..."</formula>
    </cfRule>
  </conditionalFormatting>
  <conditionalFormatting sqref="AK454 AK457:AK462">
    <cfRule type="cellIs" dxfId="4" priority="3" operator="equal">
      <formula>"..."</formula>
    </cfRule>
  </conditionalFormatting>
  <conditionalFormatting sqref="BA457:BA462 BA454">
    <cfRule type="cellIs" dxfId="3" priority="2" operator="equal">
      <formula>"..."</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sheetPr>
  <dimension ref="A1:XFC474"/>
  <sheetViews>
    <sheetView showGridLines="0" zoomScale="70" zoomScaleNormal="70" workbookViewId="0">
      <pane xSplit="6" ySplit="7" topLeftCell="G425" activePane="bottomRight" state="frozen"/>
      <selection activeCell="F8" sqref="F8"/>
      <selection pane="topRight" activeCell="F8" sqref="F8"/>
      <selection pane="bottomLeft" activeCell="F8" sqref="F8"/>
      <selection pane="bottomRight" activeCell="F454" sqref="F454"/>
    </sheetView>
  </sheetViews>
  <sheetFormatPr defaultColWidth="0" defaultRowHeight="12.75" zeroHeight="1" x14ac:dyDescent="0.2"/>
  <cols>
    <col min="1" max="1" width="7.42578125" customWidth="1"/>
    <col min="2" max="3" width="10.7109375" customWidth="1"/>
    <col min="4" max="4" width="56.7109375" customWidth="1"/>
    <col min="5" max="6" width="7.7109375" customWidth="1"/>
    <col min="7" max="51" width="16.7109375" customWidth="1"/>
    <col min="52" max="52" width="16.7109375" hidden="1" customWidth="1"/>
    <col min="53" max="57" width="16.7109375" customWidth="1"/>
    <col min="58" max="58" width="5.7109375" customWidth="1"/>
    <col min="59" max="251" width="0" hidden="1" customWidth="1"/>
    <col min="252" max="16384" width="12.7109375" hidden="1"/>
  </cols>
  <sheetData>
    <row r="1" spans="1:16383" ht="42.75" customHeight="1" thickBot="1" x14ac:dyDescent="0.3">
      <c r="A1" s="1" t="str">
        <f>"Quarterly Revenue Outturn (QRO): Q3 "&amp;date_fy_year&amp;" data"</f>
        <v>Quarterly Revenue Outturn (QRO): Q3 2017-18 data</v>
      </c>
      <c r="B1" s="239"/>
      <c r="C1" s="239"/>
      <c r="D1" s="2"/>
      <c r="E1" s="2"/>
      <c r="F1" s="3"/>
      <c r="G1" s="3"/>
      <c r="H1" s="3"/>
      <c r="I1" s="3"/>
      <c r="J1" s="3"/>
      <c r="K1" s="3"/>
      <c r="L1" s="3"/>
      <c r="M1" s="3"/>
      <c r="N1" s="3"/>
      <c r="O1" s="3"/>
      <c r="P1" s="3"/>
      <c r="Q1" s="3"/>
      <c r="R1" s="3"/>
      <c r="S1" s="4"/>
      <c r="T1" s="3"/>
      <c r="U1" s="3"/>
      <c r="V1" s="3"/>
      <c r="W1" s="3"/>
      <c r="X1" s="3"/>
      <c r="Y1" s="3"/>
      <c r="Z1" s="3"/>
      <c r="AA1" s="3"/>
      <c r="AB1" s="3"/>
      <c r="AC1" s="3"/>
      <c r="AD1" s="3"/>
      <c r="AE1" s="3"/>
      <c r="AF1" s="3"/>
      <c r="AG1" s="3"/>
      <c r="AH1" s="3"/>
      <c r="AI1" s="3"/>
      <c r="AJ1" s="3"/>
      <c r="AK1" s="3"/>
      <c r="AL1" s="3"/>
      <c r="AM1" s="3"/>
      <c r="AN1" s="3"/>
      <c r="AO1" s="3"/>
      <c r="AP1" s="3"/>
      <c r="AQ1" s="3"/>
      <c r="AR1" s="3"/>
      <c r="AS1" s="4"/>
      <c r="AT1" s="3"/>
      <c r="AU1" s="3"/>
      <c r="AV1" s="3"/>
      <c r="AW1" s="3"/>
      <c r="AX1" s="3"/>
      <c r="AY1" s="4"/>
      <c r="AZ1" s="3"/>
      <c r="BA1" s="3"/>
      <c r="BB1" s="3"/>
      <c r="BC1" s="3"/>
      <c r="BD1" s="3"/>
      <c r="BE1" s="3"/>
      <c r="BF1" s="5"/>
    </row>
    <row r="2" spans="1:16383" ht="15.75" x14ac:dyDescent="0.25">
      <c r="A2" s="6" t="s">
        <v>884</v>
      </c>
      <c r="B2" s="6"/>
      <c r="C2" s="6"/>
      <c r="D2" s="7"/>
      <c r="E2" s="7"/>
      <c r="F2" s="8"/>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16383" ht="15.75" x14ac:dyDescent="0.25">
      <c r="A3" s="10"/>
      <c r="B3" s="10"/>
      <c r="C3" s="10"/>
      <c r="D3" s="11"/>
      <c r="E3" s="11"/>
      <c r="F3" s="12"/>
      <c r="G3" s="87">
        <v>4</v>
      </c>
      <c r="H3" s="87">
        <v>5</v>
      </c>
      <c r="I3" s="87">
        <v>6</v>
      </c>
      <c r="J3" s="87">
        <v>7</v>
      </c>
      <c r="K3" s="87">
        <v>8</v>
      </c>
      <c r="L3" s="87">
        <v>9</v>
      </c>
      <c r="M3" s="87">
        <v>10</v>
      </c>
      <c r="N3" s="87">
        <v>11</v>
      </c>
      <c r="O3" s="87">
        <v>12</v>
      </c>
      <c r="P3" s="87">
        <v>13</v>
      </c>
      <c r="Q3" s="87">
        <v>14</v>
      </c>
      <c r="R3" s="87">
        <v>15</v>
      </c>
      <c r="S3" s="87">
        <v>16</v>
      </c>
      <c r="T3" s="87">
        <v>17</v>
      </c>
      <c r="U3" s="87">
        <v>18</v>
      </c>
      <c r="V3" s="87">
        <v>19</v>
      </c>
      <c r="W3" s="87">
        <v>20</v>
      </c>
      <c r="X3" s="87">
        <v>21</v>
      </c>
      <c r="Y3" s="87">
        <v>22</v>
      </c>
      <c r="Z3" s="87">
        <v>23</v>
      </c>
      <c r="AA3" s="87">
        <v>24</v>
      </c>
      <c r="AB3" s="87">
        <v>25</v>
      </c>
      <c r="AC3" s="87">
        <v>26</v>
      </c>
      <c r="AD3" s="87">
        <v>27</v>
      </c>
      <c r="AE3" s="87">
        <v>28</v>
      </c>
      <c r="AF3" s="87">
        <v>29</v>
      </c>
      <c r="AG3" s="87">
        <v>30</v>
      </c>
      <c r="AH3" s="87">
        <v>31</v>
      </c>
      <c r="AI3" s="87">
        <v>32</v>
      </c>
      <c r="AJ3" s="87">
        <v>33</v>
      </c>
      <c r="AK3" s="87">
        <v>35</v>
      </c>
      <c r="AL3" s="87">
        <v>36</v>
      </c>
      <c r="AM3" s="87">
        <v>37</v>
      </c>
      <c r="AN3" s="87">
        <v>38</v>
      </c>
      <c r="AO3" s="87">
        <v>39</v>
      </c>
      <c r="AP3" s="87">
        <v>40</v>
      </c>
      <c r="AQ3" s="87">
        <v>41</v>
      </c>
      <c r="AR3" s="87">
        <v>42</v>
      </c>
      <c r="AS3" s="87">
        <v>43</v>
      </c>
      <c r="AT3" s="87">
        <v>44</v>
      </c>
      <c r="AU3" s="87">
        <v>45</v>
      </c>
      <c r="AV3" s="87">
        <v>46</v>
      </c>
      <c r="AW3" s="87">
        <v>47</v>
      </c>
      <c r="AX3" s="87">
        <v>48</v>
      </c>
      <c r="AY3" s="87">
        <v>49</v>
      </c>
      <c r="AZ3" s="87"/>
      <c r="BA3" s="87">
        <v>51</v>
      </c>
      <c r="BB3" s="87">
        <v>52</v>
      </c>
      <c r="BC3" s="87">
        <v>53</v>
      </c>
      <c r="BD3" s="87">
        <v>54</v>
      </c>
      <c r="BE3" s="87">
        <v>55</v>
      </c>
      <c r="BF3" s="87"/>
      <c r="BG3" s="13">
        <f t="shared" ref="BG3:BR3" si="0">COLUMN()-3</f>
        <v>56</v>
      </c>
      <c r="BH3" s="13">
        <f t="shared" si="0"/>
        <v>57</v>
      </c>
      <c r="BI3" s="13">
        <f t="shared" si="0"/>
        <v>58</v>
      </c>
      <c r="BJ3" s="13">
        <f t="shared" si="0"/>
        <v>59</v>
      </c>
      <c r="BK3" s="13">
        <f t="shared" si="0"/>
        <v>60</v>
      </c>
      <c r="BL3" s="13">
        <f t="shared" si="0"/>
        <v>61</v>
      </c>
      <c r="BM3" s="13">
        <f t="shared" si="0"/>
        <v>62</v>
      </c>
      <c r="BN3" s="13">
        <f t="shared" si="0"/>
        <v>63</v>
      </c>
      <c r="BO3" s="13">
        <f t="shared" si="0"/>
        <v>64</v>
      </c>
      <c r="BP3" s="13">
        <f t="shared" si="0"/>
        <v>65</v>
      </c>
      <c r="BQ3" s="13">
        <f t="shared" si="0"/>
        <v>66</v>
      </c>
      <c r="BR3" s="13">
        <f t="shared" si="0"/>
        <v>67</v>
      </c>
      <c r="BS3" s="13">
        <f t="shared" ref="BS3:ED3" si="1">COLUMN()-3</f>
        <v>68</v>
      </c>
      <c r="BT3" s="13">
        <f t="shared" si="1"/>
        <v>69</v>
      </c>
      <c r="BU3" s="13">
        <f t="shared" si="1"/>
        <v>70</v>
      </c>
      <c r="BV3" s="13">
        <f t="shared" si="1"/>
        <v>71</v>
      </c>
      <c r="BW3" s="13">
        <f t="shared" si="1"/>
        <v>72</v>
      </c>
      <c r="BX3" s="13">
        <f t="shared" si="1"/>
        <v>73</v>
      </c>
      <c r="BY3" s="13">
        <f t="shared" si="1"/>
        <v>74</v>
      </c>
      <c r="BZ3" s="13">
        <f t="shared" si="1"/>
        <v>75</v>
      </c>
      <c r="CA3" s="13">
        <f t="shared" si="1"/>
        <v>76</v>
      </c>
      <c r="CB3" s="13">
        <f t="shared" si="1"/>
        <v>77</v>
      </c>
      <c r="CC3" s="13">
        <f t="shared" si="1"/>
        <v>78</v>
      </c>
      <c r="CD3" s="13">
        <f t="shared" si="1"/>
        <v>79</v>
      </c>
      <c r="CE3" s="13">
        <f t="shared" si="1"/>
        <v>80</v>
      </c>
      <c r="CF3" s="13">
        <f t="shared" si="1"/>
        <v>81</v>
      </c>
      <c r="CG3" s="13">
        <f t="shared" si="1"/>
        <v>82</v>
      </c>
      <c r="CH3" s="13">
        <f t="shared" si="1"/>
        <v>83</v>
      </c>
      <c r="CI3" s="13">
        <f t="shared" si="1"/>
        <v>84</v>
      </c>
      <c r="CJ3" s="13">
        <f t="shared" si="1"/>
        <v>85</v>
      </c>
      <c r="CK3" s="13">
        <f t="shared" si="1"/>
        <v>86</v>
      </c>
      <c r="CL3" s="13">
        <f t="shared" si="1"/>
        <v>87</v>
      </c>
      <c r="CM3" s="13">
        <f t="shared" si="1"/>
        <v>88</v>
      </c>
      <c r="CN3" s="13">
        <f t="shared" si="1"/>
        <v>89</v>
      </c>
      <c r="CO3" s="13">
        <f t="shared" si="1"/>
        <v>90</v>
      </c>
      <c r="CP3" s="13">
        <f t="shared" si="1"/>
        <v>91</v>
      </c>
      <c r="CQ3" s="13">
        <f t="shared" si="1"/>
        <v>92</v>
      </c>
      <c r="CR3" s="13">
        <f t="shared" si="1"/>
        <v>93</v>
      </c>
      <c r="CS3" s="13">
        <f t="shared" si="1"/>
        <v>94</v>
      </c>
      <c r="CT3" s="13">
        <f t="shared" si="1"/>
        <v>95</v>
      </c>
      <c r="CU3" s="13">
        <f t="shared" si="1"/>
        <v>96</v>
      </c>
      <c r="CV3" s="13">
        <f t="shared" si="1"/>
        <v>97</v>
      </c>
      <c r="CW3" s="13">
        <f t="shared" si="1"/>
        <v>98</v>
      </c>
      <c r="CX3" s="13">
        <f t="shared" si="1"/>
        <v>99</v>
      </c>
      <c r="CY3" s="13">
        <f t="shared" si="1"/>
        <v>100</v>
      </c>
      <c r="CZ3" s="13">
        <f t="shared" si="1"/>
        <v>101</v>
      </c>
      <c r="DA3" s="13">
        <f t="shared" si="1"/>
        <v>102</v>
      </c>
      <c r="DB3" s="13">
        <f t="shared" si="1"/>
        <v>103</v>
      </c>
      <c r="DC3" s="13">
        <f t="shared" si="1"/>
        <v>104</v>
      </c>
      <c r="DD3" s="13">
        <f t="shared" si="1"/>
        <v>105</v>
      </c>
      <c r="DE3" s="13">
        <f t="shared" si="1"/>
        <v>106</v>
      </c>
      <c r="DF3" s="13">
        <f t="shared" si="1"/>
        <v>107</v>
      </c>
      <c r="DG3" s="13">
        <f t="shared" si="1"/>
        <v>108</v>
      </c>
      <c r="DH3" s="13">
        <f t="shared" si="1"/>
        <v>109</v>
      </c>
      <c r="DI3" s="13">
        <f t="shared" si="1"/>
        <v>110</v>
      </c>
      <c r="DJ3" s="13">
        <f t="shared" si="1"/>
        <v>111</v>
      </c>
      <c r="DK3" s="13">
        <f t="shared" si="1"/>
        <v>112</v>
      </c>
      <c r="DL3" s="13">
        <f t="shared" si="1"/>
        <v>113</v>
      </c>
      <c r="DM3" s="13">
        <f t="shared" si="1"/>
        <v>114</v>
      </c>
      <c r="DN3" s="13">
        <f t="shared" si="1"/>
        <v>115</v>
      </c>
      <c r="DO3" s="13">
        <f t="shared" si="1"/>
        <v>116</v>
      </c>
      <c r="DP3" s="13">
        <f t="shared" si="1"/>
        <v>117</v>
      </c>
      <c r="DQ3" s="13">
        <f t="shared" si="1"/>
        <v>118</v>
      </c>
      <c r="DR3" s="13">
        <f t="shared" si="1"/>
        <v>119</v>
      </c>
      <c r="DS3" s="13">
        <f t="shared" si="1"/>
        <v>120</v>
      </c>
      <c r="DT3" s="13">
        <f t="shared" si="1"/>
        <v>121</v>
      </c>
      <c r="DU3" s="13">
        <f t="shared" si="1"/>
        <v>122</v>
      </c>
      <c r="DV3" s="13">
        <f t="shared" si="1"/>
        <v>123</v>
      </c>
      <c r="DW3" s="13">
        <f t="shared" si="1"/>
        <v>124</v>
      </c>
      <c r="DX3" s="13">
        <f t="shared" si="1"/>
        <v>125</v>
      </c>
      <c r="DY3" s="13">
        <f t="shared" si="1"/>
        <v>126</v>
      </c>
      <c r="DZ3" s="13">
        <f t="shared" si="1"/>
        <v>127</v>
      </c>
      <c r="EA3" s="13">
        <f t="shared" si="1"/>
        <v>128</v>
      </c>
      <c r="EB3" s="13">
        <f t="shared" si="1"/>
        <v>129</v>
      </c>
      <c r="EC3" s="13">
        <f t="shared" si="1"/>
        <v>130</v>
      </c>
      <c r="ED3" s="13">
        <f t="shared" si="1"/>
        <v>131</v>
      </c>
      <c r="EE3" s="13">
        <f t="shared" ref="EE3:GP3" si="2">COLUMN()-3</f>
        <v>132</v>
      </c>
      <c r="EF3" s="13">
        <f t="shared" si="2"/>
        <v>133</v>
      </c>
      <c r="EG3" s="13">
        <f t="shared" si="2"/>
        <v>134</v>
      </c>
      <c r="EH3" s="13">
        <f t="shared" si="2"/>
        <v>135</v>
      </c>
      <c r="EI3" s="13">
        <f t="shared" si="2"/>
        <v>136</v>
      </c>
      <c r="EJ3" s="13">
        <f t="shared" si="2"/>
        <v>137</v>
      </c>
      <c r="EK3" s="13">
        <f t="shared" si="2"/>
        <v>138</v>
      </c>
      <c r="EL3" s="13">
        <f t="shared" si="2"/>
        <v>139</v>
      </c>
      <c r="EM3" s="13">
        <f t="shared" si="2"/>
        <v>140</v>
      </c>
      <c r="EN3" s="13">
        <f t="shared" si="2"/>
        <v>141</v>
      </c>
      <c r="EO3" s="13">
        <f t="shared" si="2"/>
        <v>142</v>
      </c>
      <c r="EP3" s="13">
        <f t="shared" si="2"/>
        <v>143</v>
      </c>
      <c r="EQ3" s="13">
        <f t="shared" si="2"/>
        <v>144</v>
      </c>
      <c r="ER3" s="13">
        <f t="shared" si="2"/>
        <v>145</v>
      </c>
      <c r="ES3" s="13">
        <f t="shared" si="2"/>
        <v>146</v>
      </c>
      <c r="ET3" s="13">
        <f t="shared" si="2"/>
        <v>147</v>
      </c>
      <c r="EU3" s="13">
        <f t="shared" si="2"/>
        <v>148</v>
      </c>
      <c r="EV3" s="13">
        <f t="shared" si="2"/>
        <v>149</v>
      </c>
      <c r="EW3" s="13">
        <f t="shared" si="2"/>
        <v>150</v>
      </c>
      <c r="EX3" s="13">
        <f t="shared" si="2"/>
        <v>151</v>
      </c>
      <c r="EY3" s="13">
        <f t="shared" si="2"/>
        <v>152</v>
      </c>
      <c r="EZ3" s="13">
        <f t="shared" si="2"/>
        <v>153</v>
      </c>
      <c r="FA3" s="13">
        <f t="shared" si="2"/>
        <v>154</v>
      </c>
      <c r="FB3" s="13">
        <f t="shared" si="2"/>
        <v>155</v>
      </c>
      <c r="FC3" s="13">
        <f t="shared" si="2"/>
        <v>156</v>
      </c>
      <c r="FD3" s="13">
        <f t="shared" si="2"/>
        <v>157</v>
      </c>
      <c r="FE3" s="13">
        <f t="shared" si="2"/>
        <v>158</v>
      </c>
      <c r="FF3" s="13">
        <f t="shared" si="2"/>
        <v>159</v>
      </c>
      <c r="FG3" s="13">
        <f t="shared" si="2"/>
        <v>160</v>
      </c>
      <c r="FH3" s="13">
        <f t="shared" si="2"/>
        <v>161</v>
      </c>
      <c r="FI3" s="13">
        <f t="shared" si="2"/>
        <v>162</v>
      </c>
      <c r="FJ3" s="13">
        <f t="shared" si="2"/>
        <v>163</v>
      </c>
      <c r="FK3" s="13">
        <f t="shared" si="2"/>
        <v>164</v>
      </c>
      <c r="FL3" s="13">
        <f t="shared" si="2"/>
        <v>165</v>
      </c>
      <c r="FM3" s="13">
        <f t="shared" si="2"/>
        <v>166</v>
      </c>
      <c r="FN3" s="13">
        <f t="shared" si="2"/>
        <v>167</v>
      </c>
      <c r="FO3" s="13">
        <f t="shared" si="2"/>
        <v>168</v>
      </c>
      <c r="FP3" s="13">
        <f t="shared" si="2"/>
        <v>169</v>
      </c>
      <c r="FQ3" s="13">
        <f t="shared" si="2"/>
        <v>170</v>
      </c>
      <c r="FR3" s="13">
        <f t="shared" si="2"/>
        <v>171</v>
      </c>
      <c r="FS3" s="13">
        <f t="shared" si="2"/>
        <v>172</v>
      </c>
      <c r="FT3" s="13">
        <f t="shared" si="2"/>
        <v>173</v>
      </c>
      <c r="FU3" s="13">
        <f t="shared" si="2"/>
        <v>174</v>
      </c>
      <c r="FV3" s="13">
        <f t="shared" si="2"/>
        <v>175</v>
      </c>
      <c r="FW3" s="13">
        <f t="shared" si="2"/>
        <v>176</v>
      </c>
      <c r="FX3" s="13">
        <f t="shared" si="2"/>
        <v>177</v>
      </c>
      <c r="FY3" s="13">
        <f t="shared" si="2"/>
        <v>178</v>
      </c>
      <c r="FZ3" s="13">
        <f t="shared" si="2"/>
        <v>179</v>
      </c>
      <c r="GA3" s="13">
        <f t="shared" si="2"/>
        <v>180</v>
      </c>
      <c r="GB3" s="13">
        <f t="shared" si="2"/>
        <v>181</v>
      </c>
      <c r="GC3" s="13">
        <f t="shared" si="2"/>
        <v>182</v>
      </c>
      <c r="GD3" s="13">
        <f t="shared" si="2"/>
        <v>183</v>
      </c>
      <c r="GE3" s="13">
        <f t="shared" si="2"/>
        <v>184</v>
      </c>
      <c r="GF3" s="13">
        <f t="shared" si="2"/>
        <v>185</v>
      </c>
      <c r="GG3" s="13">
        <f t="shared" si="2"/>
        <v>186</v>
      </c>
      <c r="GH3" s="13">
        <f t="shared" si="2"/>
        <v>187</v>
      </c>
      <c r="GI3" s="13">
        <f t="shared" si="2"/>
        <v>188</v>
      </c>
      <c r="GJ3" s="13">
        <f t="shared" si="2"/>
        <v>189</v>
      </c>
      <c r="GK3" s="13">
        <f t="shared" si="2"/>
        <v>190</v>
      </c>
      <c r="GL3" s="13">
        <f t="shared" si="2"/>
        <v>191</v>
      </c>
      <c r="GM3" s="13">
        <f t="shared" si="2"/>
        <v>192</v>
      </c>
      <c r="GN3" s="13">
        <f t="shared" si="2"/>
        <v>193</v>
      </c>
      <c r="GO3" s="13">
        <f t="shared" si="2"/>
        <v>194</v>
      </c>
      <c r="GP3" s="13">
        <f t="shared" si="2"/>
        <v>195</v>
      </c>
      <c r="GQ3" s="13">
        <f t="shared" ref="GQ3:JB3" si="3">COLUMN()-3</f>
        <v>196</v>
      </c>
      <c r="GR3" s="13">
        <f t="shared" si="3"/>
        <v>197</v>
      </c>
      <c r="GS3" s="13">
        <f t="shared" si="3"/>
        <v>198</v>
      </c>
      <c r="GT3" s="13">
        <f t="shared" si="3"/>
        <v>199</v>
      </c>
      <c r="GU3" s="13">
        <f t="shared" si="3"/>
        <v>200</v>
      </c>
      <c r="GV3" s="13">
        <f t="shared" si="3"/>
        <v>201</v>
      </c>
      <c r="GW3" s="13">
        <f t="shared" si="3"/>
        <v>202</v>
      </c>
      <c r="GX3" s="13">
        <f t="shared" si="3"/>
        <v>203</v>
      </c>
      <c r="GY3" s="13">
        <f t="shared" si="3"/>
        <v>204</v>
      </c>
      <c r="GZ3" s="13">
        <f t="shared" si="3"/>
        <v>205</v>
      </c>
      <c r="HA3" s="13">
        <f t="shared" si="3"/>
        <v>206</v>
      </c>
      <c r="HB3" s="13">
        <f t="shared" si="3"/>
        <v>207</v>
      </c>
      <c r="HC3" s="13">
        <f t="shared" si="3"/>
        <v>208</v>
      </c>
      <c r="HD3" s="13">
        <f t="shared" si="3"/>
        <v>209</v>
      </c>
      <c r="HE3" s="13">
        <f t="shared" si="3"/>
        <v>210</v>
      </c>
      <c r="HF3" s="13">
        <f t="shared" si="3"/>
        <v>211</v>
      </c>
      <c r="HG3" s="13">
        <f t="shared" si="3"/>
        <v>212</v>
      </c>
      <c r="HH3" s="13">
        <f t="shared" si="3"/>
        <v>213</v>
      </c>
      <c r="HI3" s="13">
        <f t="shared" si="3"/>
        <v>214</v>
      </c>
      <c r="HJ3" s="13">
        <f t="shared" si="3"/>
        <v>215</v>
      </c>
      <c r="HK3" s="13">
        <f t="shared" si="3"/>
        <v>216</v>
      </c>
      <c r="HL3" s="13">
        <f t="shared" si="3"/>
        <v>217</v>
      </c>
      <c r="HM3" s="13">
        <f t="shared" si="3"/>
        <v>218</v>
      </c>
      <c r="HN3" s="13">
        <f t="shared" si="3"/>
        <v>219</v>
      </c>
      <c r="HO3" s="13">
        <f t="shared" si="3"/>
        <v>220</v>
      </c>
      <c r="HP3" s="13">
        <f t="shared" si="3"/>
        <v>221</v>
      </c>
      <c r="HQ3" s="13">
        <f t="shared" si="3"/>
        <v>222</v>
      </c>
      <c r="HR3" s="13">
        <f t="shared" si="3"/>
        <v>223</v>
      </c>
      <c r="HS3" s="13">
        <f t="shared" si="3"/>
        <v>224</v>
      </c>
      <c r="HT3" s="13">
        <f t="shared" si="3"/>
        <v>225</v>
      </c>
      <c r="HU3" s="13">
        <f t="shared" si="3"/>
        <v>226</v>
      </c>
      <c r="HV3" s="13">
        <f t="shared" si="3"/>
        <v>227</v>
      </c>
      <c r="HW3" s="13">
        <f t="shared" si="3"/>
        <v>228</v>
      </c>
      <c r="HX3" s="13">
        <f t="shared" si="3"/>
        <v>229</v>
      </c>
      <c r="HY3" s="13">
        <f t="shared" si="3"/>
        <v>230</v>
      </c>
      <c r="HZ3" s="13">
        <f t="shared" si="3"/>
        <v>231</v>
      </c>
      <c r="IA3" s="13">
        <f t="shared" si="3"/>
        <v>232</v>
      </c>
      <c r="IB3" s="13">
        <f t="shared" si="3"/>
        <v>233</v>
      </c>
      <c r="IC3" s="13">
        <f t="shared" si="3"/>
        <v>234</v>
      </c>
      <c r="ID3" s="13">
        <f t="shared" si="3"/>
        <v>235</v>
      </c>
      <c r="IE3" s="13">
        <f t="shared" si="3"/>
        <v>236</v>
      </c>
      <c r="IF3" s="13">
        <f t="shared" si="3"/>
        <v>237</v>
      </c>
      <c r="IG3" s="13">
        <f t="shared" si="3"/>
        <v>238</v>
      </c>
      <c r="IH3" s="13">
        <f t="shared" si="3"/>
        <v>239</v>
      </c>
      <c r="II3" s="13">
        <f t="shared" si="3"/>
        <v>240</v>
      </c>
      <c r="IJ3" s="13">
        <f t="shared" si="3"/>
        <v>241</v>
      </c>
      <c r="IK3" s="13">
        <f t="shared" si="3"/>
        <v>242</v>
      </c>
      <c r="IL3" s="13">
        <f t="shared" si="3"/>
        <v>243</v>
      </c>
      <c r="IM3" s="13">
        <f t="shared" si="3"/>
        <v>244</v>
      </c>
      <c r="IN3" s="13">
        <f t="shared" si="3"/>
        <v>245</v>
      </c>
      <c r="IO3" s="13">
        <f t="shared" si="3"/>
        <v>246</v>
      </c>
      <c r="IP3" s="13">
        <f t="shared" si="3"/>
        <v>247</v>
      </c>
      <c r="IQ3" s="13">
        <f t="shared" si="3"/>
        <v>248</v>
      </c>
      <c r="IR3" s="13">
        <f t="shared" si="3"/>
        <v>249</v>
      </c>
      <c r="IS3" s="13">
        <f t="shared" si="3"/>
        <v>250</v>
      </c>
      <c r="IT3" s="13">
        <f t="shared" si="3"/>
        <v>251</v>
      </c>
      <c r="IU3" s="13">
        <f t="shared" si="3"/>
        <v>252</v>
      </c>
      <c r="IV3" s="13">
        <f t="shared" si="3"/>
        <v>253</v>
      </c>
      <c r="IW3" s="13">
        <f t="shared" si="3"/>
        <v>254</v>
      </c>
      <c r="IX3" s="13">
        <f t="shared" si="3"/>
        <v>255</v>
      </c>
      <c r="IY3" s="13">
        <f t="shared" si="3"/>
        <v>256</v>
      </c>
      <c r="IZ3" s="13">
        <f t="shared" si="3"/>
        <v>257</v>
      </c>
      <c r="JA3" s="13">
        <f t="shared" si="3"/>
        <v>258</v>
      </c>
      <c r="JB3" s="13">
        <f t="shared" si="3"/>
        <v>259</v>
      </c>
      <c r="JC3" s="13">
        <f t="shared" ref="JC3:LN3" si="4">COLUMN()-3</f>
        <v>260</v>
      </c>
      <c r="JD3" s="13">
        <f t="shared" si="4"/>
        <v>261</v>
      </c>
      <c r="JE3" s="13">
        <f t="shared" si="4"/>
        <v>262</v>
      </c>
      <c r="JF3" s="13">
        <f t="shared" si="4"/>
        <v>263</v>
      </c>
      <c r="JG3" s="13">
        <f t="shared" si="4"/>
        <v>264</v>
      </c>
      <c r="JH3" s="13">
        <f t="shared" si="4"/>
        <v>265</v>
      </c>
      <c r="JI3" s="13">
        <f t="shared" si="4"/>
        <v>266</v>
      </c>
      <c r="JJ3" s="13">
        <f t="shared" si="4"/>
        <v>267</v>
      </c>
      <c r="JK3" s="13">
        <f t="shared" si="4"/>
        <v>268</v>
      </c>
      <c r="JL3" s="13">
        <f t="shared" si="4"/>
        <v>269</v>
      </c>
      <c r="JM3" s="13">
        <f t="shared" si="4"/>
        <v>270</v>
      </c>
      <c r="JN3" s="13">
        <f t="shared" si="4"/>
        <v>271</v>
      </c>
      <c r="JO3" s="13">
        <f t="shared" si="4"/>
        <v>272</v>
      </c>
      <c r="JP3" s="13">
        <f t="shared" si="4"/>
        <v>273</v>
      </c>
      <c r="JQ3" s="13">
        <f t="shared" si="4"/>
        <v>274</v>
      </c>
      <c r="JR3" s="13">
        <f t="shared" si="4"/>
        <v>275</v>
      </c>
      <c r="JS3" s="13">
        <f t="shared" si="4"/>
        <v>276</v>
      </c>
      <c r="JT3" s="13">
        <f t="shared" si="4"/>
        <v>277</v>
      </c>
      <c r="JU3" s="13">
        <f t="shared" si="4"/>
        <v>278</v>
      </c>
      <c r="JV3" s="13">
        <f t="shared" si="4"/>
        <v>279</v>
      </c>
      <c r="JW3" s="13">
        <f t="shared" si="4"/>
        <v>280</v>
      </c>
      <c r="JX3" s="13">
        <f t="shared" si="4"/>
        <v>281</v>
      </c>
      <c r="JY3" s="13">
        <f t="shared" si="4"/>
        <v>282</v>
      </c>
      <c r="JZ3" s="13">
        <f t="shared" si="4"/>
        <v>283</v>
      </c>
      <c r="KA3" s="13">
        <f t="shared" si="4"/>
        <v>284</v>
      </c>
      <c r="KB3" s="13">
        <f t="shared" si="4"/>
        <v>285</v>
      </c>
      <c r="KC3" s="13">
        <f t="shared" si="4"/>
        <v>286</v>
      </c>
      <c r="KD3" s="13">
        <f t="shared" si="4"/>
        <v>287</v>
      </c>
      <c r="KE3" s="13">
        <f t="shared" si="4"/>
        <v>288</v>
      </c>
      <c r="KF3" s="13">
        <f t="shared" si="4"/>
        <v>289</v>
      </c>
      <c r="KG3" s="13">
        <f t="shared" si="4"/>
        <v>290</v>
      </c>
      <c r="KH3" s="13">
        <f t="shared" si="4"/>
        <v>291</v>
      </c>
      <c r="KI3" s="13">
        <f t="shared" si="4"/>
        <v>292</v>
      </c>
      <c r="KJ3" s="13">
        <f t="shared" si="4"/>
        <v>293</v>
      </c>
      <c r="KK3" s="13">
        <f t="shared" si="4"/>
        <v>294</v>
      </c>
      <c r="KL3" s="13">
        <f t="shared" si="4"/>
        <v>295</v>
      </c>
      <c r="KM3" s="13">
        <f t="shared" si="4"/>
        <v>296</v>
      </c>
      <c r="KN3" s="13">
        <f t="shared" si="4"/>
        <v>297</v>
      </c>
      <c r="KO3" s="13">
        <f t="shared" si="4"/>
        <v>298</v>
      </c>
      <c r="KP3" s="13">
        <f t="shared" si="4"/>
        <v>299</v>
      </c>
      <c r="KQ3" s="13">
        <f t="shared" si="4"/>
        <v>300</v>
      </c>
      <c r="KR3" s="13">
        <f t="shared" si="4"/>
        <v>301</v>
      </c>
      <c r="KS3" s="13">
        <f t="shared" si="4"/>
        <v>302</v>
      </c>
      <c r="KT3" s="13">
        <f t="shared" si="4"/>
        <v>303</v>
      </c>
      <c r="KU3" s="13">
        <f t="shared" si="4"/>
        <v>304</v>
      </c>
      <c r="KV3" s="13">
        <f t="shared" si="4"/>
        <v>305</v>
      </c>
      <c r="KW3" s="13">
        <f t="shared" si="4"/>
        <v>306</v>
      </c>
      <c r="KX3" s="13">
        <f t="shared" si="4"/>
        <v>307</v>
      </c>
      <c r="KY3" s="13">
        <f t="shared" si="4"/>
        <v>308</v>
      </c>
      <c r="KZ3" s="13">
        <f t="shared" si="4"/>
        <v>309</v>
      </c>
      <c r="LA3" s="13">
        <f t="shared" si="4"/>
        <v>310</v>
      </c>
      <c r="LB3" s="13">
        <f t="shared" si="4"/>
        <v>311</v>
      </c>
      <c r="LC3" s="13">
        <f t="shared" si="4"/>
        <v>312</v>
      </c>
      <c r="LD3" s="13">
        <f t="shared" si="4"/>
        <v>313</v>
      </c>
      <c r="LE3" s="13">
        <f t="shared" si="4"/>
        <v>314</v>
      </c>
      <c r="LF3" s="13">
        <f t="shared" si="4"/>
        <v>315</v>
      </c>
      <c r="LG3" s="13">
        <f t="shared" si="4"/>
        <v>316</v>
      </c>
      <c r="LH3" s="13">
        <f t="shared" si="4"/>
        <v>317</v>
      </c>
      <c r="LI3" s="13">
        <f t="shared" si="4"/>
        <v>318</v>
      </c>
      <c r="LJ3" s="13">
        <f t="shared" si="4"/>
        <v>319</v>
      </c>
      <c r="LK3" s="13">
        <f t="shared" si="4"/>
        <v>320</v>
      </c>
      <c r="LL3" s="13">
        <f t="shared" si="4"/>
        <v>321</v>
      </c>
      <c r="LM3" s="13">
        <f t="shared" si="4"/>
        <v>322</v>
      </c>
      <c r="LN3" s="13">
        <f t="shared" si="4"/>
        <v>323</v>
      </c>
      <c r="LO3" s="13">
        <f t="shared" ref="LO3:NZ3" si="5">COLUMN()-3</f>
        <v>324</v>
      </c>
      <c r="LP3" s="13">
        <f t="shared" si="5"/>
        <v>325</v>
      </c>
      <c r="LQ3" s="13">
        <f t="shared" si="5"/>
        <v>326</v>
      </c>
      <c r="LR3" s="13">
        <f t="shared" si="5"/>
        <v>327</v>
      </c>
      <c r="LS3" s="13">
        <f t="shared" si="5"/>
        <v>328</v>
      </c>
      <c r="LT3" s="13">
        <f t="shared" si="5"/>
        <v>329</v>
      </c>
      <c r="LU3" s="13">
        <f t="shared" si="5"/>
        <v>330</v>
      </c>
      <c r="LV3" s="13">
        <f t="shared" si="5"/>
        <v>331</v>
      </c>
      <c r="LW3" s="13">
        <f t="shared" si="5"/>
        <v>332</v>
      </c>
      <c r="LX3" s="13">
        <f t="shared" si="5"/>
        <v>333</v>
      </c>
      <c r="LY3" s="13">
        <f t="shared" si="5"/>
        <v>334</v>
      </c>
      <c r="LZ3" s="13">
        <f t="shared" si="5"/>
        <v>335</v>
      </c>
      <c r="MA3" s="13">
        <f t="shared" si="5"/>
        <v>336</v>
      </c>
      <c r="MB3" s="13">
        <f t="shared" si="5"/>
        <v>337</v>
      </c>
      <c r="MC3" s="13">
        <f t="shared" si="5"/>
        <v>338</v>
      </c>
      <c r="MD3" s="13">
        <f t="shared" si="5"/>
        <v>339</v>
      </c>
      <c r="ME3" s="13">
        <f t="shared" si="5"/>
        <v>340</v>
      </c>
      <c r="MF3" s="13">
        <f t="shared" si="5"/>
        <v>341</v>
      </c>
      <c r="MG3" s="13">
        <f t="shared" si="5"/>
        <v>342</v>
      </c>
      <c r="MH3" s="13">
        <f t="shared" si="5"/>
        <v>343</v>
      </c>
      <c r="MI3" s="13">
        <f t="shared" si="5"/>
        <v>344</v>
      </c>
      <c r="MJ3" s="13">
        <f t="shared" si="5"/>
        <v>345</v>
      </c>
      <c r="MK3" s="13">
        <f t="shared" si="5"/>
        <v>346</v>
      </c>
      <c r="ML3" s="13">
        <f t="shared" si="5"/>
        <v>347</v>
      </c>
      <c r="MM3" s="13">
        <f t="shared" si="5"/>
        <v>348</v>
      </c>
      <c r="MN3" s="13">
        <f t="shared" si="5"/>
        <v>349</v>
      </c>
      <c r="MO3" s="13">
        <f t="shared" si="5"/>
        <v>350</v>
      </c>
      <c r="MP3" s="13">
        <f t="shared" si="5"/>
        <v>351</v>
      </c>
      <c r="MQ3" s="13">
        <f t="shared" si="5"/>
        <v>352</v>
      </c>
      <c r="MR3" s="13">
        <f t="shared" si="5"/>
        <v>353</v>
      </c>
      <c r="MS3" s="13">
        <f t="shared" si="5"/>
        <v>354</v>
      </c>
      <c r="MT3" s="13">
        <f t="shared" si="5"/>
        <v>355</v>
      </c>
      <c r="MU3" s="13">
        <f t="shared" si="5"/>
        <v>356</v>
      </c>
      <c r="MV3" s="13">
        <f t="shared" si="5"/>
        <v>357</v>
      </c>
      <c r="MW3" s="13">
        <f t="shared" si="5"/>
        <v>358</v>
      </c>
      <c r="MX3" s="13">
        <f t="shared" si="5"/>
        <v>359</v>
      </c>
      <c r="MY3" s="13">
        <f t="shared" si="5"/>
        <v>360</v>
      </c>
      <c r="MZ3" s="13">
        <f t="shared" si="5"/>
        <v>361</v>
      </c>
      <c r="NA3" s="13">
        <f t="shared" si="5"/>
        <v>362</v>
      </c>
      <c r="NB3" s="13">
        <f t="shared" si="5"/>
        <v>363</v>
      </c>
      <c r="NC3" s="13">
        <f t="shared" si="5"/>
        <v>364</v>
      </c>
      <c r="ND3" s="13">
        <f t="shared" si="5"/>
        <v>365</v>
      </c>
      <c r="NE3" s="13">
        <f t="shared" si="5"/>
        <v>366</v>
      </c>
      <c r="NF3" s="13">
        <f t="shared" si="5"/>
        <v>367</v>
      </c>
      <c r="NG3" s="13">
        <f t="shared" si="5"/>
        <v>368</v>
      </c>
      <c r="NH3" s="13">
        <f t="shared" si="5"/>
        <v>369</v>
      </c>
      <c r="NI3" s="13">
        <f t="shared" si="5"/>
        <v>370</v>
      </c>
      <c r="NJ3" s="13">
        <f t="shared" si="5"/>
        <v>371</v>
      </c>
      <c r="NK3" s="13">
        <f t="shared" si="5"/>
        <v>372</v>
      </c>
      <c r="NL3" s="13">
        <f t="shared" si="5"/>
        <v>373</v>
      </c>
      <c r="NM3" s="13">
        <f t="shared" si="5"/>
        <v>374</v>
      </c>
      <c r="NN3" s="13">
        <f t="shared" si="5"/>
        <v>375</v>
      </c>
      <c r="NO3" s="13">
        <f t="shared" si="5"/>
        <v>376</v>
      </c>
      <c r="NP3" s="13">
        <f t="shared" si="5"/>
        <v>377</v>
      </c>
      <c r="NQ3" s="13">
        <f t="shared" si="5"/>
        <v>378</v>
      </c>
      <c r="NR3" s="13">
        <f t="shared" si="5"/>
        <v>379</v>
      </c>
      <c r="NS3" s="13">
        <f t="shared" si="5"/>
        <v>380</v>
      </c>
      <c r="NT3" s="13">
        <f t="shared" si="5"/>
        <v>381</v>
      </c>
      <c r="NU3" s="13">
        <f t="shared" si="5"/>
        <v>382</v>
      </c>
      <c r="NV3" s="13">
        <f t="shared" si="5"/>
        <v>383</v>
      </c>
      <c r="NW3" s="13">
        <f t="shared" si="5"/>
        <v>384</v>
      </c>
      <c r="NX3" s="13">
        <f t="shared" si="5"/>
        <v>385</v>
      </c>
      <c r="NY3" s="13">
        <f t="shared" si="5"/>
        <v>386</v>
      </c>
      <c r="NZ3" s="13">
        <f t="shared" si="5"/>
        <v>387</v>
      </c>
      <c r="OA3" s="13">
        <f t="shared" ref="OA3:QL3" si="6">COLUMN()-3</f>
        <v>388</v>
      </c>
      <c r="OB3" s="13">
        <f t="shared" si="6"/>
        <v>389</v>
      </c>
      <c r="OC3" s="13">
        <f t="shared" si="6"/>
        <v>390</v>
      </c>
      <c r="OD3" s="13">
        <f t="shared" si="6"/>
        <v>391</v>
      </c>
      <c r="OE3" s="13">
        <f t="shared" si="6"/>
        <v>392</v>
      </c>
      <c r="OF3" s="13">
        <f t="shared" si="6"/>
        <v>393</v>
      </c>
      <c r="OG3" s="13">
        <f t="shared" si="6"/>
        <v>394</v>
      </c>
      <c r="OH3" s="13">
        <f t="shared" si="6"/>
        <v>395</v>
      </c>
      <c r="OI3" s="13">
        <f t="shared" si="6"/>
        <v>396</v>
      </c>
      <c r="OJ3" s="13">
        <f t="shared" si="6"/>
        <v>397</v>
      </c>
      <c r="OK3" s="13">
        <f t="shared" si="6"/>
        <v>398</v>
      </c>
      <c r="OL3" s="13">
        <f t="shared" si="6"/>
        <v>399</v>
      </c>
      <c r="OM3" s="13">
        <f t="shared" si="6"/>
        <v>400</v>
      </c>
      <c r="ON3" s="13">
        <f t="shared" si="6"/>
        <v>401</v>
      </c>
      <c r="OO3" s="13">
        <f t="shared" si="6"/>
        <v>402</v>
      </c>
      <c r="OP3" s="13">
        <f t="shared" si="6"/>
        <v>403</v>
      </c>
      <c r="OQ3" s="13">
        <f t="shared" si="6"/>
        <v>404</v>
      </c>
      <c r="OR3" s="13">
        <f t="shared" si="6"/>
        <v>405</v>
      </c>
      <c r="OS3" s="13">
        <f t="shared" si="6"/>
        <v>406</v>
      </c>
      <c r="OT3" s="13">
        <f t="shared" si="6"/>
        <v>407</v>
      </c>
      <c r="OU3" s="13">
        <f t="shared" si="6"/>
        <v>408</v>
      </c>
      <c r="OV3" s="13">
        <f t="shared" si="6"/>
        <v>409</v>
      </c>
      <c r="OW3" s="13">
        <f t="shared" si="6"/>
        <v>410</v>
      </c>
      <c r="OX3" s="13">
        <f t="shared" si="6"/>
        <v>411</v>
      </c>
      <c r="OY3" s="13">
        <f t="shared" si="6"/>
        <v>412</v>
      </c>
      <c r="OZ3" s="13">
        <f t="shared" si="6"/>
        <v>413</v>
      </c>
      <c r="PA3" s="13">
        <f t="shared" si="6"/>
        <v>414</v>
      </c>
      <c r="PB3" s="13">
        <f t="shared" si="6"/>
        <v>415</v>
      </c>
      <c r="PC3" s="13">
        <f t="shared" si="6"/>
        <v>416</v>
      </c>
      <c r="PD3" s="13">
        <f t="shared" si="6"/>
        <v>417</v>
      </c>
      <c r="PE3" s="13">
        <f t="shared" si="6"/>
        <v>418</v>
      </c>
      <c r="PF3" s="13">
        <f t="shared" si="6"/>
        <v>419</v>
      </c>
      <c r="PG3" s="13">
        <f t="shared" si="6"/>
        <v>420</v>
      </c>
      <c r="PH3" s="13">
        <f t="shared" si="6"/>
        <v>421</v>
      </c>
      <c r="PI3" s="13">
        <f t="shared" si="6"/>
        <v>422</v>
      </c>
      <c r="PJ3" s="13">
        <f t="shared" si="6"/>
        <v>423</v>
      </c>
      <c r="PK3" s="13">
        <f t="shared" si="6"/>
        <v>424</v>
      </c>
      <c r="PL3" s="13">
        <f t="shared" si="6"/>
        <v>425</v>
      </c>
      <c r="PM3" s="13">
        <f t="shared" si="6"/>
        <v>426</v>
      </c>
      <c r="PN3" s="13">
        <f t="shared" si="6"/>
        <v>427</v>
      </c>
      <c r="PO3" s="13">
        <f t="shared" si="6"/>
        <v>428</v>
      </c>
      <c r="PP3" s="13">
        <f t="shared" si="6"/>
        <v>429</v>
      </c>
      <c r="PQ3" s="13">
        <f t="shared" si="6"/>
        <v>430</v>
      </c>
      <c r="PR3" s="13">
        <f t="shared" si="6"/>
        <v>431</v>
      </c>
      <c r="PS3" s="13">
        <f t="shared" si="6"/>
        <v>432</v>
      </c>
      <c r="PT3" s="13">
        <f t="shared" si="6"/>
        <v>433</v>
      </c>
      <c r="PU3" s="13">
        <f t="shared" si="6"/>
        <v>434</v>
      </c>
      <c r="PV3" s="13">
        <f t="shared" si="6"/>
        <v>435</v>
      </c>
      <c r="PW3" s="13">
        <f t="shared" si="6"/>
        <v>436</v>
      </c>
      <c r="PX3" s="13">
        <f t="shared" si="6"/>
        <v>437</v>
      </c>
      <c r="PY3" s="13">
        <f t="shared" si="6"/>
        <v>438</v>
      </c>
      <c r="PZ3" s="13">
        <f t="shared" si="6"/>
        <v>439</v>
      </c>
      <c r="QA3" s="13">
        <f t="shared" si="6"/>
        <v>440</v>
      </c>
      <c r="QB3" s="13">
        <f t="shared" si="6"/>
        <v>441</v>
      </c>
      <c r="QC3" s="13">
        <f t="shared" si="6"/>
        <v>442</v>
      </c>
      <c r="QD3" s="13">
        <f t="shared" si="6"/>
        <v>443</v>
      </c>
      <c r="QE3" s="13">
        <f t="shared" si="6"/>
        <v>444</v>
      </c>
      <c r="QF3" s="13">
        <f t="shared" si="6"/>
        <v>445</v>
      </c>
      <c r="QG3" s="13">
        <f t="shared" si="6"/>
        <v>446</v>
      </c>
      <c r="QH3" s="13">
        <f t="shared" si="6"/>
        <v>447</v>
      </c>
      <c r="QI3" s="13">
        <f t="shared" si="6"/>
        <v>448</v>
      </c>
      <c r="QJ3" s="13">
        <f t="shared" si="6"/>
        <v>449</v>
      </c>
      <c r="QK3" s="13">
        <f t="shared" si="6"/>
        <v>450</v>
      </c>
      <c r="QL3" s="13">
        <f t="shared" si="6"/>
        <v>451</v>
      </c>
      <c r="QM3" s="13">
        <f t="shared" ref="QM3:SX3" si="7">COLUMN()-3</f>
        <v>452</v>
      </c>
      <c r="QN3" s="13">
        <f t="shared" si="7"/>
        <v>453</v>
      </c>
      <c r="QO3" s="13">
        <f t="shared" si="7"/>
        <v>454</v>
      </c>
      <c r="QP3" s="13">
        <f t="shared" si="7"/>
        <v>455</v>
      </c>
      <c r="QQ3" s="13">
        <f t="shared" si="7"/>
        <v>456</v>
      </c>
      <c r="QR3" s="13">
        <f t="shared" si="7"/>
        <v>457</v>
      </c>
      <c r="QS3" s="13">
        <f t="shared" si="7"/>
        <v>458</v>
      </c>
      <c r="QT3" s="13">
        <f t="shared" si="7"/>
        <v>459</v>
      </c>
      <c r="QU3" s="13">
        <f t="shared" si="7"/>
        <v>460</v>
      </c>
      <c r="QV3" s="13">
        <f t="shared" si="7"/>
        <v>461</v>
      </c>
      <c r="QW3" s="13">
        <f t="shared" si="7"/>
        <v>462</v>
      </c>
      <c r="QX3" s="13">
        <f t="shared" si="7"/>
        <v>463</v>
      </c>
      <c r="QY3" s="13">
        <f t="shared" si="7"/>
        <v>464</v>
      </c>
      <c r="QZ3" s="13">
        <f t="shared" si="7"/>
        <v>465</v>
      </c>
      <c r="RA3" s="13">
        <f t="shared" si="7"/>
        <v>466</v>
      </c>
      <c r="RB3" s="13">
        <f t="shared" si="7"/>
        <v>467</v>
      </c>
      <c r="RC3" s="13">
        <f t="shared" si="7"/>
        <v>468</v>
      </c>
      <c r="RD3" s="13">
        <f t="shared" si="7"/>
        <v>469</v>
      </c>
      <c r="RE3" s="13">
        <f t="shared" si="7"/>
        <v>470</v>
      </c>
      <c r="RF3" s="13">
        <f t="shared" si="7"/>
        <v>471</v>
      </c>
      <c r="RG3" s="13">
        <f t="shared" si="7"/>
        <v>472</v>
      </c>
      <c r="RH3" s="13">
        <f t="shared" si="7"/>
        <v>473</v>
      </c>
      <c r="RI3" s="13">
        <f t="shared" si="7"/>
        <v>474</v>
      </c>
      <c r="RJ3" s="13">
        <f t="shared" si="7"/>
        <v>475</v>
      </c>
      <c r="RK3" s="13">
        <f t="shared" si="7"/>
        <v>476</v>
      </c>
      <c r="RL3" s="13">
        <f t="shared" si="7"/>
        <v>477</v>
      </c>
      <c r="RM3" s="13">
        <f t="shared" si="7"/>
        <v>478</v>
      </c>
      <c r="RN3" s="13">
        <f t="shared" si="7"/>
        <v>479</v>
      </c>
      <c r="RO3" s="13">
        <f t="shared" si="7"/>
        <v>480</v>
      </c>
      <c r="RP3" s="13">
        <f t="shared" si="7"/>
        <v>481</v>
      </c>
      <c r="RQ3" s="13">
        <f t="shared" si="7"/>
        <v>482</v>
      </c>
      <c r="RR3" s="13">
        <f t="shared" si="7"/>
        <v>483</v>
      </c>
      <c r="RS3" s="13">
        <f t="shared" si="7"/>
        <v>484</v>
      </c>
      <c r="RT3" s="13">
        <f t="shared" si="7"/>
        <v>485</v>
      </c>
      <c r="RU3" s="13">
        <f t="shared" si="7"/>
        <v>486</v>
      </c>
      <c r="RV3" s="13">
        <f t="shared" si="7"/>
        <v>487</v>
      </c>
      <c r="RW3" s="13">
        <f t="shared" si="7"/>
        <v>488</v>
      </c>
      <c r="RX3" s="13">
        <f t="shared" si="7"/>
        <v>489</v>
      </c>
      <c r="RY3" s="13">
        <f t="shared" si="7"/>
        <v>490</v>
      </c>
      <c r="RZ3" s="13">
        <f t="shared" si="7"/>
        <v>491</v>
      </c>
      <c r="SA3" s="13">
        <f t="shared" si="7"/>
        <v>492</v>
      </c>
      <c r="SB3" s="13">
        <f t="shared" si="7"/>
        <v>493</v>
      </c>
      <c r="SC3" s="13">
        <f t="shared" si="7"/>
        <v>494</v>
      </c>
      <c r="SD3" s="13">
        <f t="shared" si="7"/>
        <v>495</v>
      </c>
      <c r="SE3" s="13">
        <f t="shared" si="7"/>
        <v>496</v>
      </c>
      <c r="SF3" s="13">
        <f t="shared" si="7"/>
        <v>497</v>
      </c>
      <c r="SG3" s="13">
        <f t="shared" si="7"/>
        <v>498</v>
      </c>
      <c r="SH3" s="13">
        <f t="shared" si="7"/>
        <v>499</v>
      </c>
      <c r="SI3" s="13">
        <f t="shared" si="7"/>
        <v>500</v>
      </c>
      <c r="SJ3" s="13">
        <f t="shared" si="7"/>
        <v>501</v>
      </c>
      <c r="SK3" s="13">
        <f t="shared" si="7"/>
        <v>502</v>
      </c>
      <c r="SL3" s="13">
        <f t="shared" si="7"/>
        <v>503</v>
      </c>
      <c r="SM3" s="13">
        <f t="shared" si="7"/>
        <v>504</v>
      </c>
      <c r="SN3" s="13">
        <f t="shared" si="7"/>
        <v>505</v>
      </c>
      <c r="SO3" s="13">
        <f t="shared" si="7"/>
        <v>506</v>
      </c>
      <c r="SP3" s="13">
        <f t="shared" si="7"/>
        <v>507</v>
      </c>
      <c r="SQ3" s="13">
        <f t="shared" si="7"/>
        <v>508</v>
      </c>
      <c r="SR3" s="13">
        <f t="shared" si="7"/>
        <v>509</v>
      </c>
      <c r="SS3" s="13">
        <f t="shared" si="7"/>
        <v>510</v>
      </c>
      <c r="ST3" s="13">
        <f t="shared" si="7"/>
        <v>511</v>
      </c>
      <c r="SU3" s="13">
        <f t="shared" si="7"/>
        <v>512</v>
      </c>
      <c r="SV3" s="13">
        <f t="shared" si="7"/>
        <v>513</v>
      </c>
      <c r="SW3" s="13">
        <f t="shared" si="7"/>
        <v>514</v>
      </c>
      <c r="SX3" s="13">
        <f t="shared" si="7"/>
        <v>515</v>
      </c>
      <c r="SY3" s="13">
        <f t="shared" ref="SY3:VJ3" si="8">COLUMN()-3</f>
        <v>516</v>
      </c>
      <c r="SZ3" s="13">
        <f t="shared" si="8"/>
        <v>517</v>
      </c>
      <c r="TA3" s="13">
        <f t="shared" si="8"/>
        <v>518</v>
      </c>
      <c r="TB3" s="13">
        <f t="shared" si="8"/>
        <v>519</v>
      </c>
      <c r="TC3" s="13">
        <f t="shared" si="8"/>
        <v>520</v>
      </c>
      <c r="TD3" s="13">
        <f t="shared" si="8"/>
        <v>521</v>
      </c>
      <c r="TE3" s="13">
        <f t="shared" si="8"/>
        <v>522</v>
      </c>
      <c r="TF3" s="13">
        <f t="shared" si="8"/>
        <v>523</v>
      </c>
      <c r="TG3" s="13">
        <f t="shared" si="8"/>
        <v>524</v>
      </c>
      <c r="TH3" s="13">
        <f t="shared" si="8"/>
        <v>525</v>
      </c>
      <c r="TI3" s="13">
        <f t="shared" si="8"/>
        <v>526</v>
      </c>
      <c r="TJ3" s="13">
        <f t="shared" si="8"/>
        <v>527</v>
      </c>
      <c r="TK3" s="13">
        <f t="shared" si="8"/>
        <v>528</v>
      </c>
      <c r="TL3" s="13">
        <f t="shared" si="8"/>
        <v>529</v>
      </c>
      <c r="TM3" s="13">
        <f t="shared" si="8"/>
        <v>530</v>
      </c>
      <c r="TN3" s="13">
        <f t="shared" si="8"/>
        <v>531</v>
      </c>
      <c r="TO3" s="13">
        <f t="shared" si="8"/>
        <v>532</v>
      </c>
      <c r="TP3" s="13">
        <f t="shared" si="8"/>
        <v>533</v>
      </c>
      <c r="TQ3" s="13">
        <f t="shared" si="8"/>
        <v>534</v>
      </c>
      <c r="TR3" s="13">
        <f t="shared" si="8"/>
        <v>535</v>
      </c>
      <c r="TS3" s="13">
        <f t="shared" si="8"/>
        <v>536</v>
      </c>
      <c r="TT3" s="13">
        <f t="shared" si="8"/>
        <v>537</v>
      </c>
      <c r="TU3" s="13">
        <f t="shared" si="8"/>
        <v>538</v>
      </c>
      <c r="TV3" s="13">
        <f t="shared" si="8"/>
        <v>539</v>
      </c>
      <c r="TW3" s="13">
        <f t="shared" si="8"/>
        <v>540</v>
      </c>
      <c r="TX3" s="13">
        <f t="shared" si="8"/>
        <v>541</v>
      </c>
      <c r="TY3" s="13">
        <f t="shared" si="8"/>
        <v>542</v>
      </c>
      <c r="TZ3" s="13">
        <f t="shared" si="8"/>
        <v>543</v>
      </c>
      <c r="UA3" s="13">
        <f t="shared" si="8"/>
        <v>544</v>
      </c>
      <c r="UB3" s="13">
        <f t="shared" si="8"/>
        <v>545</v>
      </c>
      <c r="UC3" s="13">
        <f t="shared" si="8"/>
        <v>546</v>
      </c>
      <c r="UD3" s="13">
        <f t="shared" si="8"/>
        <v>547</v>
      </c>
      <c r="UE3" s="13">
        <f t="shared" si="8"/>
        <v>548</v>
      </c>
      <c r="UF3" s="13">
        <f t="shared" si="8"/>
        <v>549</v>
      </c>
      <c r="UG3" s="13">
        <f t="shared" si="8"/>
        <v>550</v>
      </c>
      <c r="UH3" s="13">
        <f t="shared" si="8"/>
        <v>551</v>
      </c>
      <c r="UI3" s="13">
        <f t="shared" si="8"/>
        <v>552</v>
      </c>
      <c r="UJ3" s="13">
        <f t="shared" si="8"/>
        <v>553</v>
      </c>
      <c r="UK3" s="13">
        <f t="shared" si="8"/>
        <v>554</v>
      </c>
      <c r="UL3" s="13">
        <f t="shared" si="8"/>
        <v>555</v>
      </c>
      <c r="UM3" s="13">
        <f t="shared" si="8"/>
        <v>556</v>
      </c>
      <c r="UN3" s="13">
        <f t="shared" si="8"/>
        <v>557</v>
      </c>
      <c r="UO3" s="13">
        <f t="shared" si="8"/>
        <v>558</v>
      </c>
      <c r="UP3" s="13">
        <f t="shared" si="8"/>
        <v>559</v>
      </c>
      <c r="UQ3" s="13">
        <f t="shared" si="8"/>
        <v>560</v>
      </c>
      <c r="UR3" s="13">
        <f t="shared" si="8"/>
        <v>561</v>
      </c>
      <c r="US3" s="13">
        <f t="shared" si="8"/>
        <v>562</v>
      </c>
      <c r="UT3" s="13">
        <f t="shared" si="8"/>
        <v>563</v>
      </c>
      <c r="UU3" s="13">
        <f t="shared" si="8"/>
        <v>564</v>
      </c>
      <c r="UV3" s="13">
        <f t="shared" si="8"/>
        <v>565</v>
      </c>
      <c r="UW3" s="13">
        <f t="shared" si="8"/>
        <v>566</v>
      </c>
      <c r="UX3" s="13">
        <f t="shared" si="8"/>
        <v>567</v>
      </c>
      <c r="UY3" s="13">
        <f t="shared" si="8"/>
        <v>568</v>
      </c>
      <c r="UZ3" s="13">
        <f t="shared" si="8"/>
        <v>569</v>
      </c>
      <c r="VA3" s="13">
        <f t="shared" si="8"/>
        <v>570</v>
      </c>
      <c r="VB3" s="13">
        <f t="shared" si="8"/>
        <v>571</v>
      </c>
      <c r="VC3" s="13">
        <f t="shared" si="8"/>
        <v>572</v>
      </c>
      <c r="VD3" s="13">
        <f t="shared" si="8"/>
        <v>573</v>
      </c>
      <c r="VE3" s="13">
        <f t="shared" si="8"/>
        <v>574</v>
      </c>
      <c r="VF3" s="13">
        <f t="shared" si="8"/>
        <v>575</v>
      </c>
      <c r="VG3" s="13">
        <f t="shared" si="8"/>
        <v>576</v>
      </c>
      <c r="VH3" s="13">
        <f t="shared" si="8"/>
        <v>577</v>
      </c>
      <c r="VI3" s="13">
        <f t="shared" si="8"/>
        <v>578</v>
      </c>
      <c r="VJ3" s="13">
        <f t="shared" si="8"/>
        <v>579</v>
      </c>
      <c r="VK3" s="13">
        <f t="shared" ref="VK3:XV3" si="9">COLUMN()-3</f>
        <v>580</v>
      </c>
      <c r="VL3" s="13">
        <f t="shared" si="9"/>
        <v>581</v>
      </c>
      <c r="VM3" s="13">
        <f t="shared" si="9"/>
        <v>582</v>
      </c>
      <c r="VN3" s="13">
        <f t="shared" si="9"/>
        <v>583</v>
      </c>
      <c r="VO3" s="13">
        <f t="shared" si="9"/>
        <v>584</v>
      </c>
      <c r="VP3" s="13">
        <f t="shared" si="9"/>
        <v>585</v>
      </c>
      <c r="VQ3" s="13">
        <f t="shared" si="9"/>
        <v>586</v>
      </c>
      <c r="VR3" s="13">
        <f t="shared" si="9"/>
        <v>587</v>
      </c>
      <c r="VS3" s="13">
        <f t="shared" si="9"/>
        <v>588</v>
      </c>
      <c r="VT3" s="13">
        <f t="shared" si="9"/>
        <v>589</v>
      </c>
      <c r="VU3" s="13">
        <f t="shared" si="9"/>
        <v>590</v>
      </c>
      <c r="VV3" s="13">
        <f t="shared" si="9"/>
        <v>591</v>
      </c>
      <c r="VW3" s="13">
        <f t="shared" si="9"/>
        <v>592</v>
      </c>
      <c r="VX3" s="13">
        <f t="shared" si="9"/>
        <v>593</v>
      </c>
      <c r="VY3" s="13">
        <f t="shared" si="9"/>
        <v>594</v>
      </c>
      <c r="VZ3" s="13">
        <f t="shared" si="9"/>
        <v>595</v>
      </c>
      <c r="WA3" s="13">
        <f t="shared" si="9"/>
        <v>596</v>
      </c>
      <c r="WB3" s="13">
        <f t="shared" si="9"/>
        <v>597</v>
      </c>
      <c r="WC3" s="13">
        <f t="shared" si="9"/>
        <v>598</v>
      </c>
      <c r="WD3" s="13">
        <f t="shared" si="9"/>
        <v>599</v>
      </c>
      <c r="WE3" s="13">
        <f t="shared" si="9"/>
        <v>600</v>
      </c>
      <c r="WF3" s="13">
        <f t="shared" si="9"/>
        <v>601</v>
      </c>
      <c r="WG3" s="13">
        <f t="shared" si="9"/>
        <v>602</v>
      </c>
      <c r="WH3" s="13">
        <f t="shared" si="9"/>
        <v>603</v>
      </c>
      <c r="WI3" s="13">
        <f t="shared" si="9"/>
        <v>604</v>
      </c>
      <c r="WJ3" s="13">
        <f t="shared" si="9"/>
        <v>605</v>
      </c>
      <c r="WK3" s="13">
        <f t="shared" si="9"/>
        <v>606</v>
      </c>
      <c r="WL3" s="13">
        <f t="shared" si="9"/>
        <v>607</v>
      </c>
      <c r="WM3" s="13">
        <f t="shared" si="9"/>
        <v>608</v>
      </c>
      <c r="WN3" s="13">
        <f t="shared" si="9"/>
        <v>609</v>
      </c>
      <c r="WO3" s="13">
        <f t="shared" si="9"/>
        <v>610</v>
      </c>
      <c r="WP3" s="13">
        <f t="shared" si="9"/>
        <v>611</v>
      </c>
      <c r="WQ3" s="13">
        <f t="shared" si="9"/>
        <v>612</v>
      </c>
      <c r="WR3" s="13">
        <f t="shared" si="9"/>
        <v>613</v>
      </c>
      <c r="WS3" s="13">
        <f t="shared" si="9"/>
        <v>614</v>
      </c>
      <c r="WT3" s="13">
        <f t="shared" si="9"/>
        <v>615</v>
      </c>
      <c r="WU3" s="13">
        <f t="shared" si="9"/>
        <v>616</v>
      </c>
      <c r="WV3" s="13">
        <f t="shared" si="9"/>
        <v>617</v>
      </c>
      <c r="WW3" s="13">
        <f t="shared" si="9"/>
        <v>618</v>
      </c>
      <c r="WX3" s="13">
        <f t="shared" si="9"/>
        <v>619</v>
      </c>
      <c r="WY3" s="13">
        <f t="shared" si="9"/>
        <v>620</v>
      </c>
      <c r="WZ3" s="13">
        <f t="shared" si="9"/>
        <v>621</v>
      </c>
      <c r="XA3" s="13">
        <f t="shared" si="9"/>
        <v>622</v>
      </c>
      <c r="XB3" s="13">
        <f t="shared" si="9"/>
        <v>623</v>
      </c>
      <c r="XC3" s="13">
        <f t="shared" si="9"/>
        <v>624</v>
      </c>
      <c r="XD3" s="13">
        <f t="shared" si="9"/>
        <v>625</v>
      </c>
      <c r="XE3" s="13">
        <f t="shared" si="9"/>
        <v>626</v>
      </c>
      <c r="XF3" s="13">
        <f t="shared" si="9"/>
        <v>627</v>
      </c>
      <c r="XG3" s="13">
        <f t="shared" si="9"/>
        <v>628</v>
      </c>
      <c r="XH3" s="13">
        <f t="shared" si="9"/>
        <v>629</v>
      </c>
      <c r="XI3" s="13">
        <f t="shared" si="9"/>
        <v>630</v>
      </c>
      <c r="XJ3" s="13">
        <f t="shared" si="9"/>
        <v>631</v>
      </c>
      <c r="XK3" s="13">
        <f t="shared" si="9"/>
        <v>632</v>
      </c>
      <c r="XL3" s="13">
        <f t="shared" si="9"/>
        <v>633</v>
      </c>
      <c r="XM3" s="13">
        <f t="shared" si="9"/>
        <v>634</v>
      </c>
      <c r="XN3" s="13">
        <f t="shared" si="9"/>
        <v>635</v>
      </c>
      <c r="XO3" s="13">
        <f t="shared" si="9"/>
        <v>636</v>
      </c>
      <c r="XP3" s="13">
        <f t="shared" si="9"/>
        <v>637</v>
      </c>
      <c r="XQ3" s="13">
        <f t="shared" si="9"/>
        <v>638</v>
      </c>
      <c r="XR3" s="13">
        <f t="shared" si="9"/>
        <v>639</v>
      </c>
      <c r="XS3" s="13">
        <f t="shared" si="9"/>
        <v>640</v>
      </c>
      <c r="XT3" s="13">
        <f t="shared" si="9"/>
        <v>641</v>
      </c>
      <c r="XU3" s="13">
        <f t="shared" si="9"/>
        <v>642</v>
      </c>
      <c r="XV3" s="13">
        <f t="shared" si="9"/>
        <v>643</v>
      </c>
      <c r="XW3" s="13">
        <f t="shared" ref="XW3:AAH3" si="10">COLUMN()-3</f>
        <v>644</v>
      </c>
      <c r="XX3" s="13">
        <f t="shared" si="10"/>
        <v>645</v>
      </c>
      <c r="XY3" s="13">
        <f t="shared" si="10"/>
        <v>646</v>
      </c>
      <c r="XZ3" s="13">
        <f t="shared" si="10"/>
        <v>647</v>
      </c>
      <c r="YA3" s="13">
        <f t="shared" si="10"/>
        <v>648</v>
      </c>
      <c r="YB3" s="13">
        <f t="shared" si="10"/>
        <v>649</v>
      </c>
      <c r="YC3" s="13">
        <f t="shared" si="10"/>
        <v>650</v>
      </c>
      <c r="YD3" s="13">
        <f t="shared" si="10"/>
        <v>651</v>
      </c>
      <c r="YE3" s="13">
        <f t="shared" si="10"/>
        <v>652</v>
      </c>
      <c r="YF3" s="13">
        <f t="shared" si="10"/>
        <v>653</v>
      </c>
      <c r="YG3" s="13">
        <f t="shared" si="10"/>
        <v>654</v>
      </c>
      <c r="YH3" s="13">
        <f t="shared" si="10"/>
        <v>655</v>
      </c>
      <c r="YI3" s="13">
        <f t="shared" si="10"/>
        <v>656</v>
      </c>
      <c r="YJ3" s="13">
        <f t="shared" si="10"/>
        <v>657</v>
      </c>
      <c r="YK3" s="13">
        <f t="shared" si="10"/>
        <v>658</v>
      </c>
      <c r="YL3" s="13">
        <f t="shared" si="10"/>
        <v>659</v>
      </c>
      <c r="YM3" s="13">
        <f t="shared" si="10"/>
        <v>660</v>
      </c>
      <c r="YN3" s="13">
        <f t="shared" si="10"/>
        <v>661</v>
      </c>
      <c r="YO3" s="13">
        <f t="shared" si="10"/>
        <v>662</v>
      </c>
      <c r="YP3" s="13">
        <f t="shared" si="10"/>
        <v>663</v>
      </c>
      <c r="YQ3" s="13">
        <f t="shared" si="10"/>
        <v>664</v>
      </c>
      <c r="YR3" s="13">
        <f t="shared" si="10"/>
        <v>665</v>
      </c>
      <c r="YS3" s="13">
        <f t="shared" si="10"/>
        <v>666</v>
      </c>
      <c r="YT3" s="13">
        <f t="shared" si="10"/>
        <v>667</v>
      </c>
      <c r="YU3" s="13">
        <f t="shared" si="10"/>
        <v>668</v>
      </c>
      <c r="YV3" s="13">
        <f t="shared" si="10"/>
        <v>669</v>
      </c>
      <c r="YW3" s="13">
        <f t="shared" si="10"/>
        <v>670</v>
      </c>
      <c r="YX3" s="13">
        <f t="shared" si="10"/>
        <v>671</v>
      </c>
      <c r="YY3" s="13">
        <f t="shared" si="10"/>
        <v>672</v>
      </c>
      <c r="YZ3" s="13">
        <f t="shared" si="10"/>
        <v>673</v>
      </c>
      <c r="ZA3" s="13">
        <f t="shared" si="10"/>
        <v>674</v>
      </c>
      <c r="ZB3" s="13">
        <f t="shared" si="10"/>
        <v>675</v>
      </c>
      <c r="ZC3" s="13">
        <f t="shared" si="10"/>
        <v>676</v>
      </c>
      <c r="ZD3" s="13">
        <f t="shared" si="10"/>
        <v>677</v>
      </c>
      <c r="ZE3" s="13">
        <f t="shared" si="10"/>
        <v>678</v>
      </c>
      <c r="ZF3" s="13">
        <f t="shared" si="10"/>
        <v>679</v>
      </c>
      <c r="ZG3" s="13">
        <f t="shared" si="10"/>
        <v>680</v>
      </c>
      <c r="ZH3" s="13">
        <f t="shared" si="10"/>
        <v>681</v>
      </c>
      <c r="ZI3" s="13">
        <f t="shared" si="10"/>
        <v>682</v>
      </c>
      <c r="ZJ3" s="13">
        <f t="shared" si="10"/>
        <v>683</v>
      </c>
      <c r="ZK3" s="13">
        <f t="shared" si="10"/>
        <v>684</v>
      </c>
      <c r="ZL3" s="13">
        <f t="shared" si="10"/>
        <v>685</v>
      </c>
      <c r="ZM3" s="13">
        <f t="shared" si="10"/>
        <v>686</v>
      </c>
      <c r="ZN3" s="13">
        <f t="shared" si="10"/>
        <v>687</v>
      </c>
      <c r="ZO3" s="13">
        <f t="shared" si="10"/>
        <v>688</v>
      </c>
      <c r="ZP3" s="13">
        <f t="shared" si="10"/>
        <v>689</v>
      </c>
      <c r="ZQ3" s="13">
        <f t="shared" si="10"/>
        <v>690</v>
      </c>
      <c r="ZR3" s="13">
        <f t="shared" si="10"/>
        <v>691</v>
      </c>
      <c r="ZS3" s="13">
        <f t="shared" si="10"/>
        <v>692</v>
      </c>
      <c r="ZT3" s="13">
        <f t="shared" si="10"/>
        <v>693</v>
      </c>
      <c r="ZU3" s="13">
        <f t="shared" si="10"/>
        <v>694</v>
      </c>
      <c r="ZV3" s="13">
        <f t="shared" si="10"/>
        <v>695</v>
      </c>
      <c r="ZW3" s="13">
        <f t="shared" si="10"/>
        <v>696</v>
      </c>
      <c r="ZX3" s="13">
        <f t="shared" si="10"/>
        <v>697</v>
      </c>
      <c r="ZY3" s="13">
        <f t="shared" si="10"/>
        <v>698</v>
      </c>
      <c r="ZZ3" s="13">
        <f t="shared" si="10"/>
        <v>699</v>
      </c>
      <c r="AAA3" s="13">
        <f t="shared" si="10"/>
        <v>700</v>
      </c>
      <c r="AAB3" s="13">
        <f t="shared" si="10"/>
        <v>701</v>
      </c>
      <c r="AAC3" s="13">
        <f t="shared" si="10"/>
        <v>702</v>
      </c>
      <c r="AAD3" s="13">
        <f t="shared" si="10"/>
        <v>703</v>
      </c>
      <c r="AAE3" s="13">
        <f t="shared" si="10"/>
        <v>704</v>
      </c>
      <c r="AAF3" s="13">
        <f t="shared" si="10"/>
        <v>705</v>
      </c>
      <c r="AAG3" s="13">
        <f t="shared" si="10"/>
        <v>706</v>
      </c>
      <c r="AAH3" s="13">
        <f t="shared" si="10"/>
        <v>707</v>
      </c>
      <c r="AAI3" s="13">
        <f t="shared" ref="AAI3:ACT3" si="11">COLUMN()-3</f>
        <v>708</v>
      </c>
      <c r="AAJ3" s="13">
        <f t="shared" si="11"/>
        <v>709</v>
      </c>
      <c r="AAK3" s="13">
        <f t="shared" si="11"/>
        <v>710</v>
      </c>
      <c r="AAL3" s="13">
        <f t="shared" si="11"/>
        <v>711</v>
      </c>
      <c r="AAM3" s="13">
        <f t="shared" si="11"/>
        <v>712</v>
      </c>
      <c r="AAN3" s="13">
        <f t="shared" si="11"/>
        <v>713</v>
      </c>
      <c r="AAO3" s="13">
        <f t="shared" si="11"/>
        <v>714</v>
      </c>
      <c r="AAP3" s="13">
        <f t="shared" si="11"/>
        <v>715</v>
      </c>
      <c r="AAQ3" s="13">
        <f t="shared" si="11"/>
        <v>716</v>
      </c>
      <c r="AAR3" s="13">
        <f t="shared" si="11"/>
        <v>717</v>
      </c>
      <c r="AAS3" s="13">
        <f t="shared" si="11"/>
        <v>718</v>
      </c>
      <c r="AAT3" s="13">
        <f t="shared" si="11"/>
        <v>719</v>
      </c>
      <c r="AAU3" s="13">
        <f t="shared" si="11"/>
        <v>720</v>
      </c>
      <c r="AAV3" s="13">
        <f t="shared" si="11"/>
        <v>721</v>
      </c>
      <c r="AAW3" s="13">
        <f t="shared" si="11"/>
        <v>722</v>
      </c>
      <c r="AAX3" s="13">
        <f t="shared" si="11"/>
        <v>723</v>
      </c>
      <c r="AAY3" s="13">
        <f t="shared" si="11"/>
        <v>724</v>
      </c>
      <c r="AAZ3" s="13">
        <f t="shared" si="11"/>
        <v>725</v>
      </c>
      <c r="ABA3" s="13">
        <f t="shared" si="11"/>
        <v>726</v>
      </c>
      <c r="ABB3" s="13">
        <f t="shared" si="11"/>
        <v>727</v>
      </c>
      <c r="ABC3" s="13">
        <f t="shared" si="11"/>
        <v>728</v>
      </c>
      <c r="ABD3" s="13">
        <f t="shared" si="11"/>
        <v>729</v>
      </c>
      <c r="ABE3" s="13">
        <f t="shared" si="11"/>
        <v>730</v>
      </c>
      <c r="ABF3" s="13">
        <f t="shared" si="11"/>
        <v>731</v>
      </c>
      <c r="ABG3" s="13">
        <f t="shared" si="11"/>
        <v>732</v>
      </c>
      <c r="ABH3" s="13">
        <f t="shared" si="11"/>
        <v>733</v>
      </c>
      <c r="ABI3" s="13">
        <f t="shared" si="11"/>
        <v>734</v>
      </c>
      <c r="ABJ3" s="13">
        <f t="shared" si="11"/>
        <v>735</v>
      </c>
      <c r="ABK3" s="13">
        <f t="shared" si="11"/>
        <v>736</v>
      </c>
      <c r="ABL3" s="13">
        <f t="shared" si="11"/>
        <v>737</v>
      </c>
      <c r="ABM3" s="13">
        <f t="shared" si="11"/>
        <v>738</v>
      </c>
      <c r="ABN3" s="13">
        <f t="shared" si="11"/>
        <v>739</v>
      </c>
      <c r="ABO3" s="13">
        <f t="shared" si="11"/>
        <v>740</v>
      </c>
      <c r="ABP3" s="13">
        <f t="shared" si="11"/>
        <v>741</v>
      </c>
      <c r="ABQ3" s="13">
        <f t="shared" si="11"/>
        <v>742</v>
      </c>
      <c r="ABR3" s="13">
        <f t="shared" si="11"/>
        <v>743</v>
      </c>
      <c r="ABS3" s="13">
        <f t="shared" si="11"/>
        <v>744</v>
      </c>
      <c r="ABT3" s="13">
        <f t="shared" si="11"/>
        <v>745</v>
      </c>
      <c r="ABU3" s="13">
        <f t="shared" si="11"/>
        <v>746</v>
      </c>
      <c r="ABV3" s="13">
        <f t="shared" si="11"/>
        <v>747</v>
      </c>
      <c r="ABW3" s="13">
        <f t="shared" si="11"/>
        <v>748</v>
      </c>
      <c r="ABX3" s="13">
        <f t="shared" si="11"/>
        <v>749</v>
      </c>
      <c r="ABY3" s="13">
        <f t="shared" si="11"/>
        <v>750</v>
      </c>
      <c r="ABZ3" s="13">
        <f t="shared" si="11"/>
        <v>751</v>
      </c>
      <c r="ACA3" s="13">
        <f t="shared" si="11"/>
        <v>752</v>
      </c>
      <c r="ACB3" s="13">
        <f t="shared" si="11"/>
        <v>753</v>
      </c>
      <c r="ACC3" s="13">
        <f t="shared" si="11"/>
        <v>754</v>
      </c>
      <c r="ACD3" s="13">
        <f t="shared" si="11"/>
        <v>755</v>
      </c>
      <c r="ACE3" s="13">
        <f t="shared" si="11"/>
        <v>756</v>
      </c>
      <c r="ACF3" s="13">
        <f t="shared" si="11"/>
        <v>757</v>
      </c>
      <c r="ACG3" s="13">
        <f t="shared" si="11"/>
        <v>758</v>
      </c>
      <c r="ACH3" s="13">
        <f t="shared" si="11"/>
        <v>759</v>
      </c>
      <c r="ACI3" s="13">
        <f t="shared" si="11"/>
        <v>760</v>
      </c>
      <c r="ACJ3" s="13">
        <f t="shared" si="11"/>
        <v>761</v>
      </c>
      <c r="ACK3" s="13">
        <f t="shared" si="11"/>
        <v>762</v>
      </c>
      <c r="ACL3" s="13">
        <f t="shared" si="11"/>
        <v>763</v>
      </c>
      <c r="ACM3" s="13">
        <f t="shared" si="11"/>
        <v>764</v>
      </c>
      <c r="ACN3" s="13">
        <f t="shared" si="11"/>
        <v>765</v>
      </c>
      <c r="ACO3" s="13">
        <f t="shared" si="11"/>
        <v>766</v>
      </c>
      <c r="ACP3" s="13">
        <f t="shared" si="11"/>
        <v>767</v>
      </c>
      <c r="ACQ3" s="13">
        <f t="shared" si="11"/>
        <v>768</v>
      </c>
      <c r="ACR3" s="13">
        <f t="shared" si="11"/>
        <v>769</v>
      </c>
      <c r="ACS3" s="13">
        <f t="shared" si="11"/>
        <v>770</v>
      </c>
      <c r="ACT3" s="13">
        <f t="shared" si="11"/>
        <v>771</v>
      </c>
      <c r="ACU3" s="13">
        <f t="shared" ref="ACU3:AFF3" si="12">COLUMN()-3</f>
        <v>772</v>
      </c>
      <c r="ACV3" s="13">
        <f t="shared" si="12"/>
        <v>773</v>
      </c>
      <c r="ACW3" s="13">
        <f t="shared" si="12"/>
        <v>774</v>
      </c>
      <c r="ACX3" s="13">
        <f t="shared" si="12"/>
        <v>775</v>
      </c>
      <c r="ACY3" s="13">
        <f t="shared" si="12"/>
        <v>776</v>
      </c>
      <c r="ACZ3" s="13">
        <f t="shared" si="12"/>
        <v>777</v>
      </c>
      <c r="ADA3" s="13">
        <f t="shared" si="12"/>
        <v>778</v>
      </c>
      <c r="ADB3" s="13">
        <f t="shared" si="12"/>
        <v>779</v>
      </c>
      <c r="ADC3" s="13">
        <f t="shared" si="12"/>
        <v>780</v>
      </c>
      <c r="ADD3" s="13">
        <f t="shared" si="12"/>
        <v>781</v>
      </c>
      <c r="ADE3" s="13">
        <f t="shared" si="12"/>
        <v>782</v>
      </c>
      <c r="ADF3" s="13">
        <f t="shared" si="12"/>
        <v>783</v>
      </c>
      <c r="ADG3" s="13">
        <f t="shared" si="12"/>
        <v>784</v>
      </c>
      <c r="ADH3" s="13">
        <f t="shared" si="12"/>
        <v>785</v>
      </c>
      <c r="ADI3" s="13">
        <f t="shared" si="12"/>
        <v>786</v>
      </c>
      <c r="ADJ3" s="13">
        <f t="shared" si="12"/>
        <v>787</v>
      </c>
      <c r="ADK3" s="13">
        <f t="shared" si="12"/>
        <v>788</v>
      </c>
      <c r="ADL3" s="13">
        <f t="shared" si="12"/>
        <v>789</v>
      </c>
      <c r="ADM3" s="13">
        <f t="shared" si="12"/>
        <v>790</v>
      </c>
      <c r="ADN3" s="13">
        <f t="shared" si="12"/>
        <v>791</v>
      </c>
      <c r="ADO3" s="13">
        <f t="shared" si="12"/>
        <v>792</v>
      </c>
      <c r="ADP3" s="13">
        <f t="shared" si="12"/>
        <v>793</v>
      </c>
      <c r="ADQ3" s="13">
        <f t="shared" si="12"/>
        <v>794</v>
      </c>
      <c r="ADR3" s="13">
        <f t="shared" si="12"/>
        <v>795</v>
      </c>
      <c r="ADS3" s="13">
        <f t="shared" si="12"/>
        <v>796</v>
      </c>
      <c r="ADT3" s="13">
        <f t="shared" si="12"/>
        <v>797</v>
      </c>
      <c r="ADU3" s="13">
        <f t="shared" si="12"/>
        <v>798</v>
      </c>
      <c r="ADV3" s="13">
        <f t="shared" si="12"/>
        <v>799</v>
      </c>
      <c r="ADW3" s="13">
        <f t="shared" si="12"/>
        <v>800</v>
      </c>
      <c r="ADX3" s="13">
        <f t="shared" si="12"/>
        <v>801</v>
      </c>
      <c r="ADY3" s="13">
        <f t="shared" si="12"/>
        <v>802</v>
      </c>
      <c r="ADZ3" s="13">
        <f t="shared" si="12"/>
        <v>803</v>
      </c>
      <c r="AEA3" s="13">
        <f t="shared" si="12"/>
        <v>804</v>
      </c>
      <c r="AEB3" s="13">
        <f t="shared" si="12"/>
        <v>805</v>
      </c>
      <c r="AEC3" s="13">
        <f t="shared" si="12"/>
        <v>806</v>
      </c>
      <c r="AED3" s="13">
        <f t="shared" si="12"/>
        <v>807</v>
      </c>
      <c r="AEE3" s="13">
        <f t="shared" si="12"/>
        <v>808</v>
      </c>
      <c r="AEF3" s="13">
        <f t="shared" si="12"/>
        <v>809</v>
      </c>
      <c r="AEG3" s="13">
        <f t="shared" si="12"/>
        <v>810</v>
      </c>
      <c r="AEH3" s="13">
        <f t="shared" si="12"/>
        <v>811</v>
      </c>
      <c r="AEI3" s="13">
        <f t="shared" si="12"/>
        <v>812</v>
      </c>
      <c r="AEJ3" s="13">
        <f t="shared" si="12"/>
        <v>813</v>
      </c>
      <c r="AEK3" s="13">
        <f t="shared" si="12"/>
        <v>814</v>
      </c>
      <c r="AEL3" s="13">
        <f t="shared" si="12"/>
        <v>815</v>
      </c>
      <c r="AEM3" s="13">
        <f t="shared" si="12"/>
        <v>816</v>
      </c>
      <c r="AEN3" s="13">
        <f t="shared" si="12"/>
        <v>817</v>
      </c>
      <c r="AEO3" s="13">
        <f t="shared" si="12"/>
        <v>818</v>
      </c>
      <c r="AEP3" s="13">
        <f t="shared" si="12"/>
        <v>819</v>
      </c>
      <c r="AEQ3" s="13">
        <f t="shared" si="12"/>
        <v>820</v>
      </c>
      <c r="AER3" s="13">
        <f t="shared" si="12"/>
        <v>821</v>
      </c>
      <c r="AES3" s="13">
        <f t="shared" si="12"/>
        <v>822</v>
      </c>
      <c r="AET3" s="13">
        <f t="shared" si="12"/>
        <v>823</v>
      </c>
      <c r="AEU3" s="13">
        <f t="shared" si="12"/>
        <v>824</v>
      </c>
      <c r="AEV3" s="13">
        <f t="shared" si="12"/>
        <v>825</v>
      </c>
      <c r="AEW3" s="13">
        <f t="shared" si="12"/>
        <v>826</v>
      </c>
      <c r="AEX3" s="13">
        <f t="shared" si="12"/>
        <v>827</v>
      </c>
      <c r="AEY3" s="13">
        <f t="shared" si="12"/>
        <v>828</v>
      </c>
      <c r="AEZ3" s="13">
        <f t="shared" si="12"/>
        <v>829</v>
      </c>
      <c r="AFA3" s="13">
        <f t="shared" si="12"/>
        <v>830</v>
      </c>
      <c r="AFB3" s="13">
        <f t="shared" si="12"/>
        <v>831</v>
      </c>
      <c r="AFC3" s="13">
        <f t="shared" si="12"/>
        <v>832</v>
      </c>
      <c r="AFD3" s="13">
        <f t="shared" si="12"/>
        <v>833</v>
      </c>
      <c r="AFE3" s="13">
        <f t="shared" si="12"/>
        <v>834</v>
      </c>
      <c r="AFF3" s="13">
        <f t="shared" si="12"/>
        <v>835</v>
      </c>
      <c r="AFG3" s="13">
        <f t="shared" ref="AFG3:AHR3" si="13">COLUMN()-3</f>
        <v>836</v>
      </c>
      <c r="AFH3" s="13">
        <f t="shared" si="13"/>
        <v>837</v>
      </c>
      <c r="AFI3" s="13">
        <f t="shared" si="13"/>
        <v>838</v>
      </c>
      <c r="AFJ3" s="13">
        <f t="shared" si="13"/>
        <v>839</v>
      </c>
      <c r="AFK3" s="13">
        <f t="shared" si="13"/>
        <v>840</v>
      </c>
      <c r="AFL3" s="13">
        <f t="shared" si="13"/>
        <v>841</v>
      </c>
      <c r="AFM3" s="13">
        <f t="shared" si="13"/>
        <v>842</v>
      </c>
      <c r="AFN3" s="13">
        <f t="shared" si="13"/>
        <v>843</v>
      </c>
      <c r="AFO3" s="13">
        <f t="shared" si="13"/>
        <v>844</v>
      </c>
      <c r="AFP3" s="13">
        <f t="shared" si="13"/>
        <v>845</v>
      </c>
      <c r="AFQ3" s="13">
        <f t="shared" si="13"/>
        <v>846</v>
      </c>
      <c r="AFR3" s="13">
        <f t="shared" si="13"/>
        <v>847</v>
      </c>
      <c r="AFS3" s="13">
        <f t="shared" si="13"/>
        <v>848</v>
      </c>
      <c r="AFT3" s="13">
        <f t="shared" si="13"/>
        <v>849</v>
      </c>
      <c r="AFU3" s="13">
        <f t="shared" si="13"/>
        <v>850</v>
      </c>
      <c r="AFV3" s="13">
        <f t="shared" si="13"/>
        <v>851</v>
      </c>
      <c r="AFW3" s="13">
        <f t="shared" si="13"/>
        <v>852</v>
      </c>
      <c r="AFX3" s="13">
        <f t="shared" si="13"/>
        <v>853</v>
      </c>
      <c r="AFY3" s="13">
        <f t="shared" si="13"/>
        <v>854</v>
      </c>
      <c r="AFZ3" s="13">
        <f t="shared" si="13"/>
        <v>855</v>
      </c>
      <c r="AGA3" s="13">
        <f t="shared" si="13"/>
        <v>856</v>
      </c>
      <c r="AGB3" s="13">
        <f t="shared" si="13"/>
        <v>857</v>
      </c>
      <c r="AGC3" s="13">
        <f t="shared" si="13"/>
        <v>858</v>
      </c>
      <c r="AGD3" s="13">
        <f t="shared" si="13"/>
        <v>859</v>
      </c>
      <c r="AGE3" s="13">
        <f t="shared" si="13"/>
        <v>860</v>
      </c>
      <c r="AGF3" s="13">
        <f t="shared" si="13"/>
        <v>861</v>
      </c>
      <c r="AGG3" s="13">
        <f t="shared" si="13"/>
        <v>862</v>
      </c>
      <c r="AGH3" s="13">
        <f t="shared" si="13"/>
        <v>863</v>
      </c>
      <c r="AGI3" s="13">
        <f t="shared" si="13"/>
        <v>864</v>
      </c>
      <c r="AGJ3" s="13">
        <f t="shared" si="13"/>
        <v>865</v>
      </c>
      <c r="AGK3" s="13">
        <f t="shared" si="13"/>
        <v>866</v>
      </c>
      <c r="AGL3" s="13">
        <f t="shared" si="13"/>
        <v>867</v>
      </c>
      <c r="AGM3" s="13">
        <f t="shared" si="13"/>
        <v>868</v>
      </c>
      <c r="AGN3" s="13">
        <f t="shared" si="13"/>
        <v>869</v>
      </c>
      <c r="AGO3" s="13">
        <f t="shared" si="13"/>
        <v>870</v>
      </c>
      <c r="AGP3" s="13">
        <f t="shared" si="13"/>
        <v>871</v>
      </c>
      <c r="AGQ3" s="13">
        <f t="shared" si="13"/>
        <v>872</v>
      </c>
      <c r="AGR3" s="13">
        <f t="shared" si="13"/>
        <v>873</v>
      </c>
      <c r="AGS3" s="13">
        <f t="shared" si="13"/>
        <v>874</v>
      </c>
      <c r="AGT3" s="13">
        <f t="shared" si="13"/>
        <v>875</v>
      </c>
      <c r="AGU3" s="13">
        <f t="shared" si="13"/>
        <v>876</v>
      </c>
      <c r="AGV3" s="13">
        <f t="shared" si="13"/>
        <v>877</v>
      </c>
      <c r="AGW3" s="13">
        <f t="shared" si="13"/>
        <v>878</v>
      </c>
      <c r="AGX3" s="13">
        <f t="shared" si="13"/>
        <v>879</v>
      </c>
      <c r="AGY3" s="13">
        <f t="shared" si="13"/>
        <v>880</v>
      </c>
      <c r="AGZ3" s="13">
        <f t="shared" si="13"/>
        <v>881</v>
      </c>
      <c r="AHA3" s="13">
        <f t="shared" si="13"/>
        <v>882</v>
      </c>
      <c r="AHB3" s="13">
        <f t="shared" si="13"/>
        <v>883</v>
      </c>
      <c r="AHC3" s="13">
        <f t="shared" si="13"/>
        <v>884</v>
      </c>
      <c r="AHD3" s="13">
        <f t="shared" si="13"/>
        <v>885</v>
      </c>
      <c r="AHE3" s="13">
        <f t="shared" si="13"/>
        <v>886</v>
      </c>
      <c r="AHF3" s="13">
        <f t="shared" si="13"/>
        <v>887</v>
      </c>
      <c r="AHG3" s="13">
        <f t="shared" si="13"/>
        <v>888</v>
      </c>
      <c r="AHH3" s="13">
        <f t="shared" si="13"/>
        <v>889</v>
      </c>
      <c r="AHI3" s="13">
        <f t="shared" si="13"/>
        <v>890</v>
      </c>
      <c r="AHJ3" s="13">
        <f t="shared" si="13"/>
        <v>891</v>
      </c>
      <c r="AHK3" s="13">
        <f t="shared" si="13"/>
        <v>892</v>
      </c>
      <c r="AHL3" s="13">
        <f t="shared" si="13"/>
        <v>893</v>
      </c>
      <c r="AHM3" s="13">
        <f t="shared" si="13"/>
        <v>894</v>
      </c>
      <c r="AHN3" s="13">
        <f t="shared" si="13"/>
        <v>895</v>
      </c>
      <c r="AHO3" s="13">
        <f t="shared" si="13"/>
        <v>896</v>
      </c>
      <c r="AHP3" s="13">
        <f t="shared" si="13"/>
        <v>897</v>
      </c>
      <c r="AHQ3" s="13">
        <f t="shared" si="13"/>
        <v>898</v>
      </c>
      <c r="AHR3" s="13">
        <f t="shared" si="13"/>
        <v>899</v>
      </c>
      <c r="AHS3" s="13">
        <f t="shared" ref="AHS3:AKD3" si="14">COLUMN()-3</f>
        <v>900</v>
      </c>
      <c r="AHT3" s="13">
        <f t="shared" si="14"/>
        <v>901</v>
      </c>
      <c r="AHU3" s="13">
        <f t="shared" si="14"/>
        <v>902</v>
      </c>
      <c r="AHV3" s="13">
        <f t="shared" si="14"/>
        <v>903</v>
      </c>
      <c r="AHW3" s="13">
        <f t="shared" si="14"/>
        <v>904</v>
      </c>
      <c r="AHX3" s="13">
        <f t="shared" si="14"/>
        <v>905</v>
      </c>
      <c r="AHY3" s="13">
        <f t="shared" si="14"/>
        <v>906</v>
      </c>
      <c r="AHZ3" s="13">
        <f t="shared" si="14"/>
        <v>907</v>
      </c>
      <c r="AIA3" s="13">
        <f t="shared" si="14"/>
        <v>908</v>
      </c>
      <c r="AIB3" s="13">
        <f t="shared" si="14"/>
        <v>909</v>
      </c>
      <c r="AIC3" s="13">
        <f t="shared" si="14"/>
        <v>910</v>
      </c>
      <c r="AID3" s="13">
        <f t="shared" si="14"/>
        <v>911</v>
      </c>
      <c r="AIE3" s="13">
        <f t="shared" si="14"/>
        <v>912</v>
      </c>
      <c r="AIF3" s="13">
        <f t="shared" si="14"/>
        <v>913</v>
      </c>
      <c r="AIG3" s="13">
        <f t="shared" si="14"/>
        <v>914</v>
      </c>
      <c r="AIH3" s="13">
        <f t="shared" si="14"/>
        <v>915</v>
      </c>
      <c r="AII3" s="13">
        <f t="shared" si="14"/>
        <v>916</v>
      </c>
      <c r="AIJ3" s="13">
        <f t="shared" si="14"/>
        <v>917</v>
      </c>
      <c r="AIK3" s="13">
        <f t="shared" si="14"/>
        <v>918</v>
      </c>
      <c r="AIL3" s="13">
        <f t="shared" si="14"/>
        <v>919</v>
      </c>
      <c r="AIM3" s="13">
        <f t="shared" si="14"/>
        <v>920</v>
      </c>
      <c r="AIN3" s="13">
        <f t="shared" si="14"/>
        <v>921</v>
      </c>
      <c r="AIO3" s="13">
        <f t="shared" si="14"/>
        <v>922</v>
      </c>
      <c r="AIP3" s="13">
        <f t="shared" si="14"/>
        <v>923</v>
      </c>
      <c r="AIQ3" s="13">
        <f t="shared" si="14"/>
        <v>924</v>
      </c>
      <c r="AIR3" s="13">
        <f t="shared" si="14"/>
        <v>925</v>
      </c>
      <c r="AIS3" s="13">
        <f t="shared" si="14"/>
        <v>926</v>
      </c>
      <c r="AIT3" s="13">
        <f t="shared" si="14"/>
        <v>927</v>
      </c>
      <c r="AIU3" s="13">
        <f t="shared" si="14"/>
        <v>928</v>
      </c>
      <c r="AIV3" s="13">
        <f t="shared" si="14"/>
        <v>929</v>
      </c>
      <c r="AIW3" s="13">
        <f t="shared" si="14"/>
        <v>930</v>
      </c>
      <c r="AIX3" s="13">
        <f t="shared" si="14"/>
        <v>931</v>
      </c>
      <c r="AIY3" s="13">
        <f t="shared" si="14"/>
        <v>932</v>
      </c>
      <c r="AIZ3" s="13">
        <f t="shared" si="14"/>
        <v>933</v>
      </c>
      <c r="AJA3" s="13">
        <f t="shared" si="14"/>
        <v>934</v>
      </c>
      <c r="AJB3" s="13">
        <f t="shared" si="14"/>
        <v>935</v>
      </c>
      <c r="AJC3" s="13">
        <f t="shared" si="14"/>
        <v>936</v>
      </c>
      <c r="AJD3" s="13">
        <f t="shared" si="14"/>
        <v>937</v>
      </c>
      <c r="AJE3" s="13">
        <f t="shared" si="14"/>
        <v>938</v>
      </c>
      <c r="AJF3" s="13">
        <f t="shared" si="14"/>
        <v>939</v>
      </c>
      <c r="AJG3" s="13">
        <f t="shared" si="14"/>
        <v>940</v>
      </c>
      <c r="AJH3" s="13">
        <f t="shared" si="14"/>
        <v>941</v>
      </c>
      <c r="AJI3" s="13">
        <f t="shared" si="14"/>
        <v>942</v>
      </c>
      <c r="AJJ3" s="13">
        <f t="shared" si="14"/>
        <v>943</v>
      </c>
      <c r="AJK3" s="13">
        <f t="shared" si="14"/>
        <v>944</v>
      </c>
      <c r="AJL3" s="13">
        <f t="shared" si="14"/>
        <v>945</v>
      </c>
      <c r="AJM3" s="13">
        <f t="shared" si="14"/>
        <v>946</v>
      </c>
      <c r="AJN3" s="13">
        <f t="shared" si="14"/>
        <v>947</v>
      </c>
      <c r="AJO3" s="13">
        <f t="shared" si="14"/>
        <v>948</v>
      </c>
      <c r="AJP3" s="13">
        <f t="shared" si="14"/>
        <v>949</v>
      </c>
      <c r="AJQ3" s="13">
        <f t="shared" si="14"/>
        <v>950</v>
      </c>
      <c r="AJR3" s="13">
        <f t="shared" si="14"/>
        <v>951</v>
      </c>
      <c r="AJS3" s="13">
        <f t="shared" si="14"/>
        <v>952</v>
      </c>
      <c r="AJT3" s="13">
        <f t="shared" si="14"/>
        <v>953</v>
      </c>
      <c r="AJU3" s="13">
        <f t="shared" si="14"/>
        <v>954</v>
      </c>
      <c r="AJV3" s="13">
        <f t="shared" si="14"/>
        <v>955</v>
      </c>
      <c r="AJW3" s="13">
        <f t="shared" si="14"/>
        <v>956</v>
      </c>
      <c r="AJX3" s="13">
        <f t="shared" si="14"/>
        <v>957</v>
      </c>
      <c r="AJY3" s="13">
        <f t="shared" si="14"/>
        <v>958</v>
      </c>
      <c r="AJZ3" s="13">
        <f t="shared" si="14"/>
        <v>959</v>
      </c>
      <c r="AKA3" s="13">
        <f t="shared" si="14"/>
        <v>960</v>
      </c>
      <c r="AKB3" s="13">
        <f t="shared" si="14"/>
        <v>961</v>
      </c>
      <c r="AKC3" s="13">
        <f t="shared" si="14"/>
        <v>962</v>
      </c>
      <c r="AKD3" s="13">
        <f t="shared" si="14"/>
        <v>963</v>
      </c>
      <c r="AKE3" s="13">
        <f t="shared" ref="AKE3:AMP3" si="15">COLUMN()-3</f>
        <v>964</v>
      </c>
      <c r="AKF3" s="13">
        <f t="shared" si="15"/>
        <v>965</v>
      </c>
      <c r="AKG3" s="13">
        <f t="shared" si="15"/>
        <v>966</v>
      </c>
      <c r="AKH3" s="13">
        <f t="shared" si="15"/>
        <v>967</v>
      </c>
      <c r="AKI3" s="13">
        <f t="shared" si="15"/>
        <v>968</v>
      </c>
      <c r="AKJ3" s="13">
        <f t="shared" si="15"/>
        <v>969</v>
      </c>
      <c r="AKK3" s="13">
        <f t="shared" si="15"/>
        <v>970</v>
      </c>
      <c r="AKL3" s="13">
        <f t="shared" si="15"/>
        <v>971</v>
      </c>
      <c r="AKM3" s="13">
        <f t="shared" si="15"/>
        <v>972</v>
      </c>
      <c r="AKN3" s="13">
        <f t="shared" si="15"/>
        <v>973</v>
      </c>
      <c r="AKO3" s="13">
        <f t="shared" si="15"/>
        <v>974</v>
      </c>
      <c r="AKP3" s="13">
        <f t="shared" si="15"/>
        <v>975</v>
      </c>
      <c r="AKQ3" s="13">
        <f t="shared" si="15"/>
        <v>976</v>
      </c>
      <c r="AKR3" s="13">
        <f t="shared" si="15"/>
        <v>977</v>
      </c>
      <c r="AKS3" s="13">
        <f t="shared" si="15"/>
        <v>978</v>
      </c>
      <c r="AKT3" s="13">
        <f t="shared" si="15"/>
        <v>979</v>
      </c>
      <c r="AKU3" s="13">
        <f t="shared" si="15"/>
        <v>980</v>
      </c>
      <c r="AKV3" s="13">
        <f t="shared" si="15"/>
        <v>981</v>
      </c>
      <c r="AKW3" s="13">
        <f t="shared" si="15"/>
        <v>982</v>
      </c>
      <c r="AKX3" s="13">
        <f t="shared" si="15"/>
        <v>983</v>
      </c>
      <c r="AKY3" s="13">
        <f t="shared" si="15"/>
        <v>984</v>
      </c>
      <c r="AKZ3" s="13">
        <f t="shared" si="15"/>
        <v>985</v>
      </c>
      <c r="ALA3" s="13">
        <f t="shared" si="15"/>
        <v>986</v>
      </c>
      <c r="ALB3" s="13">
        <f t="shared" si="15"/>
        <v>987</v>
      </c>
      <c r="ALC3" s="13">
        <f t="shared" si="15"/>
        <v>988</v>
      </c>
      <c r="ALD3" s="13">
        <f t="shared" si="15"/>
        <v>989</v>
      </c>
      <c r="ALE3" s="13">
        <f t="shared" si="15"/>
        <v>990</v>
      </c>
      <c r="ALF3" s="13">
        <f t="shared" si="15"/>
        <v>991</v>
      </c>
      <c r="ALG3" s="13">
        <f t="shared" si="15"/>
        <v>992</v>
      </c>
      <c r="ALH3" s="13">
        <f t="shared" si="15"/>
        <v>993</v>
      </c>
      <c r="ALI3" s="13">
        <f t="shared" si="15"/>
        <v>994</v>
      </c>
      <c r="ALJ3" s="13">
        <f t="shared" si="15"/>
        <v>995</v>
      </c>
      <c r="ALK3" s="13">
        <f t="shared" si="15"/>
        <v>996</v>
      </c>
      <c r="ALL3" s="13">
        <f t="shared" si="15"/>
        <v>997</v>
      </c>
      <c r="ALM3" s="13">
        <f t="shared" si="15"/>
        <v>998</v>
      </c>
      <c r="ALN3" s="13">
        <f t="shared" si="15"/>
        <v>999</v>
      </c>
      <c r="ALO3" s="13">
        <f t="shared" si="15"/>
        <v>1000</v>
      </c>
      <c r="ALP3" s="13">
        <f t="shared" si="15"/>
        <v>1001</v>
      </c>
      <c r="ALQ3" s="13">
        <f t="shared" si="15"/>
        <v>1002</v>
      </c>
      <c r="ALR3" s="13">
        <f t="shared" si="15"/>
        <v>1003</v>
      </c>
      <c r="ALS3" s="13">
        <f t="shared" si="15"/>
        <v>1004</v>
      </c>
      <c r="ALT3" s="13">
        <f t="shared" si="15"/>
        <v>1005</v>
      </c>
      <c r="ALU3" s="13">
        <f t="shared" si="15"/>
        <v>1006</v>
      </c>
      <c r="ALV3" s="13">
        <f t="shared" si="15"/>
        <v>1007</v>
      </c>
      <c r="ALW3" s="13">
        <f t="shared" si="15"/>
        <v>1008</v>
      </c>
      <c r="ALX3" s="13">
        <f t="shared" si="15"/>
        <v>1009</v>
      </c>
      <c r="ALY3" s="13">
        <f t="shared" si="15"/>
        <v>1010</v>
      </c>
      <c r="ALZ3" s="13">
        <f t="shared" si="15"/>
        <v>1011</v>
      </c>
      <c r="AMA3" s="13">
        <f t="shared" si="15"/>
        <v>1012</v>
      </c>
      <c r="AMB3" s="13">
        <f t="shared" si="15"/>
        <v>1013</v>
      </c>
      <c r="AMC3" s="13">
        <f t="shared" si="15"/>
        <v>1014</v>
      </c>
      <c r="AMD3" s="13">
        <f t="shared" si="15"/>
        <v>1015</v>
      </c>
      <c r="AME3" s="13">
        <f t="shared" si="15"/>
        <v>1016</v>
      </c>
      <c r="AMF3" s="13">
        <f t="shared" si="15"/>
        <v>1017</v>
      </c>
      <c r="AMG3" s="13">
        <f t="shared" si="15"/>
        <v>1018</v>
      </c>
      <c r="AMH3" s="13">
        <f t="shared" si="15"/>
        <v>1019</v>
      </c>
      <c r="AMI3" s="13">
        <f t="shared" si="15"/>
        <v>1020</v>
      </c>
      <c r="AMJ3" s="13">
        <f t="shared" si="15"/>
        <v>1021</v>
      </c>
      <c r="AMK3" s="13">
        <f t="shared" si="15"/>
        <v>1022</v>
      </c>
      <c r="AML3" s="13">
        <f t="shared" si="15"/>
        <v>1023</v>
      </c>
      <c r="AMM3" s="13">
        <f t="shared" si="15"/>
        <v>1024</v>
      </c>
      <c r="AMN3" s="13">
        <f t="shared" si="15"/>
        <v>1025</v>
      </c>
      <c r="AMO3" s="13">
        <f t="shared" si="15"/>
        <v>1026</v>
      </c>
      <c r="AMP3" s="13">
        <f t="shared" si="15"/>
        <v>1027</v>
      </c>
      <c r="AMQ3" s="13">
        <f t="shared" ref="AMQ3:APB3" si="16">COLUMN()-3</f>
        <v>1028</v>
      </c>
      <c r="AMR3" s="13">
        <f t="shared" si="16"/>
        <v>1029</v>
      </c>
      <c r="AMS3" s="13">
        <f t="shared" si="16"/>
        <v>1030</v>
      </c>
      <c r="AMT3" s="13">
        <f t="shared" si="16"/>
        <v>1031</v>
      </c>
      <c r="AMU3" s="13">
        <f t="shared" si="16"/>
        <v>1032</v>
      </c>
      <c r="AMV3" s="13">
        <f t="shared" si="16"/>
        <v>1033</v>
      </c>
      <c r="AMW3" s="13">
        <f t="shared" si="16"/>
        <v>1034</v>
      </c>
      <c r="AMX3" s="13">
        <f t="shared" si="16"/>
        <v>1035</v>
      </c>
      <c r="AMY3" s="13">
        <f t="shared" si="16"/>
        <v>1036</v>
      </c>
      <c r="AMZ3" s="13">
        <f t="shared" si="16"/>
        <v>1037</v>
      </c>
      <c r="ANA3" s="13">
        <f t="shared" si="16"/>
        <v>1038</v>
      </c>
      <c r="ANB3" s="13">
        <f t="shared" si="16"/>
        <v>1039</v>
      </c>
      <c r="ANC3" s="13">
        <f t="shared" si="16"/>
        <v>1040</v>
      </c>
      <c r="AND3" s="13">
        <f t="shared" si="16"/>
        <v>1041</v>
      </c>
      <c r="ANE3" s="13">
        <f t="shared" si="16"/>
        <v>1042</v>
      </c>
      <c r="ANF3" s="13">
        <f t="shared" si="16"/>
        <v>1043</v>
      </c>
      <c r="ANG3" s="13">
        <f t="shared" si="16"/>
        <v>1044</v>
      </c>
      <c r="ANH3" s="13">
        <f t="shared" si="16"/>
        <v>1045</v>
      </c>
      <c r="ANI3" s="13">
        <f t="shared" si="16"/>
        <v>1046</v>
      </c>
      <c r="ANJ3" s="13">
        <f t="shared" si="16"/>
        <v>1047</v>
      </c>
      <c r="ANK3" s="13">
        <f t="shared" si="16"/>
        <v>1048</v>
      </c>
      <c r="ANL3" s="13">
        <f t="shared" si="16"/>
        <v>1049</v>
      </c>
      <c r="ANM3" s="13">
        <f t="shared" si="16"/>
        <v>1050</v>
      </c>
      <c r="ANN3" s="13">
        <f t="shared" si="16"/>
        <v>1051</v>
      </c>
      <c r="ANO3" s="13">
        <f t="shared" si="16"/>
        <v>1052</v>
      </c>
      <c r="ANP3" s="13">
        <f t="shared" si="16"/>
        <v>1053</v>
      </c>
      <c r="ANQ3" s="13">
        <f t="shared" si="16"/>
        <v>1054</v>
      </c>
      <c r="ANR3" s="13">
        <f t="shared" si="16"/>
        <v>1055</v>
      </c>
      <c r="ANS3" s="13">
        <f t="shared" si="16"/>
        <v>1056</v>
      </c>
      <c r="ANT3" s="13">
        <f t="shared" si="16"/>
        <v>1057</v>
      </c>
      <c r="ANU3" s="13">
        <f t="shared" si="16"/>
        <v>1058</v>
      </c>
      <c r="ANV3" s="13">
        <f t="shared" si="16"/>
        <v>1059</v>
      </c>
      <c r="ANW3" s="13">
        <f t="shared" si="16"/>
        <v>1060</v>
      </c>
      <c r="ANX3" s="13">
        <f t="shared" si="16"/>
        <v>1061</v>
      </c>
      <c r="ANY3" s="13">
        <f t="shared" si="16"/>
        <v>1062</v>
      </c>
      <c r="ANZ3" s="13">
        <f t="shared" si="16"/>
        <v>1063</v>
      </c>
      <c r="AOA3" s="13">
        <f t="shared" si="16"/>
        <v>1064</v>
      </c>
      <c r="AOB3" s="13">
        <f t="shared" si="16"/>
        <v>1065</v>
      </c>
      <c r="AOC3" s="13">
        <f t="shared" si="16"/>
        <v>1066</v>
      </c>
      <c r="AOD3" s="13">
        <f t="shared" si="16"/>
        <v>1067</v>
      </c>
      <c r="AOE3" s="13">
        <f t="shared" si="16"/>
        <v>1068</v>
      </c>
      <c r="AOF3" s="13">
        <f t="shared" si="16"/>
        <v>1069</v>
      </c>
      <c r="AOG3" s="13">
        <f t="shared" si="16"/>
        <v>1070</v>
      </c>
      <c r="AOH3" s="13">
        <f t="shared" si="16"/>
        <v>1071</v>
      </c>
      <c r="AOI3" s="13">
        <f t="shared" si="16"/>
        <v>1072</v>
      </c>
      <c r="AOJ3" s="13">
        <f t="shared" si="16"/>
        <v>1073</v>
      </c>
      <c r="AOK3" s="13">
        <f t="shared" si="16"/>
        <v>1074</v>
      </c>
      <c r="AOL3" s="13">
        <f t="shared" si="16"/>
        <v>1075</v>
      </c>
      <c r="AOM3" s="13">
        <f t="shared" si="16"/>
        <v>1076</v>
      </c>
      <c r="AON3" s="13">
        <f t="shared" si="16"/>
        <v>1077</v>
      </c>
      <c r="AOO3" s="13">
        <f t="shared" si="16"/>
        <v>1078</v>
      </c>
      <c r="AOP3" s="13">
        <f t="shared" si="16"/>
        <v>1079</v>
      </c>
      <c r="AOQ3" s="13">
        <f t="shared" si="16"/>
        <v>1080</v>
      </c>
      <c r="AOR3" s="13">
        <f t="shared" si="16"/>
        <v>1081</v>
      </c>
      <c r="AOS3" s="13">
        <f t="shared" si="16"/>
        <v>1082</v>
      </c>
      <c r="AOT3" s="13">
        <f t="shared" si="16"/>
        <v>1083</v>
      </c>
      <c r="AOU3" s="13">
        <f t="shared" si="16"/>
        <v>1084</v>
      </c>
      <c r="AOV3" s="13">
        <f t="shared" si="16"/>
        <v>1085</v>
      </c>
      <c r="AOW3" s="13">
        <f t="shared" si="16"/>
        <v>1086</v>
      </c>
      <c r="AOX3" s="13">
        <f t="shared" si="16"/>
        <v>1087</v>
      </c>
      <c r="AOY3" s="13">
        <f t="shared" si="16"/>
        <v>1088</v>
      </c>
      <c r="AOZ3" s="13">
        <f t="shared" si="16"/>
        <v>1089</v>
      </c>
      <c r="APA3" s="13">
        <f t="shared" si="16"/>
        <v>1090</v>
      </c>
      <c r="APB3" s="13">
        <f t="shared" si="16"/>
        <v>1091</v>
      </c>
      <c r="APC3" s="13">
        <f t="shared" ref="APC3:ARN3" si="17">COLUMN()-3</f>
        <v>1092</v>
      </c>
      <c r="APD3" s="13">
        <f t="shared" si="17"/>
        <v>1093</v>
      </c>
      <c r="APE3" s="13">
        <f t="shared" si="17"/>
        <v>1094</v>
      </c>
      <c r="APF3" s="13">
        <f t="shared" si="17"/>
        <v>1095</v>
      </c>
      <c r="APG3" s="13">
        <f t="shared" si="17"/>
        <v>1096</v>
      </c>
      <c r="APH3" s="13">
        <f t="shared" si="17"/>
        <v>1097</v>
      </c>
      <c r="API3" s="13">
        <f t="shared" si="17"/>
        <v>1098</v>
      </c>
      <c r="APJ3" s="13">
        <f t="shared" si="17"/>
        <v>1099</v>
      </c>
      <c r="APK3" s="13">
        <f t="shared" si="17"/>
        <v>1100</v>
      </c>
      <c r="APL3" s="13">
        <f t="shared" si="17"/>
        <v>1101</v>
      </c>
      <c r="APM3" s="13">
        <f t="shared" si="17"/>
        <v>1102</v>
      </c>
      <c r="APN3" s="13">
        <f t="shared" si="17"/>
        <v>1103</v>
      </c>
      <c r="APO3" s="13">
        <f t="shared" si="17"/>
        <v>1104</v>
      </c>
      <c r="APP3" s="13">
        <f t="shared" si="17"/>
        <v>1105</v>
      </c>
      <c r="APQ3" s="13">
        <f t="shared" si="17"/>
        <v>1106</v>
      </c>
      <c r="APR3" s="13">
        <f t="shared" si="17"/>
        <v>1107</v>
      </c>
      <c r="APS3" s="13">
        <f t="shared" si="17"/>
        <v>1108</v>
      </c>
      <c r="APT3" s="13">
        <f t="shared" si="17"/>
        <v>1109</v>
      </c>
      <c r="APU3" s="13">
        <f t="shared" si="17"/>
        <v>1110</v>
      </c>
      <c r="APV3" s="13">
        <f t="shared" si="17"/>
        <v>1111</v>
      </c>
      <c r="APW3" s="13">
        <f t="shared" si="17"/>
        <v>1112</v>
      </c>
      <c r="APX3" s="13">
        <f t="shared" si="17"/>
        <v>1113</v>
      </c>
      <c r="APY3" s="13">
        <f t="shared" si="17"/>
        <v>1114</v>
      </c>
      <c r="APZ3" s="13">
        <f t="shared" si="17"/>
        <v>1115</v>
      </c>
      <c r="AQA3" s="13">
        <f t="shared" si="17"/>
        <v>1116</v>
      </c>
      <c r="AQB3" s="13">
        <f t="shared" si="17"/>
        <v>1117</v>
      </c>
      <c r="AQC3" s="13">
        <f t="shared" si="17"/>
        <v>1118</v>
      </c>
      <c r="AQD3" s="13">
        <f t="shared" si="17"/>
        <v>1119</v>
      </c>
      <c r="AQE3" s="13">
        <f t="shared" si="17"/>
        <v>1120</v>
      </c>
      <c r="AQF3" s="13">
        <f t="shared" si="17"/>
        <v>1121</v>
      </c>
      <c r="AQG3" s="13">
        <f t="shared" si="17"/>
        <v>1122</v>
      </c>
      <c r="AQH3" s="13">
        <f t="shared" si="17"/>
        <v>1123</v>
      </c>
      <c r="AQI3" s="13">
        <f t="shared" si="17"/>
        <v>1124</v>
      </c>
      <c r="AQJ3" s="13">
        <f t="shared" si="17"/>
        <v>1125</v>
      </c>
      <c r="AQK3" s="13">
        <f t="shared" si="17"/>
        <v>1126</v>
      </c>
      <c r="AQL3" s="13">
        <f t="shared" si="17"/>
        <v>1127</v>
      </c>
      <c r="AQM3" s="13">
        <f t="shared" si="17"/>
        <v>1128</v>
      </c>
      <c r="AQN3" s="13">
        <f t="shared" si="17"/>
        <v>1129</v>
      </c>
      <c r="AQO3" s="13">
        <f t="shared" si="17"/>
        <v>1130</v>
      </c>
      <c r="AQP3" s="13">
        <f t="shared" si="17"/>
        <v>1131</v>
      </c>
      <c r="AQQ3" s="13">
        <f t="shared" si="17"/>
        <v>1132</v>
      </c>
      <c r="AQR3" s="13">
        <f t="shared" si="17"/>
        <v>1133</v>
      </c>
      <c r="AQS3" s="13">
        <f t="shared" si="17"/>
        <v>1134</v>
      </c>
      <c r="AQT3" s="13">
        <f t="shared" si="17"/>
        <v>1135</v>
      </c>
      <c r="AQU3" s="13">
        <f t="shared" si="17"/>
        <v>1136</v>
      </c>
      <c r="AQV3" s="13">
        <f t="shared" si="17"/>
        <v>1137</v>
      </c>
      <c r="AQW3" s="13">
        <f t="shared" si="17"/>
        <v>1138</v>
      </c>
      <c r="AQX3" s="13">
        <f t="shared" si="17"/>
        <v>1139</v>
      </c>
      <c r="AQY3" s="13">
        <f t="shared" si="17"/>
        <v>1140</v>
      </c>
      <c r="AQZ3" s="13">
        <f t="shared" si="17"/>
        <v>1141</v>
      </c>
      <c r="ARA3" s="13">
        <f t="shared" si="17"/>
        <v>1142</v>
      </c>
      <c r="ARB3" s="13">
        <f t="shared" si="17"/>
        <v>1143</v>
      </c>
      <c r="ARC3" s="13">
        <f t="shared" si="17"/>
        <v>1144</v>
      </c>
      <c r="ARD3" s="13">
        <f t="shared" si="17"/>
        <v>1145</v>
      </c>
      <c r="ARE3" s="13">
        <f t="shared" si="17"/>
        <v>1146</v>
      </c>
      <c r="ARF3" s="13">
        <f t="shared" si="17"/>
        <v>1147</v>
      </c>
      <c r="ARG3" s="13">
        <f t="shared" si="17"/>
        <v>1148</v>
      </c>
      <c r="ARH3" s="13">
        <f t="shared" si="17"/>
        <v>1149</v>
      </c>
      <c r="ARI3" s="13">
        <f t="shared" si="17"/>
        <v>1150</v>
      </c>
      <c r="ARJ3" s="13">
        <f t="shared" si="17"/>
        <v>1151</v>
      </c>
      <c r="ARK3" s="13">
        <f t="shared" si="17"/>
        <v>1152</v>
      </c>
      <c r="ARL3" s="13">
        <f t="shared" si="17"/>
        <v>1153</v>
      </c>
      <c r="ARM3" s="13">
        <f t="shared" si="17"/>
        <v>1154</v>
      </c>
      <c r="ARN3" s="13">
        <f t="shared" si="17"/>
        <v>1155</v>
      </c>
      <c r="ARO3" s="13">
        <f t="shared" ref="ARO3:ATZ3" si="18">COLUMN()-3</f>
        <v>1156</v>
      </c>
      <c r="ARP3" s="13">
        <f t="shared" si="18"/>
        <v>1157</v>
      </c>
      <c r="ARQ3" s="13">
        <f t="shared" si="18"/>
        <v>1158</v>
      </c>
      <c r="ARR3" s="13">
        <f t="shared" si="18"/>
        <v>1159</v>
      </c>
      <c r="ARS3" s="13">
        <f t="shared" si="18"/>
        <v>1160</v>
      </c>
      <c r="ART3" s="13">
        <f t="shared" si="18"/>
        <v>1161</v>
      </c>
      <c r="ARU3" s="13">
        <f t="shared" si="18"/>
        <v>1162</v>
      </c>
      <c r="ARV3" s="13">
        <f t="shared" si="18"/>
        <v>1163</v>
      </c>
      <c r="ARW3" s="13">
        <f t="shared" si="18"/>
        <v>1164</v>
      </c>
      <c r="ARX3" s="13">
        <f t="shared" si="18"/>
        <v>1165</v>
      </c>
      <c r="ARY3" s="13">
        <f t="shared" si="18"/>
        <v>1166</v>
      </c>
      <c r="ARZ3" s="13">
        <f t="shared" si="18"/>
        <v>1167</v>
      </c>
      <c r="ASA3" s="13">
        <f t="shared" si="18"/>
        <v>1168</v>
      </c>
      <c r="ASB3" s="13">
        <f t="shared" si="18"/>
        <v>1169</v>
      </c>
      <c r="ASC3" s="13">
        <f t="shared" si="18"/>
        <v>1170</v>
      </c>
      <c r="ASD3" s="13">
        <f t="shared" si="18"/>
        <v>1171</v>
      </c>
      <c r="ASE3" s="13">
        <f t="shared" si="18"/>
        <v>1172</v>
      </c>
      <c r="ASF3" s="13">
        <f t="shared" si="18"/>
        <v>1173</v>
      </c>
      <c r="ASG3" s="13">
        <f t="shared" si="18"/>
        <v>1174</v>
      </c>
      <c r="ASH3" s="13">
        <f t="shared" si="18"/>
        <v>1175</v>
      </c>
      <c r="ASI3" s="13">
        <f t="shared" si="18"/>
        <v>1176</v>
      </c>
      <c r="ASJ3" s="13">
        <f t="shared" si="18"/>
        <v>1177</v>
      </c>
      <c r="ASK3" s="13">
        <f t="shared" si="18"/>
        <v>1178</v>
      </c>
      <c r="ASL3" s="13">
        <f t="shared" si="18"/>
        <v>1179</v>
      </c>
      <c r="ASM3" s="13">
        <f t="shared" si="18"/>
        <v>1180</v>
      </c>
      <c r="ASN3" s="13">
        <f t="shared" si="18"/>
        <v>1181</v>
      </c>
      <c r="ASO3" s="13">
        <f t="shared" si="18"/>
        <v>1182</v>
      </c>
      <c r="ASP3" s="13">
        <f t="shared" si="18"/>
        <v>1183</v>
      </c>
      <c r="ASQ3" s="13">
        <f t="shared" si="18"/>
        <v>1184</v>
      </c>
      <c r="ASR3" s="13">
        <f t="shared" si="18"/>
        <v>1185</v>
      </c>
      <c r="ASS3" s="13">
        <f t="shared" si="18"/>
        <v>1186</v>
      </c>
      <c r="AST3" s="13">
        <f t="shared" si="18"/>
        <v>1187</v>
      </c>
      <c r="ASU3" s="13">
        <f t="shared" si="18"/>
        <v>1188</v>
      </c>
      <c r="ASV3" s="13">
        <f t="shared" si="18"/>
        <v>1189</v>
      </c>
      <c r="ASW3" s="13">
        <f t="shared" si="18"/>
        <v>1190</v>
      </c>
      <c r="ASX3" s="13">
        <f t="shared" si="18"/>
        <v>1191</v>
      </c>
      <c r="ASY3" s="13">
        <f t="shared" si="18"/>
        <v>1192</v>
      </c>
      <c r="ASZ3" s="13">
        <f t="shared" si="18"/>
        <v>1193</v>
      </c>
      <c r="ATA3" s="13">
        <f t="shared" si="18"/>
        <v>1194</v>
      </c>
      <c r="ATB3" s="13">
        <f t="shared" si="18"/>
        <v>1195</v>
      </c>
      <c r="ATC3" s="13">
        <f t="shared" si="18"/>
        <v>1196</v>
      </c>
      <c r="ATD3" s="13">
        <f t="shared" si="18"/>
        <v>1197</v>
      </c>
      <c r="ATE3" s="13">
        <f t="shared" si="18"/>
        <v>1198</v>
      </c>
      <c r="ATF3" s="13">
        <f t="shared" si="18"/>
        <v>1199</v>
      </c>
      <c r="ATG3" s="13">
        <f t="shared" si="18"/>
        <v>1200</v>
      </c>
      <c r="ATH3" s="13">
        <f t="shared" si="18"/>
        <v>1201</v>
      </c>
      <c r="ATI3" s="13">
        <f t="shared" si="18"/>
        <v>1202</v>
      </c>
      <c r="ATJ3" s="13">
        <f t="shared" si="18"/>
        <v>1203</v>
      </c>
      <c r="ATK3" s="13">
        <f t="shared" si="18"/>
        <v>1204</v>
      </c>
      <c r="ATL3" s="13">
        <f t="shared" si="18"/>
        <v>1205</v>
      </c>
      <c r="ATM3" s="13">
        <f t="shared" si="18"/>
        <v>1206</v>
      </c>
      <c r="ATN3" s="13">
        <f t="shared" si="18"/>
        <v>1207</v>
      </c>
      <c r="ATO3" s="13">
        <f t="shared" si="18"/>
        <v>1208</v>
      </c>
      <c r="ATP3" s="13">
        <f t="shared" si="18"/>
        <v>1209</v>
      </c>
      <c r="ATQ3" s="13">
        <f t="shared" si="18"/>
        <v>1210</v>
      </c>
      <c r="ATR3" s="13">
        <f t="shared" si="18"/>
        <v>1211</v>
      </c>
      <c r="ATS3" s="13">
        <f t="shared" si="18"/>
        <v>1212</v>
      </c>
      <c r="ATT3" s="13">
        <f t="shared" si="18"/>
        <v>1213</v>
      </c>
      <c r="ATU3" s="13">
        <f t="shared" si="18"/>
        <v>1214</v>
      </c>
      <c r="ATV3" s="13">
        <f t="shared" si="18"/>
        <v>1215</v>
      </c>
      <c r="ATW3" s="13">
        <f t="shared" si="18"/>
        <v>1216</v>
      </c>
      <c r="ATX3" s="13">
        <f t="shared" si="18"/>
        <v>1217</v>
      </c>
      <c r="ATY3" s="13">
        <f t="shared" si="18"/>
        <v>1218</v>
      </c>
      <c r="ATZ3" s="13">
        <f t="shared" si="18"/>
        <v>1219</v>
      </c>
      <c r="AUA3" s="13">
        <f t="shared" ref="AUA3:AWL3" si="19">COLUMN()-3</f>
        <v>1220</v>
      </c>
      <c r="AUB3" s="13">
        <f t="shared" si="19"/>
        <v>1221</v>
      </c>
      <c r="AUC3" s="13">
        <f t="shared" si="19"/>
        <v>1222</v>
      </c>
      <c r="AUD3" s="13">
        <f t="shared" si="19"/>
        <v>1223</v>
      </c>
      <c r="AUE3" s="13">
        <f t="shared" si="19"/>
        <v>1224</v>
      </c>
      <c r="AUF3" s="13">
        <f t="shared" si="19"/>
        <v>1225</v>
      </c>
      <c r="AUG3" s="13">
        <f t="shared" si="19"/>
        <v>1226</v>
      </c>
      <c r="AUH3" s="13">
        <f t="shared" si="19"/>
        <v>1227</v>
      </c>
      <c r="AUI3" s="13">
        <f t="shared" si="19"/>
        <v>1228</v>
      </c>
      <c r="AUJ3" s="13">
        <f t="shared" si="19"/>
        <v>1229</v>
      </c>
      <c r="AUK3" s="13">
        <f t="shared" si="19"/>
        <v>1230</v>
      </c>
      <c r="AUL3" s="13">
        <f t="shared" si="19"/>
        <v>1231</v>
      </c>
      <c r="AUM3" s="13">
        <f t="shared" si="19"/>
        <v>1232</v>
      </c>
      <c r="AUN3" s="13">
        <f t="shared" si="19"/>
        <v>1233</v>
      </c>
      <c r="AUO3" s="13">
        <f t="shared" si="19"/>
        <v>1234</v>
      </c>
      <c r="AUP3" s="13">
        <f t="shared" si="19"/>
        <v>1235</v>
      </c>
      <c r="AUQ3" s="13">
        <f t="shared" si="19"/>
        <v>1236</v>
      </c>
      <c r="AUR3" s="13">
        <f t="shared" si="19"/>
        <v>1237</v>
      </c>
      <c r="AUS3" s="13">
        <f t="shared" si="19"/>
        <v>1238</v>
      </c>
      <c r="AUT3" s="13">
        <f t="shared" si="19"/>
        <v>1239</v>
      </c>
      <c r="AUU3" s="13">
        <f t="shared" si="19"/>
        <v>1240</v>
      </c>
      <c r="AUV3" s="13">
        <f t="shared" si="19"/>
        <v>1241</v>
      </c>
      <c r="AUW3" s="13">
        <f t="shared" si="19"/>
        <v>1242</v>
      </c>
      <c r="AUX3" s="13">
        <f t="shared" si="19"/>
        <v>1243</v>
      </c>
      <c r="AUY3" s="13">
        <f t="shared" si="19"/>
        <v>1244</v>
      </c>
      <c r="AUZ3" s="13">
        <f t="shared" si="19"/>
        <v>1245</v>
      </c>
      <c r="AVA3" s="13">
        <f t="shared" si="19"/>
        <v>1246</v>
      </c>
      <c r="AVB3" s="13">
        <f t="shared" si="19"/>
        <v>1247</v>
      </c>
      <c r="AVC3" s="13">
        <f t="shared" si="19"/>
        <v>1248</v>
      </c>
      <c r="AVD3" s="13">
        <f t="shared" si="19"/>
        <v>1249</v>
      </c>
      <c r="AVE3" s="13">
        <f t="shared" si="19"/>
        <v>1250</v>
      </c>
      <c r="AVF3" s="13">
        <f t="shared" si="19"/>
        <v>1251</v>
      </c>
      <c r="AVG3" s="13">
        <f t="shared" si="19"/>
        <v>1252</v>
      </c>
      <c r="AVH3" s="13">
        <f t="shared" si="19"/>
        <v>1253</v>
      </c>
      <c r="AVI3" s="13">
        <f t="shared" si="19"/>
        <v>1254</v>
      </c>
      <c r="AVJ3" s="13">
        <f t="shared" si="19"/>
        <v>1255</v>
      </c>
      <c r="AVK3" s="13">
        <f t="shared" si="19"/>
        <v>1256</v>
      </c>
      <c r="AVL3" s="13">
        <f t="shared" si="19"/>
        <v>1257</v>
      </c>
      <c r="AVM3" s="13">
        <f t="shared" si="19"/>
        <v>1258</v>
      </c>
      <c r="AVN3" s="13">
        <f t="shared" si="19"/>
        <v>1259</v>
      </c>
      <c r="AVO3" s="13">
        <f t="shared" si="19"/>
        <v>1260</v>
      </c>
      <c r="AVP3" s="13">
        <f t="shared" si="19"/>
        <v>1261</v>
      </c>
      <c r="AVQ3" s="13">
        <f t="shared" si="19"/>
        <v>1262</v>
      </c>
      <c r="AVR3" s="13">
        <f t="shared" si="19"/>
        <v>1263</v>
      </c>
      <c r="AVS3" s="13">
        <f t="shared" si="19"/>
        <v>1264</v>
      </c>
      <c r="AVT3" s="13">
        <f t="shared" si="19"/>
        <v>1265</v>
      </c>
      <c r="AVU3" s="13">
        <f t="shared" si="19"/>
        <v>1266</v>
      </c>
      <c r="AVV3" s="13">
        <f t="shared" si="19"/>
        <v>1267</v>
      </c>
      <c r="AVW3" s="13">
        <f t="shared" si="19"/>
        <v>1268</v>
      </c>
      <c r="AVX3" s="13">
        <f t="shared" si="19"/>
        <v>1269</v>
      </c>
      <c r="AVY3" s="13">
        <f t="shared" si="19"/>
        <v>1270</v>
      </c>
      <c r="AVZ3" s="13">
        <f t="shared" si="19"/>
        <v>1271</v>
      </c>
      <c r="AWA3" s="13">
        <f t="shared" si="19"/>
        <v>1272</v>
      </c>
      <c r="AWB3" s="13">
        <f t="shared" si="19"/>
        <v>1273</v>
      </c>
      <c r="AWC3" s="13">
        <f t="shared" si="19"/>
        <v>1274</v>
      </c>
      <c r="AWD3" s="13">
        <f t="shared" si="19"/>
        <v>1275</v>
      </c>
      <c r="AWE3" s="13">
        <f t="shared" si="19"/>
        <v>1276</v>
      </c>
      <c r="AWF3" s="13">
        <f t="shared" si="19"/>
        <v>1277</v>
      </c>
      <c r="AWG3" s="13">
        <f t="shared" si="19"/>
        <v>1278</v>
      </c>
      <c r="AWH3" s="13">
        <f t="shared" si="19"/>
        <v>1279</v>
      </c>
      <c r="AWI3" s="13">
        <f t="shared" si="19"/>
        <v>1280</v>
      </c>
      <c r="AWJ3" s="13">
        <f t="shared" si="19"/>
        <v>1281</v>
      </c>
      <c r="AWK3" s="13">
        <f t="shared" si="19"/>
        <v>1282</v>
      </c>
      <c r="AWL3" s="13">
        <f t="shared" si="19"/>
        <v>1283</v>
      </c>
      <c r="AWM3" s="13">
        <f t="shared" ref="AWM3:AYX3" si="20">COLUMN()-3</f>
        <v>1284</v>
      </c>
      <c r="AWN3" s="13">
        <f t="shared" si="20"/>
        <v>1285</v>
      </c>
      <c r="AWO3" s="13">
        <f t="shared" si="20"/>
        <v>1286</v>
      </c>
      <c r="AWP3" s="13">
        <f t="shared" si="20"/>
        <v>1287</v>
      </c>
      <c r="AWQ3" s="13">
        <f t="shared" si="20"/>
        <v>1288</v>
      </c>
      <c r="AWR3" s="13">
        <f t="shared" si="20"/>
        <v>1289</v>
      </c>
      <c r="AWS3" s="13">
        <f t="shared" si="20"/>
        <v>1290</v>
      </c>
      <c r="AWT3" s="13">
        <f t="shared" si="20"/>
        <v>1291</v>
      </c>
      <c r="AWU3" s="13">
        <f t="shared" si="20"/>
        <v>1292</v>
      </c>
      <c r="AWV3" s="13">
        <f t="shared" si="20"/>
        <v>1293</v>
      </c>
      <c r="AWW3" s="13">
        <f t="shared" si="20"/>
        <v>1294</v>
      </c>
      <c r="AWX3" s="13">
        <f t="shared" si="20"/>
        <v>1295</v>
      </c>
      <c r="AWY3" s="13">
        <f t="shared" si="20"/>
        <v>1296</v>
      </c>
      <c r="AWZ3" s="13">
        <f t="shared" si="20"/>
        <v>1297</v>
      </c>
      <c r="AXA3" s="13">
        <f t="shared" si="20"/>
        <v>1298</v>
      </c>
      <c r="AXB3" s="13">
        <f t="shared" si="20"/>
        <v>1299</v>
      </c>
      <c r="AXC3" s="13">
        <f t="shared" si="20"/>
        <v>1300</v>
      </c>
      <c r="AXD3" s="13">
        <f t="shared" si="20"/>
        <v>1301</v>
      </c>
      <c r="AXE3" s="13">
        <f t="shared" si="20"/>
        <v>1302</v>
      </c>
      <c r="AXF3" s="13">
        <f t="shared" si="20"/>
        <v>1303</v>
      </c>
      <c r="AXG3" s="13">
        <f t="shared" si="20"/>
        <v>1304</v>
      </c>
      <c r="AXH3" s="13">
        <f t="shared" si="20"/>
        <v>1305</v>
      </c>
      <c r="AXI3" s="13">
        <f t="shared" si="20"/>
        <v>1306</v>
      </c>
      <c r="AXJ3" s="13">
        <f t="shared" si="20"/>
        <v>1307</v>
      </c>
      <c r="AXK3" s="13">
        <f t="shared" si="20"/>
        <v>1308</v>
      </c>
      <c r="AXL3" s="13">
        <f t="shared" si="20"/>
        <v>1309</v>
      </c>
      <c r="AXM3" s="13">
        <f t="shared" si="20"/>
        <v>1310</v>
      </c>
      <c r="AXN3" s="13">
        <f t="shared" si="20"/>
        <v>1311</v>
      </c>
      <c r="AXO3" s="13">
        <f t="shared" si="20"/>
        <v>1312</v>
      </c>
      <c r="AXP3" s="13">
        <f t="shared" si="20"/>
        <v>1313</v>
      </c>
      <c r="AXQ3" s="13">
        <f t="shared" si="20"/>
        <v>1314</v>
      </c>
      <c r="AXR3" s="13">
        <f t="shared" si="20"/>
        <v>1315</v>
      </c>
      <c r="AXS3" s="13">
        <f t="shared" si="20"/>
        <v>1316</v>
      </c>
      <c r="AXT3" s="13">
        <f t="shared" si="20"/>
        <v>1317</v>
      </c>
      <c r="AXU3" s="13">
        <f t="shared" si="20"/>
        <v>1318</v>
      </c>
      <c r="AXV3" s="13">
        <f t="shared" si="20"/>
        <v>1319</v>
      </c>
      <c r="AXW3" s="13">
        <f t="shared" si="20"/>
        <v>1320</v>
      </c>
      <c r="AXX3" s="13">
        <f t="shared" si="20"/>
        <v>1321</v>
      </c>
      <c r="AXY3" s="13">
        <f t="shared" si="20"/>
        <v>1322</v>
      </c>
      <c r="AXZ3" s="13">
        <f t="shared" si="20"/>
        <v>1323</v>
      </c>
      <c r="AYA3" s="13">
        <f t="shared" si="20"/>
        <v>1324</v>
      </c>
      <c r="AYB3" s="13">
        <f t="shared" si="20"/>
        <v>1325</v>
      </c>
      <c r="AYC3" s="13">
        <f t="shared" si="20"/>
        <v>1326</v>
      </c>
      <c r="AYD3" s="13">
        <f t="shared" si="20"/>
        <v>1327</v>
      </c>
      <c r="AYE3" s="13">
        <f t="shared" si="20"/>
        <v>1328</v>
      </c>
      <c r="AYF3" s="13">
        <f t="shared" si="20"/>
        <v>1329</v>
      </c>
      <c r="AYG3" s="13">
        <f t="shared" si="20"/>
        <v>1330</v>
      </c>
      <c r="AYH3" s="13">
        <f t="shared" si="20"/>
        <v>1331</v>
      </c>
      <c r="AYI3" s="13">
        <f t="shared" si="20"/>
        <v>1332</v>
      </c>
      <c r="AYJ3" s="13">
        <f t="shared" si="20"/>
        <v>1333</v>
      </c>
      <c r="AYK3" s="13">
        <f t="shared" si="20"/>
        <v>1334</v>
      </c>
      <c r="AYL3" s="13">
        <f t="shared" si="20"/>
        <v>1335</v>
      </c>
      <c r="AYM3" s="13">
        <f t="shared" si="20"/>
        <v>1336</v>
      </c>
      <c r="AYN3" s="13">
        <f t="shared" si="20"/>
        <v>1337</v>
      </c>
      <c r="AYO3" s="13">
        <f t="shared" si="20"/>
        <v>1338</v>
      </c>
      <c r="AYP3" s="13">
        <f t="shared" si="20"/>
        <v>1339</v>
      </c>
      <c r="AYQ3" s="13">
        <f t="shared" si="20"/>
        <v>1340</v>
      </c>
      <c r="AYR3" s="13">
        <f t="shared" si="20"/>
        <v>1341</v>
      </c>
      <c r="AYS3" s="13">
        <f t="shared" si="20"/>
        <v>1342</v>
      </c>
      <c r="AYT3" s="13">
        <f t="shared" si="20"/>
        <v>1343</v>
      </c>
      <c r="AYU3" s="13">
        <f t="shared" si="20"/>
        <v>1344</v>
      </c>
      <c r="AYV3" s="13">
        <f t="shared" si="20"/>
        <v>1345</v>
      </c>
      <c r="AYW3" s="13">
        <f t="shared" si="20"/>
        <v>1346</v>
      </c>
      <c r="AYX3" s="13">
        <f t="shared" si="20"/>
        <v>1347</v>
      </c>
      <c r="AYY3" s="13">
        <f t="shared" ref="AYY3:BBJ3" si="21">COLUMN()-3</f>
        <v>1348</v>
      </c>
      <c r="AYZ3" s="13">
        <f t="shared" si="21"/>
        <v>1349</v>
      </c>
      <c r="AZA3" s="13">
        <f t="shared" si="21"/>
        <v>1350</v>
      </c>
      <c r="AZB3" s="13">
        <f t="shared" si="21"/>
        <v>1351</v>
      </c>
      <c r="AZC3" s="13">
        <f t="shared" si="21"/>
        <v>1352</v>
      </c>
      <c r="AZD3" s="13">
        <f t="shared" si="21"/>
        <v>1353</v>
      </c>
      <c r="AZE3" s="13">
        <f t="shared" si="21"/>
        <v>1354</v>
      </c>
      <c r="AZF3" s="13">
        <f t="shared" si="21"/>
        <v>1355</v>
      </c>
      <c r="AZG3" s="13">
        <f t="shared" si="21"/>
        <v>1356</v>
      </c>
      <c r="AZH3" s="13">
        <f t="shared" si="21"/>
        <v>1357</v>
      </c>
      <c r="AZI3" s="13">
        <f t="shared" si="21"/>
        <v>1358</v>
      </c>
      <c r="AZJ3" s="13">
        <f t="shared" si="21"/>
        <v>1359</v>
      </c>
      <c r="AZK3" s="13">
        <f t="shared" si="21"/>
        <v>1360</v>
      </c>
      <c r="AZL3" s="13">
        <f t="shared" si="21"/>
        <v>1361</v>
      </c>
      <c r="AZM3" s="13">
        <f t="shared" si="21"/>
        <v>1362</v>
      </c>
      <c r="AZN3" s="13">
        <f t="shared" si="21"/>
        <v>1363</v>
      </c>
      <c r="AZO3" s="13">
        <f t="shared" si="21"/>
        <v>1364</v>
      </c>
      <c r="AZP3" s="13">
        <f t="shared" si="21"/>
        <v>1365</v>
      </c>
      <c r="AZQ3" s="13">
        <f t="shared" si="21"/>
        <v>1366</v>
      </c>
      <c r="AZR3" s="13">
        <f t="shared" si="21"/>
        <v>1367</v>
      </c>
      <c r="AZS3" s="13">
        <f t="shared" si="21"/>
        <v>1368</v>
      </c>
      <c r="AZT3" s="13">
        <f t="shared" si="21"/>
        <v>1369</v>
      </c>
      <c r="AZU3" s="13">
        <f t="shared" si="21"/>
        <v>1370</v>
      </c>
      <c r="AZV3" s="13">
        <f t="shared" si="21"/>
        <v>1371</v>
      </c>
      <c r="AZW3" s="13">
        <f t="shared" si="21"/>
        <v>1372</v>
      </c>
      <c r="AZX3" s="13">
        <f t="shared" si="21"/>
        <v>1373</v>
      </c>
      <c r="AZY3" s="13">
        <f t="shared" si="21"/>
        <v>1374</v>
      </c>
      <c r="AZZ3" s="13">
        <f t="shared" si="21"/>
        <v>1375</v>
      </c>
      <c r="BAA3" s="13">
        <f t="shared" si="21"/>
        <v>1376</v>
      </c>
      <c r="BAB3" s="13">
        <f t="shared" si="21"/>
        <v>1377</v>
      </c>
      <c r="BAC3" s="13">
        <f t="shared" si="21"/>
        <v>1378</v>
      </c>
      <c r="BAD3" s="13">
        <f t="shared" si="21"/>
        <v>1379</v>
      </c>
      <c r="BAE3" s="13">
        <f t="shared" si="21"/>
        <v>1380</v>
      </c>
      <c r="BAF3" s="13">
        <f t="shared" si="21"/>
        <v>1381</v>
      </c>
      <c r="BAG3" s="13">
        <f t="shared" si="21"/>
        <v>1382</v>
      </c>
      <c r="BAH3" s="13">
        <f t="shared" si="21"/>
        <v>1383</v>
      </c>
      <c r="BAI3" s="13">
        <f t="shared" si="21"/>
        <v>1384</v>
      </c>
      <c r="BAJ3" s="13">
        <f t="shared" si="21"/>
        <v>1385</v>
      </c>
      <c r="BAK3" s="13">
        <f t="shared" si="21"/>
        <v>1386</v>
      </c>
      <c r="BAL3" s="13">
        <f t="shared" si="21"/>
        <v>1387</v>
      </c>
      <c r="BAM3" s="13">
        <f t="shared" si="21"/>
        <v>1388</v>
      </c>
      <c r="BAN3" s="13">
        <f t="shared" si="21"/>
        <v>1389</v>
      </c>
      <c r="BAO3" s="13">
        <f t="shared" si="21"/>
        <v>1390</v>
      </c>
      <c r="BAP3" s="13">
        <f t="shared" si="21"/>
        <v>1391</v>
      </c>
      <c r="BAQ3" s="13">
        <f t="shared" si="21"/>
        <v>1392</v>
      </c>
      <c r="BAR3" s="13">
        <f t="shared" si="21"/>
        <v>1393</v>
      </c>
      <c r="BAS3" s="13">
        <f t="shared" si="21"/>
        <v>1394</v>
      </c>
      <c r="BAT3" s="13">
        <f t="shared" si="21"/>
        <v>1395</v>
      </c>
      <c r="BAU3" s="13">
        <f t="shared" si="21"/>
        <v>1396</v>
      </c>
      <c r="BAV3" s="13">
        <f t="shared" si="21"/>
        <v>1397</v>
      </c>
      <c r="BAW3" s="13">
        <f t="shared" si="21"/>
        <v>1398</v>
      </c>
      <c r="BAX3" s="13">
        <f t="shared" si="21"/>
        <v>1399</v>
      </c>
      <c r="BAY3" s="13">
        <f t="shared" si="21"/>
        <v>1400</v>
      </c>
      <c r="BAZ3" s="13">
        <f t="shared" si="21"/>
        <v>1401</v>
      </c>
      <c r="BBA3" s="13">
        <f t="shared" si="21"/>
        <v>1402</v>
      </c>
      <c r="BBB3" s="13">
        <f t="shared" si="21"/>
        <v>1403</v>
      </c>
      <c r="BBC3" s="13">
        <f t="shared" si="21"/>
        <v>1404</v>
      </c>
      <c r="BBD3" s="13">
        <f t="shared" si="21"/>
        <v>1405</v>
      </c>
      <c r="BBE3" s="13">
        <f t="shared" si="21"/>
        <v>1406</v>
      </c>
      <c r="BBF3" s="13">
        <f t="shared" si="21"/>
        <v>1407</v>
      </c>
      <c r="BBG3" s="13">
        <f t="shared" si="21"/>
        <v>1408</v>
      </c>
      <c r="BBH3" s="13">
        <f t="shared" si="21"/>
        <v>1409</v>
      </c>
      <c r="BBI3" s="13">
        <f t="shared" si="21"/>
        <v>1410</v>
      </c>
      <c r="BBJ3" s="13">
        <f t="shared" si="21"/>
        <v>1411</v>
      </c>
      <c r="BBK3" s="13">
        <f t="shared" ref="BBK3:BDV3" si="22">COLUMN()-3</f>
        <v>1412</v>
      </c>
      <c r="BBL3" s="13">
        <f t="shared" si="22"/>
        <v>1413</v>
      </c>
      <c r="BBM3" s="13">
        <f t="shared" si="22"/>
        <v>1414</v>
      </c>
      <c r="BBN3" s="13">
        <f t="shared" si="22"/>
        <v>1415</v>
      </c>
      <c r="BBO3" s="13">
        <f t="shared" si="22"/>
        <v>1416</v>
      </c>
      <c r="BBP3" s="13">
        <f t="shared" si="22"/>
        <v>1417</v>
      </c>
      <c r="BBQ3" s="13">
        <f t="shared" si="22"/>
        <v>1418</v>
      </c>
      <c r="BBR3" s="13">
        <f t="shared" si="22"/>
        <v>1419</v>
      </c>
      <c r="BBS3" s="13">
        <f t="shared" si="22"/>
        <v>1420</v>
      </c>
      <c r="BBT3" s="13">
        <f t="shared" si="22"/>
        <v>1421</v>
      </c>
      <c r="BBU3" s="13">
        <f t="shared" si="22"/>
        <v>1422</v>
      </c>
      <c r="BBV3" s="13">
        <f t="shared" si="22"/>
        <v>1423</v>
      </c>
      <c r="BBW3" s="13">
        <f t="shared" si="22"/>
        <v>1424</v>
      </c>
      <c r="BBX3" s="13">
        <f t="shared" si="22"/>
        <v>1425</v>
      </c>
      <c r="BBY3" s="13">
        <f t="shared" si="22"/>
        <v>1426</v>
      </c>
      <c r="BBZ3" s="13">
        <f t="shared" si="22"/>
        <v>1427</v>
      </c>
      <c r="BCA3" s="13">
        <f t="shared" si="22"/>
        <v>1428</v>
      </c>
      <c r="BCB3" s="13">
        <f t="shared" si="22"/>
        <v>1429</v>
      </c>
      <c r="BCC3" s="13">
        <f t="shared" si="22"/>
        <v>1430</v>
      </c>
      <c r="BCD3" s="13">
        <f t="shared" si="22"/>
        <v>1431</v>
      </c>
      <c r="BCE3" s="13">
        <f t="shared" si="22"/>
        <v>1432</v>
      </c>
      <c r="BCF3" s="13">
        <f t="shared" si="22"/>
        <v>1433</v>
      </c>
      <c r="BCG3" s="13">
        <f t="shared" si="22"/>
        <v>1434</v>
      </c>
      <c r="BCH3" s="13">
        <f t="shared" si="22"/>
        <v>1435</v>
      </c>
      <c r="BCI3" s="13">
        <f t="shared" si="22"/>
        <v>1436</v>
      </c>
      <c r="BCJ3" s="13">
        <f t="shared" si="22"/>
        <v>1437</v>
      </c>
      <c r="BCK3" s="13">
        <f t="shared" si="22"/>
        <v>1438</v>
      </c>
      <c r="BCL3" s="13">
        <f t="shared" si="22"/>
        <v>1439</v>
      </c>
      <c r="BCM3" s="13">
        <f t="shared" si="22"/>
        <v>1440</v>
      </c>
      <c r="BCN3" s="13">
        <f t="shared" si="22"/>
        <v>1441</v>
      </c>
      <c r="BCO3" s="13">
        <f t="shared" si="22"/>
        <v>1442</v>
      </c>
      <c r="BCP3" s="13">
        <f t="shared" si="22"/>
        <v>1443</v>
      </c>
      <c r="BCQ3" s="13">
        <f t="shared" si="22"/>
        <v>1444</v>
      </c>
      <c r="BCR3" s="13">
        <f t="shared" si="22"/>
        <v>1445</v>
      </c>
      <c r="BCS3" s="13">
        <f t="shared" si="22"/>
        <v>1446</v>
      </c>
      <c r="BCT3" s="13">
        <f t="shared" si="22"/>
        <v>1447</v>
      </c>
      <c r="BCU3" s="13">
        <f t="shared" si="22"/>
        <v>1448</v>
      </c>
      <c r="BCV3" s="13">
        <f t="shared" si="22"/>
        <v>1449</v>
      </c>
      <c r="BCW3" s="13">
        <f t="shared" si="22"/>
        <v>1450</v>
      </c>
      <c r="BCX3" s="13">
        <f t="shared" si="22"/>
        <v>1451</v>
      </c>
      <c r="BCY3" s="13">
        <f t="shared" si="22"/>
        <v>1452</v>
      </c>
      <c r="BCZ3" s="13">
        <f t="shared" si="22"/>
        <v>1453</v>
      </c>
      <c r="BDA3" s="13">
        <f t="shared" si="22"/>
        <v>1454</v>
      </c>
      <c r="BDB3" s="13">
        <f t="shared" si="22"/>
        <v>1455</v>
      </c>
      <c r="BDC3" s="13">
        <f t="shared" si="22"/>
        <v>1456</v>
      </c>
      <c r="BDD3" s="13">
        <f t="shared" si="22"/>
        <v>1457</v>
      </c>
      <c r="BDE3" s="13">
        <f t="shared" si="22"/>
        <v>1458</v>
      </c>
      <c r="BDF3" s="13">
        <f t="shared" si="22"/>
        <v>1459</v>
      </c>
      <c r="BDG3" s="13">
        <f t="shared" si="22"/>
        <v>1460</v>
      </c>
      <c r="BDH3" s="13">
        <f t="shared" si="22"/>
        <v>1461</v>
      </c>
      <c r="BDI3" s="13">
        <f t="shared" si="22"/>
        <v>1462</v>
      </c>
      <c r="BDJ3" s="13">
        <f t="shared" si="22"/>
        <v>1463</v>
      </c>
      <c r="BDK3" s="13">
        <f t="shared" si="22"/>
        <v>1464</v>
      </c>
      <c r="BDL3" s="13">
        <f t="shared" si="22"/>
        <v>1465</v>
      </c>
      <c r="BDM3" s="13">
        <f t="shared" si="22"/>
        <v>1466</v>
      </c>
      <c r="BDN3" s="13">
        <f t="shared" si="22"/>
        <v>1467</v>
      </c>
      <c r="BDO3" s="13">
        <f t="shared" si="22"/>
        <v>1468</v>
      </c>
      <c r="BDP3" s="13">
        <f t="shared" si="22"/>
        <v>1469</v>
      </c>
      <c r="BDQ3" s="13">
        <f t="shared" si="22"/>
        <v>1470</v>
      </c>
      <c r="BDR3" s="13">
        <f t="shared" si="22"/>
        <v>1471</v>
      </c>
      <c r="BDS3" s="13">
        <f t="shared" si="22"/>
        <v>1472</v>
      </c>
      <c r="BDT3" s="13">
        <f t="shared" si="22"/>
        <v>1473</v>
      </c>
      <c r="BDU3" s="13">
        <f t="shared" si="22"/>
        <v>1474</v>
      </c>
      <c r="BDV3" s="13">
        <f t="shared" si="22"/>
        <v>1475</v>
      </c>
      <c r="BDW3" s="13">
        <f t="shared" ref="BDW3:BGH3" si="23">COLUMN()-3</f>
        <v>1476</v>
      </c>
      <c r="BDX3" s="13">
        <f t="shared" si="23"/>
        <v>1477</v>
      </c>
      <c r="BDY3" s="13">
        <f t="shared" si="23"/>
        <v>1478</v>
      </c>
      <c r="BDZ3" s="13">
        <f t="shared" si="23"/>
        <v>1479</v>
      </c>
      <c r="BEA3" s="13">
        <f t="shared" si="23"/>
        <v>1480</v>
      </c>
      <c r="BEB3" s="13">
        <f t="shared" si="23"/>
        <v>1481</v>
      </c>
      <c r="BEC3" s="13">
        <f t="shared" si="23"/>
        <v>1482</v>
      </c>
      <c r="BED3" s="13">
        <f t="shared" si="23"/>
        <v>1483</v>
      </c>
      <c r="BEE3" s="13">
        <f t="shared" si="23"/>
        <v>1484</v>
      </c>
      <c r="BEF3" s="13">
        <f t="shared" si="23"/>
        <v>1485</v>
      </c>
      <c r="BEG3" s="13">
        <f t="shared" si="23"/>
        <v>1486</v>
      </c>
      <c r="BEH3" s="13">
        <f t="shared" si="23"/>
        <v>1487</v>
      </c>
      <c r="BEI3" s="13">
        <f t="shared" si="23"/>
        <v>1488</v>
      </c>
      <c r="BEJ3" s="13">
        <f t="shared" si="23"/>
        <v>1489</v>
      </c>
      <c r="BEK3" s="13">
        <f t="shared" si="23"/>
        <v>1490</v>
      </c>
      <c r="BEL3" s="13">
        <f t="shared" si="23"/>
        <v>1491</v>
      </c>
      <c r="BEM3" s="13">
        <f t="shared" si="23"/>
        <v>1492</v>
      </c>
      <c r="BEN3" s="13">
        <f t="shared" si="23"/>
        <v>1493</v>
      </c>
      <c r="BEO3" s="13">
        <f t="shared" si="23"/>
        <v>1494</v>
      </c>
      <c r="BEP3" s="13">
        <f t="shared" si="23"/>
        <v>1495</v>
      </c>
      <c r="BEQ3" s="13">
        <f t="shared" si="23"/>
        <v>1496</v>
      </c>
      <c r="BER3" s="13">
        <f t="shared" si="23"/>
        <v>1497</v>
      </c>
      <c r="BES3" s="13">
        <f t="shared" si="23"/>
        <v>1498</v>
      </c>
      <c r="BET3" s="13">
        <f t="shared" si="23"/>
        <v>1499</v>
      </c>
      <c r="BEU3" s="13">
        <f t="shared" si="23"/>
        <v>1500</v>
      </c>
      <c r="BEV3" s="13">
        <f t="shared" si="23"/>
        <v>1501</v>
      </c>
      <c r="BEW3" s="13">
        <f t="shared" si="23"/>
        <v>1502</v>
      </c>
      <c r="BEX3" s="13">
        <f t="shared" si="23"/>
        <v>1503</v>
      </c>
      <c r="BEY3" s="13">
        <f t="shared" si="23"/>
        <v>1504</v>
      </c>
      <c r="BEZ3" s="13">
        <f t="shared" si="23"/>
        <v>1505</v>
      </c>
      <c r="BFA3" s="13">
        <f t="shared" si="23"/>
        <v>1506</v>
      </c>
      <c r="BFB3" s="13">
        <f t="shared" si="23"/>
        <v>1507</v>
      </c>
      <c r="BFC3" s="13">
        <f t="shared" si="23"/>
        <v>1508</v>
      </c>
      <c r="BFD3" s="13">
        <f t="shared" si="23"/>
        <v>1509</v>
      </c>
      <c r="BFE3" s="13">
        <f t="shared" si="23"/>
        <v>1510</v>
      </c>
      <c r="BFF3" s="13">
        <f t="shared" si="23"/>
        <v>1511</v>
      </c>
      <c r="BFG3" s="13">
        <f t="shared" si="23"/>
        <v>1512</v>
      </c>
      <c r="BFH3" s="13">
        <f t="shared" si="23"/>
        <v>1513</v>
      </c>
      <c r="BFI3" s="13">
        <f t="shared" si="23"/>
        <v>1514</v>
      </c>
      <c r="BFJ3" s="13">
        <f t="shared" si="23"/>
        <v>1515</v>
      </c>
      <c r="BFK3" s="13">
        <f t="shared" si="23"/>
        <v>1516</v>
      </c>
      <c r="BFL3" s="13">
        <f t="shared" si="23"/>
        <v>1517</v>
      </c>
      <c r="BFM3" s="13">
        <f t="shared" si="23"/>
        <v>1518</v>
      </c>
      <c r="BFN3" s="13">
        <f t="shared" si="23"/>
        <v>1519</v>
      </c>
      <c r="BFO3" s="13">
        <f t="shared" si="23"/>
        <v>1520</v>
      </c>
      <c r="BFP3" s="13">
        <f t="shared" si="23"/>
        <v>1521</v>
      </c>
      <c r="BFQ3" s="13">
        <f t="shared" si="23"/>
        <v>1522</v>
      </c>
      <c r="BFR3" s="13">
        <f t="shared" si="23"/>
        <v>1523</v>
      </c>
      <c r="BFS3" s="13">
        <f t="shared" si="23"/>
        <v>1524</v>
      </c>
      <c r="BFT3" s="13">
        <f t="shared" si="23"/>
        <v>1525</v>
      </c>
      <c r="BFU3" s="13">
        <f t="shared" si="23"/>
        <v>1526</v>
      </c>
      <c r="BFV3" s="13">
        <f t="shared" si="23"/>
        <v>1527</v>
      </c>
      <c r="BFW3" s="13">
        <f t="shared" si="23"/>
        <v>1528</v>
      </c>
      <c r="BFX3" s="13">
        <f t="shared" si="23"/>
        <v>1529</v>
      </c>
      <c r="BFY3" s="13">
        <f t="shared" si="23"/>
        <v>1530</v>
      </c>
      <c r="BFZ3" s="13">
        <f t="shared" si="23"/>
        <v>1531</v>
      </c>
      <c r="BGA3" s="13">
        <f t="shared" si="23"/>
        <v>1532</v>
      </c>
      <c r="BGB3" s="13">
        <f t="shared" si="23"/>
        <v>1533</v>
      </c>
      <c r="BGC3" s="13">
        <f t="shared" si="23"/>
        <v>1534</v>
      </c>
      <c r="BGD3" s="13">
        <f t="shared" si="23"/>
        <v>1535</v>
      </c>
      <c r="BGE3" s="13">
        <f t="shared" si="23"/>
        <v>1536</v>
      </c>
      <c r="BGF3" s="13">
        <f t="shared" si="23"/>
        <v>1537</v>
      </c>
      <c r="BGG3" s="13">
        <f t="shared" si="23"/>
        <v>1538</v>
      </c>
      <c r="BGH3" s="13">
        <f t="shared" si="23"/>
        <v>1539</v>
      </c>
      <c r="BGI3" s="13">
        <f t="shared" ref="BGI3:BIT3" si="24">COLUMN()-3</f>
        <v>1540</v>
      </c>
      <c r="BGJ3" s="13">
        <f t="shared" si="24"/>
        <v>1541</v>
      </c>
      <c r="BGK3" s="13">
        <f t="shared" si="24"/>
        <v>1542</v>
      </c>
      <c r="BGL3" s="13">
        <f t="shared" si="24"/>
        <v>1543</v>
      </c>
      <c r="BGM3" s="13">
        <f t="shared" si="24"/>
        <v>1544</v>
      </c>
      <c r="BGN3" s="13">
        <f t="shared" si="24"/>
        <v>1545</v>
      </c>
      <c r="BGO3" s="13">
        <f t="shared" si="24"/>
        <v>1546</v>
      </c>
      <c r="BGP3" s="13">
        <f t="shared" si="24"/>
        <v>1547</v>
      </c>
      <c r="BGQ3" s="13">
        <f t="shared" si="24"/>
        <v>1548</v>
      </c>
      <c r="BGR3" s="13">
        <f t="shared" si="24"/>
        <v>1549</v>
      </c>
      <c r="BGS3" s="13">
        <f t="shared" si="24"/>
        <v>1550</v>
      </c>
      <c r="BGT3" s="13">
        <f t="shared" si="24"/>
        <v>1551</v>
      </c>
      <c r="BGU3" s="13">
        <f t="shared" si="24"/>
        <v>1552</v>
      </c>
      <c r="BGV3" s="13">
        <f t="shared" si="24"/>
        <v>1553</v>
      </c>
      <c r="BGW3" s="13">
        <f t="shared" si="24"/>
        <v>1554</v>
      </c>
      <c r="BGX3" s="13">
        <f t="shared" si="24"/>
        <v>1555</v>
      </c>
      <c r="BGY3" s="13">
        <f t="shared" si="24"/>
        <v>1556</v>
      </c>
      <c r="BGZ3" s="13">
        <f t="shared" si="24"/>
        <v>1557</v>
      </c>
      <c r="BHA3" s="13">
        <f t="shared" si="24"/>
        <v>1558</v>
      </c>
      <c r="BHB3" s="13">
        <f t="shared" si="24"/>
        <v>1559</v>
      </c>
      <c r="BHC3" s="13">
        <f t="shared" si="24"/>
        <v>1560</v>
      </c>
      <c r="BHD3" s="13">
        <f t="shared" si="24"/>
        <v>1561</v>
      </c>
      <c r="BHE3" s="13">
        <f t="shared" si="24"/>
        <v>1562</v>
      </c>
      <c r="BHF3" s="13">
        <f t="shared" si="24"/>
        <v>1563</v>
      </c>
      <c r="BHG3" s="13">
        <f t="shared" si="24"/>
        <v>1564</v>
      </c>
      <c r="BHH3" s="13">
        <f t="shared" si="24"/>
        <v>1565</v>
      </c>
      <c r="BHI3" s="13">
        <f t="shared" si="24"/>
        <v>1566</v>
      </c>
      <c r="BHJ3" s="13">
        <f t="shared" si="24"/>
        <v>1567</v>
      </c>
      <c r="BHK3" s="13">
        <f t="shared" si="24"/>
        <v>1568</v>
      </c>
      <c r="BHL3" s="13">
        <f t="shared" si="24"/>
        <v>1569</v>
      </c>
      <c r="BHM3" s="13">
        <f t="shared" si="24"/>
        <v>1570</v>
      </c>
      <c r="BHN3" s="13">
        <f t="shared" si="24"/>
        <v>1571</v>
      </c>
      <c r="BHO3" s="13">
        <f t="shared" si="24"/>
        <v>1572</v>
      </c>
      <c r="BHP3" s="13">
        <f t="shared" si="24"/>
        <v>1573</v>
      </c>
      <c r="BHQ3" s="13">
        <f t="shared" si="24"/>
        <v>1574</v>
      </c>
      <c r="BHR3" s="13">
        <f t="shared" si="24"/>
        <v>1575</v>
      </c>
      <c r="BHS3" s="13">
        <f t="shared" si="24"/>
        <v>1576</v>
      </c>
      <c r="BHT3" s="13">
        <f t="shared" si="24"/>
        <v>1577</v>
      </c>
      <c r="BHU3" s="13">
        <f t="shared" si="24"/>
        <v>1578</v>
      </c>
      <c r="BHV3" s="13">
        <f t="shared" si="24"/>
        <v>1579</v>
      </c>
      <c r="BHW3" s="13">
        <f t="shared" si="24"/>
        <v>1580</v>
      </c>
      <c r="BHX3" s="13">
        <f t="shared" si="24"/>
        <v>1581</v>
      </c>
      <c r="BHY3" s="13">
        <f t="shared" si="24"/>
        <v>1582</v>
      </c>
      <c r="BHZ3" s="13">
        <f t="shared" si="24"/>
        <v>1583</v>
      </c>
      <c r="BIA3" s="13">
        <f t="shared" si="24"/>
        <v>1584</v>
      </c>
      <c r="BIB3" s="13">
        <f t="shared" si="24"/>
        <v>1585</v>
      </c>
      <c r="BIC3" s="13">
        <f t="shared" si="24"/>
        <v>1586</v>
      </c>
      <c r="BID3" s="13">
        <f t="shared" si="24"/>
        <v>1587</v>
      </c>
      <c r="BIE3" s="13">
        <f t="shared" si="24"/>
        <v>1588</v>
      </c>
      <c r="BIF3" s="13">
        <f t="shared" si="24"/>
        <v>1589</v>
      </c>
      <c r="BIG3" s="13">
        <f t="shared" si="24"/>
        <v>1590</v>
      </c>
      <c r="BIH3" s="13">
        <f t="shared" si="24"/>
        <v>1591</v>
      </c>
      <c r="BII3" s="13">
        <f t="shared" si="24"/>
        <v>1592</v>
      </c>
      <c r="BIJ3" s="13">
        <f t="shared" si="24"/>
        <v>1593</v>
      </c>
      <c r="BIK3" s="13">
        <f t="shared" si="24"/>
        <v>1594</v>
      </c>
      <c r="BIL3" s="13">
        <f t="shared" si="24"/>
        <v>1595</v>
      </c>
      <c r="BIM3" s="13">
        <f t="shared" si="24"/>
        <v>1596</v>
      </c>
      <c r="BIN3" s="13">
        <f t="shared" si="24"/>
        <v>1597</v>
      </c>
      <c r="BIO3" s="13">
        <f t="shared" si="24"/>
        <v>1598</v>
      </c>
      <c r="BIP3" s="13">
        <f t="shared" si="24"/>
        <v>1599</v>
      </c>
      <c r="BIQ3" s="13">
        <f t="shared" si="24"/>
        <v>1600</v>
      </c>
      <c r="BIR3" s="13">
        <f t="shared" si="24"/>
        <v>1601</v>
      </c>
      <c r="BIS3" s="13">
        <f t="shared" si="24"/>
        <v>1602</v>
      </c>
      <c r="BIT3" s="13">
        <f t="shared" si="24"/>
        <v>1603</v>
      </c>
      <c r="BIU3" s="13">
        <f t="shared" ref="BIU3:BLF3" si="25">COLUMN()-3</f>
        <v>1604</v>
      </c>
      <c r="BIV3" s="13">
        <f t="shared" si="25"/>
        <v>1605</v>
      </c>
      <c r="BIW3" s="13">
        <f t="shared" si="25"/>
        <v>1606</v>
      </c>
      <c r="BIX3" s="13">
        <f t="shared" si="25"/>
        <v>1607</v>
      </c>
      <c r="BIY3" s="13">
        <f t="shared" si="25"/>
        <v>1608</v>
      </c>
      <c r="BIZ3" s="13">
        <f t="shared" si="25"/>
        <v>1609</v>
      </c>
      <c r="BJA3" s="13">
        <f t="shared" si="25"/>
        <v>1610</v>
      </c>
      <c r="BJB3" s="13">
        <f t="shared" si="25"/>
        <v>1611</v>
      </c>
      <c r="BJC3" s="13">
        <f t="shared" si="25"/>
        <v>1612</v>
      </c>
      <c r="BJD3" s="13">
        <f t="shared" si="25"/>
        <v>1613</v>
      </c>
      <c r="BJE3" s="13">
        <f t="shared" si="25"/>
        <v>1614</v>
      </c>
      <c r="BJF3" s="13">
        <f t="shared" si="25"/>
        <v>1615</v>
      </c>
      <c r="BJG3" s="13">
        <f t="shared" si="25"/>
        <v>1616</v>
      </c>
      <c r="BJH3" s="13">
        <f t="shared" si="25"/>
        <v>1617</v>
      </c>
      <c r="BJI3" s="13">
        <f t="shared" si="25"/>
        <v>1618</v>
      </c>
      <c r="BJJ3" s="13">
        <f t="shared" si="25"/>
        <v>1619</v>
      </c>
      <c r="BJK3" s="13">
        <f t="shared" si="25"/>
        <v>1620</v>
      </c>
      <c r="BJL3" s="13">
        <f t="shared" si="25"/>
        <v>1621</v>
      </c>
      <c r="BJM3" s="13">
        <f t="shared" si="25"/>
        <v>1622</v>
      </c>
      <c r="BJN3" s="13">
        <f t="shared" si="25"/>
        <v>1623</v>
      </c>
      <c r="BJO3" s="13">
        <f t="shared" si="25"/>
        <v>1624</v>
      </c>
      <c r="BJP3" s="13">
        <f t="shared" si="25"/>
        <v>1625</v>
      </c>
      <c r="BJQ3" s="13">
        <f t="shared" si="25"/>
        <v>1626</v>
      </c>
      <c r="BJR3" s="13">
        <f t="shared" si="25"/>
        <v>1627</v>
      </c>
      <c r="BJS3" s="13">
        <f t="shared" si="25"/>
        <v>1628</v>
      </c>
      <c r="BJT3" s="13">
        <f t="shared" si="25"/>
        <v>1629</v>
      </c>
      <c r="BJU3" s="13">
        <f t="shared" si="25"/>
        <v>1630</v>
      </c>
      <c r="BJV3" s="13">
        <f t="shared" si="25"/>
        <v>1631</v>
      </c>
      <c r="BJW3" s="13">
        <f t="shared" si="25"/>
        <v>1632</v>
      </c>
      <c r="BJX3" s="13">
        <f t="shared" si="25"/>
        <v>1633</v>
      </c>
      <c r="BJY3" s="13">
        <f t="shared" si="25"/>
        <v>1634</v>
      </c>
      <c r="BJZ3" s="13">
        <f t="shared" si="25"/>
        <v>1635</v>
      </c>
      <c r="BKA3" s="13">
        <f t="shared" si="25"/>
        <v>1636</v>
      </c>
      <c r="BKB3" s="13">
        <f t="shared" si="25"/>
        <v>1637</v>
      </c>
      <c r="BKC3" s="13">
        <f t="shared" si="25"/>
        <v>1638</v>
      </c>
      <c r="BKD3" s="13">
        <f t="shared" si="25"/>
        <v>1639</v>
      </c>
      <c r="BKE3" s="13">
        <f t="shared" si="25"/>
        <v>1640</v>
      </c>
      <c r="BKF3" s="13">
        <f t="shared" si="25"/>
        <v>1641</v>
      </c>
      <c r="BKG3" s="13">
        <f t="shared" si="25"/>
        <v>1642</v>
      </c>
      <c r="BKH3" s="13">
        <f t="shared" si="25"/>
        <v>1643</v>
      </c>
      <c r="BKI3" s="13">
        <f t="shared" si="25"/>
        <v>1644</v>
      </c>
      <c r="BKJ3" s="13">
        <f t="shared" si="25"/>
        <v>1645</v>
      </c>
      <c r="BKK3" s="13">
        <f t="shared" si="25"/>
        <v>1646</v>
      </c>
      <c r="BKL3" s="13">
        <f t="shared" si="25"/>
        <v>1647</v>
      </c>
      <c r="BKM3" s="13">
        <f t="shared" si="25"/>
        <v>1648</v>
      </c>
      <c r="BKN3" s="13">
        <f t="shared" si="25"/>
        <v>1649</v>
      </c>
      <c r="BKO3" s="13">
        <f t="shared" si="25"/>
        <v>1650</v>
      </c>
      <c r="BKP3" s="13">
        <f t="shared" si="25"/>
        <v>1651</v>
      </c>
      <c r="BKQ3" s="13">
        <f t="shared" si="25"/>
        <v>1652</v>
      </c>
      <c r="BKR3" s="13">
        <f t="shared" si="25"/>
        <v>1653</v>
      </c>
      <c r="BKS3" s="13">
        <f t="shared" si="25"/>
        <v>1654</v>
      </c>
      <c r="BKT3" s="13">
        <f t="shared" si="25"/>
        <v>1655</v>
      </c>
      <c r="BKU3" s="13">
        <f t="shared" si="25"/>
        <v>1656</v>
      </c>
      <c r="BKV3" s="13">
        <f t="shared" si="25"/>
        <v>1657</v>
      </c>
      <c r="BKW3" s="13">
        <f t="shared" si="25"/>
        <v>1658</v>
      </c>
      <c r="BKX3" s="13">
        <f t="shared" si="25"/>
        <v>1659</v>
      </c>
      <c r="BKY3" s="13">
        <f t="shared" si="25"/>
        <v>1660</v>
      </c>
      <c r="BKZ3" s="13">
        <f t="shared" si="25"/>
        <v>1661</v>
      </c>
      <c r="BLA3" s="13">
        <f t="shared" si="25"/>
        <v>1662</v>
      </c>
      <c r="BLB3" s="13">
        <f t="shared" si="25"/>
        <v>1663</v>
      </c>
      <c r="BLC3" s="13">
        <f t="shared" si="25"/>
        <v>1664</v>
      </c>
      <c r="BLD3" s="13">
        <f t="shared" si="25"/>
        <v>1665</v>
      </c>
      <c r="BLE3" s="13">
        <f t="shared" si="25"/>
        <v>1666</v>
      </c>
      <c r="BLF3" s="13">
        <f t="shared" si="25"/>
        <v>1667</v>
      </c>
      <c r="BLG3" s="13">
        <f t="shared" ref="BLG3:BNR3" si="26">COLUMN()-3</f>
        <v>1668</v>
      </c>
      <c r="BLH3" s="13">
        <f t="shared" si="26"/>
        <v>1669</v>
      </c>
      <c r="BLI3" s="13">
        <f t="shared" si="26"/>
        <v>1670</v>
      </c>
      <c r="BLJ3" s="13">
        <f t="shared" si="26"/>
        <v>1671</v>
      </c>
      <c r="BLK3" s="13">
        <f t="shared" si="26"/>
        <v>1672</v>
      </c>
      <c r="BLL3" s="13">
        <f t="shared" si="26"/>
        <v>1673</v>
      </c>
      <c r="BLM3" s="13">
        <f t="shared" si="26"/>
        <v>1674</v>
      </c>
      <c r="BLN3" s="13">
        <f t="shared" si="26"/>
        <v>1675</v>
      </c>
      <c r="BLO3" s="13">
        <f t="shared" si="26"/>
        <v>1676</v>
      </c>
      <c r="BLP3" s="13">
        <f t="shared" si="26"/>
        <v>1677</v>
      </c>
      <c r="BLQ3" s="13">
        <f t="shared" si="26"/>
        <v>1678</v>
      </c>
      <c r="BLR3" s="13">
        <f t="shared" si="26"/>
        <v>1679</v>
      </c>
      <c r="BLS3" s="13">
        <f t="shared" si="26"/>
        <v>1680</v>
      </c>
      <c r="BLT3" s="13">
        <f t="shared" si="26"/>
        <v>1681</v>
      </c>
      <c r="BLU3" s="13">
        <f t="shared" si="26"/>
        <v>1682</v>
      </c>
      <c r="BLV3" s="13">
        <f t="shared" si="26"/>
        <v>1683</v>
      </c>
      <c r="BLW3" s="13">
        <f t="shared" si="26"/>
        <v>1684</v>
      </c>
      <c r="BLX3" s="13">
        <f t="shared" si="26"/>
        <v>1685</v>
      </c>
      <c r="BLY3" s="13">
        <f t="shared" si="26"/>
        <v>1686</v>
      </c>
      <c r="BLZ3" s="13">
        <f t="shared" si="26"/>
        <v>1687</v>
      </c>
      <c r="BMA3" s="13">
        <f t="shared" si="26"/>
        <v>1688</v>
      </c>
      <c r="BMB3" s="13">
        <f t="shared" si="26"/>
        <v>1689</v>
      </c>
      <c r="BMC3" s="13">
        <f t="shared" si="26"/>
        <v>1690</v>
      </c>
      <c r="BMD3" s="13">
        <f t="shared" si="26"/>
        <v>1691</v>
      </c>
      <c r="BME3" s="13">
        <f t="shared" si="26"/>
        <v>1692</v>
      </c>
      <c r="BMF3" s="13">
        <f t="shared" si="26"/>
        <v>1693</v>
      </c>
      <c r="BMG3" s="13">
        <f t="shared" si="26"/>
        <v>1694</v>
      </c>
      <c r="BMH3" s="13">
        <f t="shared" si="26"/>
        <v>1695</v>
      </c>
      <c r="BMI3" s="13">
        <f t="shared" si="26"/>
        <v>1696</v>
      </c>
      <c r="BMJ3" s="13">
        <f t="shared" si="26"/>
        <v>1697</v>
      </c>
      <c r="BMK3" s="13">
        <f t="shared" si="26"/>
        <v>1698</v>
      </c>
      <c r="BML3" s="13">
        <f t="shared" si="26"/>
        <v>1699</v>
      </c>
      <c r="BMM3" s="13">
        <f t="shared" si="26"/>
        <v>1700</v>
      </c>
      <c r="BMN3" s="13">
        <f t="shared" si="26"/>
        <v>1701</v>
      </c>
      <c r="BMO3" s="13">
        <f t="shared" si="26"/>
        <v>1702</v>
      </c>
      <c r="BMP3" s="13">
        <f t="shared" si="26"/>
        <v>1703</v>
      </c>
      <c r="BMQ3" s="13">
        <f t="shared" si="26"/>
        <v>1704</v>
      </c>
      <c r="BMR3" s="13">
        <f t="shared" si="26"/>
        <v>1705</v>
      </c>
      <c r="BMS3" s="13">
        <f t="shared" si="26"/>
        <v>1706</v>
      </c>
      <c r="BMT3" s="13">
        <f t="shared" si="26"/>
        <v>1707</v>
      </c>
      <c r="BMU3" s="13">
        <f t="shared" si="26"/>
        <v>1708</v>
      </c>
      <c r="BMV3" s="13">
        <f t="shared" si="26"/>
        <v>1709</v>
      </c>
      <c r="BMW3" s="13">
        <f t="shared" si="26"/>
        <v>1710</v>
      </c>
      <c r="BMX3" s="13">
        <f t="shared" si="26"/>
        <v>1711</v>
      </c>
      <c r="BMY3" s="13">
        <f t="shared" si="26"/>
        <v>1712</v>
      </c>
      <c r="BMZ3" s="13">
        <f t="shared" si="26"/>
        <v>1713</v>
      </c>
      <c r="BNA3" s="13">
        <f t="shared" si="26"/>
        <v>1714</v>
      </c>
      <c r="BNB3" s="13">
        <f t="shared" si="26"/>
        <v>1715</v>
      </c>
      <c r="BNC3" s="13">
        <f t="shared" si="26"/>
        <v>1716</v>
      </c>
      <c r="BND3" s="13">
        <f t="shared" si="26"/>
        <v>1717</v>
      </c>
      <c r="BNE3" s="13">
        <f t="shared" si="26"/>
        <v>1718</v>
      </c>
      <c r="BNF3" s="13">
        <f t="shared" si="26"/>
        <v>1719</v>
      </c>
      <c r="BNG3" s="13">
        <f t="shared" si="26"/>
        <v>1720</v>
      </c>
      <c r="BNH3" s="13">
        <f t="shared" si="26"/>
        <v>1721</v>
      </c>
      <c r="BNI3" s="13">
        <f t="shared" si="26"/>
        <v>1722</v>
      </c>
      <c r="BNJ3" s="13">
        <f t="shared" si="26"/>
        <v>1723</v>
      </c>
      <c r="BNK3" s="13">
        <f t="shared" si="26"/>
        <v>1724</v>
      </c>
      <c r="BNL3" s="13">
        <f t="shared" si="26"/>
        <v>1725</v>
      </c>
      <c r="BNM3" s="13">
        <f t="shared" si="26"/>
        <v>1726</v>
      </c>
      <c r="BNN3" s="13">
        <f t="shared" si="26"/>
        <v>1727</v>
      </c>
      <c r="BNO3" s="13">
        <f t="shared" si="26"/>
        <v>1728</v>
      </c>
      <c r="BNP3" s="13">
        <f t="shared" si="26"/>
        <v>1729</v>
      </c>
      <c r="BNQ3" s="13">
        <f t="shared" si="26"/>
        <v>1730</v>
      </c>
      <c r="BNR3" s="13">
        <f t="shared" si="26"/>
        <v>1731</v>
      </c>
      <c r="BNS3" s="13">
        <f t="shared" ref="BNS3:BQD3" si="27">COLUMN()-3</f>
        <v>1732</v>
      </c>
      <c r="BNT3" s="13">
        <f t="shared" si="27"/>
        <v>1733</v>
      </c>
      <c r="BNU3" s="13">
        <f t="shared" si="27"/>
        <v>1734</v>
      </c>
      <c r="BNV3" s="13">
        <f t="shared" si="27"/>
        <v>1735</v>
      </c>
      <c r="BNW3" s="13">
        <f t="shared" si="27"/>
        <v>1736</v>
      </c>
      <c r="BNX3" s="13">
        <f t="shared" si="27"/>
        <v>1737</v>
      </c>
      <c r="BNY3" s="13">
        <f t="shared" si="27"/>
        <v>1738</v>
      </c>
      <c r="BNZ3" s="13">
        <f t="shared" si="27"/>
        <v>1739</v>
      </c>
      <c r="BOA3" s="13">
        <f t="shared" si="27"/>
        <v>1740</v>
      </c>
      <c r="BOB3" s="13">
        <f t="shared" si="27"/>
        <v>1741</v>
      </c>
      <c r="BOC3" s="13">
        <f t="shared" si="27"/>
        <v>1742</v>
      </c>
      <c r="BOD3" s="13">
        <f t="shared" si="27"/>
        <v>1743</v>
      </c>
      <c r="BOE3" s="13">
        <f t="shared" si="27"/>
        <v>1744</v>
      </c>
      <c r="BOF3" s="13">
        <f t="shared" si="27"/>
        <v>1745</v>
      </c>
      <c r="BOG3" s="13">
        <f t="shared" si="27"/>
        <v>1746</v>
      </c>
      <c r="BOH3" s="13">
        <f t="shared" si="27"/>
        <v>1747</v>
      </c>
      <c r="BOI3" s="13">
        <f t="shared" si="27"/>
        <v>1748</v>
      </c>
      <c r="BOJ3" s="13">
        <f t="shared" si="27"/>
        <v>1749</v>
      </c>
      <c r="BOK3" s="13">
        <f t="shared" si="27"/>
        <v>1750</v>
      </c>
      <c r="BOL3" s="13">
        <f t="shared" si="27"/>
        <v>1751</v>
      </c>
      <c r="BOM3" s="13">
        <f t="shared" si="27"/>
        <v>1752</v>
      </c>
      <c r="BON3" s="13">
        <f t="shared" si="27"/>
        <v>1753</v>
      </c>
      <c r="BOO3" s="13">
        <f t="shared" si="27"/>
        <v>1754</v>
      </c>
      <c r="BOP3" s="13">
        <f t="shared" si="27"/>
        <v>1755</v>
      </c>
      <c r="BOQ3" s="13">
        <f t="shared" si="27"/>
        <v>1756</v>
      </c>
      <c r="BOR3" s="13">
        <f t="shared" si="27"/>
        <v>1757</v>
      </c>
      <c r="BOS3" s="13">
        <f t="shared" si="27"/>
        <v>1758</v>
      </c>
      <c r="BOT3" s="13">
        <f t="shared" si="27"/>
        <v>1759</v>
      </c>
      <c r="BOU3" s="13">
        <f t="shared" si="27"/>
        <v>1760</v>
      </c>
      <c r="BOV3" s="13">
        <f t="shared" si="27"/>
        <v>1761</v>
      </c>
      <c r="BOW3" s="13">
        <f t="shared" si="27"/>
        <v>1762</v>
      </c>
      <c r="BOX3" s="13">
        <f t="shared" si="27"/>
        <v>1763</v>
      </c>
      <c r="BOY3" s="13">
        <f t="shared" si="27"/>
        <v>1764</v>
      </c>
      <c r="BOZ3" s="13">
        <f t="shared" si="27"/>
        <v>1765</v>
      </c>
      <c r="BPA3" s="13">
        <f t="shared" si="27"/>
        <v>1766</v>
      </c>
      <c r="BPB3" s="13">
        <f t="shared" si="27"/>
        <v>1767</v>
      </c>
      <c r="BPC3" s="13">
        <f t="shared" si="27"/>
        <v>1768</v>
      </c>
      <c r="BPD3" s="13">
        <f t="shared" si="27"/>
        <v>1769</v>
      </c>
      <c r="BPE3" s="13">
        <f t="shared" si="27"/>
        <v>1770</v>
      </c>
      <c r="BPF3" s="13">
        <f t="shared" si="27"/>
        <v>1771</v>
      </c>
      <c r="BPG3" s="13">
        <f t="shared" si="27"/>
        <v>1772</v>
      </c>
      <c r="BPH3" s="13">
        <f t="shared" si="27"/>
        <v>1773</v>
      </c>
      <c r="BPI3" s="13">
        <f t="shared" si="27"/>
        <v>1774</v>
      </c>
      <c r="BPJ3" s="13">
        <f t="shared" si="27"/>
        <v>1775</v>
      </c>
      <c r="BPK3" s="13">
        <f t="shared" si="27"/>
        <v>1776</v>
      </c>
      <c r="BPL3" s="13">
        <f t="shared" si="27"/>
        <v>1777</v>
      </c>
      <c r="BPM3" s="13">
        <f t="shared" si="27"/>
        <v>1778</v>
      </c>
      <c r="BPN3" s="13">
        <f t="shared" si="27"/>
        <v>1779</v>
      </c>
      <c r="BPO3" s="13">
        <f t="shared" si="27"/>
        <v>1780</v>
      </c>
      <c r="BPP3" s="13">
        <f t="shared" si="27"/>
        <v>1781</v>
      </c>
      <c r="BPQ3" s="13">
        <f t="shared" si="27"/>
        <v>1782</v>
      </c>
      <c r="BPR3" s="13">
        <f t="shared" si="27"/>
        <v>1783</v>
      </c>
      <c r="BPS3" s="13">
        <f t="shared" si="27"/>
        <v>1784</v>
      </c>
      <c r="BPT3" s="13">
        <f t="shared" si="27"/>
        <v>1785</v>
      </c>
      <c r="BPU3" s="13">
        <f t="shared" si="27"/>
        <v>1786</v>
      </c>
      <c r="BPV3" s="13">
        <f t="shared" si="27"/>
        <v>1787</v>
      </c>
      <c r="BPW3" s="13">
        <f t="shared" si="27"/>
        <v>1788</v>
      </c>
      <c r="BPX3" s="13">
        <f t="shared" si="27"/>
        <v>1789</v>
      </c>
      <c r="BPY3" s="13">
        <f t="shared" si="27"/>
        <v>1790</v>
      </c>
      <c r="BPZ3" s="13">
        <f t="shared" si="27"/>
        <v>1791</v>
      </c>
      <c r="BQA3" s="13">
        <f t="shared" si="27"/>
        <v>1792</v>
      </c>
      <c r="BQB3" s="13">
        <f t="shared" si="27"/>
        <v>1793</v>
      </c>
      <c r="BQC3" s="13">
        <f t="shared" si="27"/>
        <v>1794</v>
      </c>
      <c r="BQD3" s="13">
        <f t="shared" si="27"/>
        <v>1795</v>
      </c>
      <c r="BQE3" s="13">
        <f t="shared" ref="BQE3:BSP3" si="28">COLUMN()-3</f>
        <v>1796</v>
      </c>
      <c r="BQF3" s="13">
        <f t="shared" si="28"/>
        <v>1797</v>
      </c>
      <c r="BQG3" s="13">
        <f t="shared" si="28"/>
        <v>1798</v>
      </c>
      <c r="BQH3" s="13">
        <f t="shared" si="28"/>
        <v>1799</v>
      </c>
      <c r="BQI3" s="13">
        <f t="shared" si="28"/>
        <v>1800</v>
      </c>
      <c r="BQJ3" s="13">
        <f t="shared" si="28"/>
        <v>1801</v>
      </c>
      <c r="BQK3" s="13">
        <f t="shared" si="28"/>
        <v>1802</v>
      </c>
      <c r="BQL3" s="13">
        <f t="shared" si="28"/>
        <v>1803</v>
      </c>
      <c r="BQM3" s="13">
        <f t="shared" si="28"/>
        <v>1804</v>
      </c>
      <c r="BQN3" s="13">
        <f t="shared" si="28"/>
        <v>1805</v>
      </c>
      <c r="BQO3" s="13">
        <f t="shared" si="28"/>
        <v>1806</v>
      </c>
      <c r="BQP3" s="13">
        <f t="shared" si="28"/>
        <v>1807</v>
      </c>
      <c r="BQQ3" s="13">
        <f t="shared" si="28"/>
        <v>1808</v>
      </c>
      <c r="BQR3" s="13">
        <f t="shared" si="28"/>
        <v>1809</v>
      </c>
      <c r="BQS3" s="13">
        <f t="shared" si="28"/>
        <v>1810</v>
      </c>
      <c r="BQT3" s="13">
        <f t="shared" si="28"/>
        <v>1811</v>
      </c>
      <c r="BQU3" s="13">
        <f t="shared" si="28"/>
        <v>1812</v>
      </c>
      <c r="BQV3" s="13">
        <f t="shared" si="28"/>
        <v>1813</v>
      </c>
      <c r="BQW3" s="13">
        <f t="shared" si="28"/>
        <v>1814</v>
      </c>
      <c r="BQX3" s="13">
        <f t="shared" si="28"/>
        <v>1815</v>
      </c>
      <c r="BQY3" s="13">
        <f t="shared" si="28"/>
        <v>1816</v>
      </c>
      <c r="BQZ3" s="13">
        <f t="shared" si="28"/>
        <v>1817</v>
      </c>
      <c r="BRA3" s="13">
        <f t="shared" si="28"/>
        <v>1818</v>
      </c>
      <c r="BRB3" s="13">
        <f t="shared" si="28"/>
        <v>1819</v>
      </c>
      <c r="BRC3" s="13">
        <f t="shared" si="28"/>
        <v>1820</v>
      </c>
      <c r="BRD3" s="13">
        <f t="shared" si="28"/>
        <v>1821</v>
      </c>
      <c r="BRE3" s="13">
        <f t="shared" si="28"/>
        <v>1822</v>
      </c>
      <c r="BRF3" s="13">
        <f t="shared" si="28"/>
        <v>1823</v>
      </c>
      <c r="BRG3" s="13">
        <f t="shared" si="28"/>
        <v>1824</v>
      </c>
      <c r="BRH3" s="13">
        <f t="shared" si="28"/>
        <v>1825</v>
      </c>
      <c r="BRI3" s="13">
        <f t="shared" si="28"/>
        <v>1826</v>
      </c>
      <c r="BRJ3" s="13">
        <f t="shared" si="28"/>
        <v>1827</v>
      </c>
      <c r="BRK3" s="13">
        <f t="shared" si="28"/>
        <v>1828</v>
      </c>
      <c r="BRL3" s="13">
        <f t="shared" si="28"/>
        <v>1829</v>
      </c>
      <c r="BRM3" s="13">
        <f t="shared" si="28"/>
        <v>1830</v>
      </c>
      <c r="BRN3" s="13">
        <f t="shared" si="28"/>
        <v>1831</v>
      </c>
      <c r="BRO3" s="13">
        <f t="shared" si="28"/>
        <v>1832</v>
      </c>
      <c r="BRP3" s="13">
        <f t="shared" si="28"/>
        <v>1833</v>
      </c>
      <c r="BRQ3" s="13">
        <f t="shared" si="28"/>
        <v>1834</v>
      </c>
      <c r="BRR3" s="13">
        <f t="shared" si="28"/>
        <v>1835</v>
      </c>
      <c r="BRS3" s="13">
        <f t="shared" si="28"/>
        <v>1836</v>
      </c>
      <c r="BRT3" s="13">
        <f t="shared" si="28"/>
        <v>1837</v>
      </c>
      <c r="BRU3" s="13">
        <f t="shared" si="28"/>
        <v>1838</v>
      </c>
      <c r="BRV3" s="13">
        <f t="shared" si="28"/>
        <v>1839</v>
      </c>
      <c r="BRW3" s="13">
        <f t="shared" si="28"/>
        <v>1840</v>
      </c>
      <c r="BRX3" s="13">
        <f t="shared" si="28"/>
        <v>1841</v>
      </c>
      <c r="BRY3" s="13">
        <f t="shared" si="28"/>
        <v>1842</v>
      </c>
      <c r="BRZ3" s="13">
        <f t="shared" si="28"/>
        <v>1843</v>
      </c>
      <c r="BSA3" s="13">
        <f t="shared" si="28"/>
        <v>1844</v>
      </c>
      <c r="BSB3" s="13">
        <f t="shared" si="28"/>
        <v>1845</v>
      </c>
      <c r="BSC3" s="13">
        <f t="shared" si="28"/>
        <v>1846</v>
      </c>
      <c r="BSD3" s="13">
        <f t="shared" si="28"/>
        <v>1847</v>
      </c>
      <c r="BSE3" s="13">
        <f t="shared" si="28"/>
        <v>1848</v>
      </c>
      <c r="BSF3" s="13">
        <f t="shared" si="28"/>
        <v>1849</v>
      </c>
      <c r="BSG3" s="13">
        <f t="shared" si="28"/>
        <v>1850</v>
      </c>
      <c r="BSH3" s="13">
        <f t="shared" si="28"/>
        <v>1851</v>
      </c>
      <c r="BSI3" s="13">
        <f t="shared" si="28"/>
        <v>1852</v>
      </c>
      <c r="BSJ3" s="13">
        <f t="shared" si="28"/>
        <v>1853</v>
      </c>
      <c r="BSK3" s="13">
        <f t="shared" si="28"/>
        <v>1854</v>
      </c>
      <c r="BSL3" s="13">
        <f t="shared" si="28"/>
        <v>1855</v>
      </c>
      <c r="BSM3" s="13">
        <f t="shared" si="28"/>
        <v>1856</v>
      </c>
      <c r="BSN3" s="13">
        <f t="shared" si="28"/>
        <v>1857</v>
      </c>
      <c r="BSO3" s="13">
        <f t="shared" si="28"/>
        <v>1858</v>
      </c>
      <c r="BSP3" s="13">
        <f t="shared" si="28"/>
        <v>1859</v>
      </c>
      <c r="BSQ3" s="13">
        <f t="shared" ref="BSQ3:BVB3" si="29">COLUMN()-3</f>
        <v>1860</v>
      </c>
      <c r="BSR3" s="13">
        <f t="shared" si="29"/>
        <v>1861</v>
      </c>
      <c r="BSS3" s="13">
        <f t="shared" si="29"/>
        <v>1862</v>
      </c>
      <c r="BST3" s="13">
        <f t="shared" si="29"/>
        <v>1863</v>
      </c>
      <c r="BSU3" s="13">
        <f t="shared" si="29"/>
        <v>1864</v>
      </c>
      <c r="BSV3" s="13">
        <f t="shared" si="29"/>
        <v>1865</v>
      </c>
      <c r="BSW3" s="13">
        <f t="shared" si="29"/>
        <v>1866</v>
      </c>
      <c r="BSX3" s="13">
        <f t="shared" si="29"/>
        <v>1867</v>
      </c>
      <c r="BSY3" s="13">
        <f t="shared" si="29"/>
        <v>1868</v>
      </c>
      <c r="BSZ3" s="13">
        <f t="shared" si="29"/>
        <v>1869</v>
      </c>
      <c r="BTA3" s="13">
        <f t="shared" si="29"/>
        <v>1870</v>
      </c>
      <c r="BTB3" s="13">
        <f t="shared" si="29"/>
        <v>1871</v>
      </c>
      <c r="BTC3" s="13">
        <f t="shared" si="29"/>
        <v>1872</v>
      </c>
      <c r="BTD3" s="13">
        <f t="shared" si="29"/>
        <v>1873</v>
      </c>
      <c r="BTE3" s="13">
        <f t="shared" si="29"/>
        <v>1874</v>
      </c>
      <c r="BTF3" s="13">
        <f t="shared" si="29"/>
        <v>1875</v>
      </c>
      <c r="BTG3" s="13">
        <f t="shared" si="29"/>
        <v>1876</v>
      </c>
      <c r="BTH3" s="13">
        <f t="shared" si="29"/>
        <v>1877</v>
      </c>
      <c r="BTI3" s="13">
        <f t="shared" si="29"/>
        <v>1878</v>
      </c>
      <c r="BTJ3" s="13">
        <f t="shared" si="29"/>
        <v>1879</v>
      </c>
      <c r="BTK3" s="13">
        <f t="shared" si="29"/>
        <v>1880</v>
      </c>
      <c r="BTL3" s="13">
        <f t="shared" si="29"/>
        <v>1881</v>
      </c>
      <c r="BTM3" s="13">
        <f t="shared" si="29"/>
        <v>1882</v>
      </c>
      <c r="BTN3" s="13">
        <f t="shared" si="29"/>
        <v>1883</v>
      </c>
      <c r="BTO3" s="13">
        <f t="shared" si="29"/>
        <v>1884</v>
      </c>
      <c r="BTP3" s="13">
        <f t="shared" si="29"/>
        <v>1885</v>
      </c>
      <c r="BTQ3" s="13">
        <f t="shared" si="29"/>
        <v>1886</v>
      </c>
      <c r="BTR3" s="13">
        <f t="shared" si="29"/>
        <v>1887</v>
      </c>
      <c r="BTS3" s="13">
        <f t="shared" si="29"/>
        <v>1888</v>
      </c>
      <c r="BTT3" s="13">
        <f t="shared" si="29"/>
        <v>1889</v>
      </c>
      <c r="BTU3" s="13">
        <f t="shared" si="29"/>
        <v>1890</v>
      </c>
      <c r="BTV3" s="13">
        <f t="shared" si="29"/>
        <v>1891</v>
      </c>
      <c r="BTW3" s="13">
        <f t="shared" si="29"/>
        <v>1892</v>
      </c>
      <c r="BTX3" s="13">
        <f t="shared" si="29"/>
        <v>1893</v>
      </c>
      <c r="BTY3" s="13">
        <f t="shared" si="29"/>
        <v>1894</v>
      </c>
      <c r="BTZ3" s="13">
        <f t="shared" si="29"/>
        <v>1895</v>
      </c>
      <c r="BUA3" s="13">
        <f t="shared" si="29"/>
        <v>1896</v>
      </c>
      <c r="BUB3" s="13">
        <f t="shared" si="29"/>
        <v>1897</v>
      </c>
      <c r="BUC3" s="13">
        <f t="shared" si="29"/>
        <v>1898</v>
      </c>
      <c r="BUD3" s="13">
        <f t="shared" si="29"/>
        <v>1899</v>
      </c>
      <c r="BUE3" s="13">
        <f t="shared" si="29"/>
        <v>1900</v>
      </c>
      <c r="BUF3" s="13">
        <f t="shared" si="29"/>
        <v>1901</v>
      </c>
      <c r="BUG3" s="13">
        <f t="shared" si="29"/>
        <v>1902</v>
      </c>
      <c r="BUH3" s="13">
        <f t="shared" si="29"/>
        <v>1903</v>
      </c>
      <c r="BUI3" s="13">
        <f t="shared" si="29"/>
        <v>1904</v>
      </c>
      <c r="BUJ3" s="13">
        <f t="shared" si="29"/>
        <v>1905</v>
      </c>
      <c r="BUK3" s="13">
        <f t="shared" si="29"/>
        <v>1906</v>
      </c>
      <c r="BUL3" s="13">
        <f t="shared" si="29"/>
        <v>1907</v>
      </c>
      <c r="BUM3" s="13">
        <f t="shared" si="29"/>
        <v>1908</v>
      </c>
      <c r="BUN3" s="13">
        <f t="shared" si="29"/>
        <v>1909</v>
      </c>
      <c r="BUO3" s="13">
        <f t="shared" si="29"/>
        <v>1910</v>
      </c>
      <c r="BUP3" s="13">
        <f t="shared" si="29"/>
        <v>1911</v>
      </c>
      <c r="BUQ3" s="13">
        <f t="shared" si="29"/>
        <v>1912</v>
      </c>
      <c r="BUR3" s="13">
        <f t="shared" si="29"/>
        <v>1913</v>
      </c>
      <c r="BUS3" s="13">
        <f t="shared" si="29"/>
        <v>1914</v>
      </c>
      <c r="BUT3" s="13">
        <f t="shared" si="29"/>
        <v>1915</v>
      </c>
      <c r="BUU3" s="13">
        <f t="shared" si="29"/>
        <v>1916</v>
      </c>
      <c r="BUV3" s="13">
        <f t="shared" si="29"/>
        <v>1917</v>
      </c>
      <c r="BUW3" s="13">
        <f t="shared" si="29"/>
        <v>1918</v>
      </c>
      <c r="BUX3" s="13">
        <f t="shared" si="29"/>
        <v>1919</v>
      </c>
      <c r="BUY3" s="13">
        <f t="shared" si="29"/>
        <v>1920</v>
      </c>
      <c r="BUZ3" s="13">
        <f t="shared" si="29"/>
        <v>1921</v>
      </c>
      <c r="BVA3" s="13">
        <f t="shared" si="29"/>
        <v>1922</v>
      </c>
      <c r="BVB3" s="13">
        <f t="shared" si="29"/>
        <v>1923</v>
      </c>
      <c r="BVC3" s="13">
        <f t="shared" ref="BVC3:BXN3" si="30">COLUMN()-3</f>
        <v>1924</v>
      </c>
      <c r="BVD3" s="13">
        <f t="shared" si="30"/>
        <v>1925</v>
      </c>
      <c r="BVE3" s="13">
        <f t="shared" si="30"/>
        <v>1926</v>
      </c>
      <c r="BVF3" s="13">
        <f t="shared" si="30"/>
        <v>1927</v>
      </c>
      <c r="BVG3" s="13">
        <f t="shared" si="30"/>
        <v>1928</v>
      </c>
      <c r="BVH3" s="13">
        <f t="shared" si="30"/>
        <v>1929</v>
      </c>
      <c r="BVI3" s="13">
        <f t="shared" si="30"/>
        <v>1930</v>
      </c>
      <c r="BVJ3" s="13">
        <f t="shared" si="30"/>
        <v>1931</v>
      </c>
      <c r="BVK3" s="13">
        <f t="shared" si="30"/>
        <v>1932</v>
      </c>
      <c r="BVL3" s="13">
        <f t="shared" si="30"/>
        <v>1933</v>
      </c>
      <c r="BVM3" s="13">
        <f t="shared" si="30"/>
        <v>1934</v>
      </c>
      <c r="BVN3" s="13">
        <f t="shared" si="30"/>
        <v>1935</v>
      </c>
      <c r="BVO3" s="13">
        <f t="shared" si="30"/>
        <v>1936</v>
      </c>
      <c r="BVP3" s="13">
        <f t="shared" si="30"/>
        <v>1937</v>
      </c>
      <c r="BVQ3" s="13">
        <f t="shared" si="30"/>
        <v>1938</v>
      </c>
      <c r="BVR3" s="13">
        <f t="shared" si="30"/>
        <v>1939</v>
      </c>
      <c r="BVS3" s="13">
        <f t="shared" si="30"/>
        <v>1940</v>
      </c>
      <c r="BVT3" s="13">
        <f t="shared" si="30"/>
        <v>1941</v>
      </c>
      <c r="BVU3" s="13">
        <f t="shared" si="30"/>
        <v>1942</v>
      </c>
      <c r="BVV3" s="13">
        <f t="shared" si="30"/>
        <v>1943</v>
      </c>
      <c r="BVW3" s="13">
        <f t="shared" si="30"/>
        <v>1944</v>
      </c>
      <c r="BVX3" s="13">
        <f t="shared" si="30"/>
        <v>1945</v>
      </c>
      <c r="BVY3" s="13">
        <f t="shared" si="30"/>
        <v>1946</v>
      </c>
      <c r="BVZ3" s="13">
        <f t="shared" si="30"/>
        <v>1947</v>
      </c>
      <c r="BWA3" s="13">
        <f t="shared" si="30"/>
        <v>1948</v>
      </c>
      <c r="BWB3" s="13">
        <f t="shared" si="30"/>
        <v>1949</v>
      </c>
      <c r="BWC3" s="13">
        <f t="shared" si="30"/>
        <v>1950</v>
      </c>
      <c r="BWD3" s="13">
        <f t="shared" si="30"/>
        <v>1951</v>
      </c>
      <c r="BWE3" s="13">
        <f t="shared" si="30"/>
        <v>1952</v>
      </c>
      <c r="BWF3" s="13">
        <f t="shared" si="30"/>
        <v>1953</v>
      </c>
      <c r="BWG3" s="13">
        <f t="shared" si="30"/>
        <v>1954</v>
      </c>
      <c r="BWH3" s="13">
        <f t="shared" si="30"/>
        <v>1955</v>
      </c>
      <c r="BWI3" s="13">
        <f t="shared" si="30"/>
        <v>1956</v>
      </c>
      <c r="BWJ3" s="13">
        <f t="shared" si="30"/>
        <v>1957</v>
      </c>
      <c r="BWK3" s="13">
        <f t="shared" si="30"/>
        <v>1958</v>
      </c>
      <c r="BWL3" s="13">
        <f t="shared" si="30"/>
        <v>1959</v>
      </c>
      <c r="BWM3" s="13">
        <f t="shared" si="30"/>
        <v>1960</v>
      </c>
      <c r="BWN3" s="13">
        <f t="shared" si="30"/>
        <v>1961</v>
      </c>
      <c r="BWO3" s="13">
        <f t="shared" si="30"/>
        <v>1962</v>
      </c>
      <c r="BWP3" s="13">
        <f t="shared" si="30"/>
        <v>1963</v>
      </c>
      <c r="BWQ3" s="13">
        <f t="shared" si="30"/>
        <v>1964</v>
      </c>
      <c r="BWR3" s="13">
        <f t="shared" si="30"/>
        <v>1965</v>
      </c>
      <c r="BWS3" s="13">
        <f t="shared" si="30"/>
        <v>1966</v>
      </c>
      <c r="BWT3" s="13">
        <f t="shared" si="30"/>
        <v>1967</v>
      </c>
      <c r="BWU3" s="13">
        <f t="shared" si="30"/>
        <v>1968</v>
      </c>
      <c r="BWV3" s="13">
        <f t="shared" si="30"/>
        <v>1969</v>
      </c>
      <c r="BWW3" s="13">
        <f t="shared" si="30"/>
        <v>1970</v>
      </c>
      <c r="BWX3" s="13">
        <f t="shared" si="30"/>
        <v>1971</v>
      </c>
      <c r="BWY3" s="13">
        <f t="shared" si="30"/>
        <v>1972</v>
      </c>
      <c r="BWZ3" s="13">
        <f t="shared" si="30"/>
        <v>1973</v>
      </c>
      <c r="BXA3" s="13">
        <f t="shared" si="30"/>
        <v>1974</v>
      </c>
      <c r="BXB3" s="13">
        <f t="shared" si="30"/>
        <v>1975</v>
      </c>
      <c r="BXC3" s="13">
        <f t="shared" si="30"/>
        <v>1976</v>
      </c>
      <c r="BXD3" s="13">
        <f t="shared" si="30"/>
        <v>1977</v>
      </c>
      <c r="BXE3" s="13">
        <f t="shared" si="30"/>
        <v>1978</v>
      </c>
      <c r="BXF3" s="13">
        <f t="shared" si="30"/>
        <v>1979</v>
      </c>
      <c r="BXG3" s="13">
        <f t="shared" si="30"/>
        <v>1980</v>
      </c>
      <c r="BXH3" s="13">
        <f t="shared" si="30"/>
        <v>1981</v>
      </c>
      <c r="BXI3" s="13">
        <f t="shared" si="30"/>
        <v>1982</v>
      </c>
      <c r="BXJ3" s="13">
        <f t="shared" si="30"/>
        <v>1983</v>
      </c>
      <c r="BXK3" s="13">
        <f t="shared" si="30"/>
        <v>1984</v>
      </c>
      <c r="BXL3" s="13">
        <f t="shared" si="30"/>
        <v>1985</v>
      </c>
      <c r="BXM3" s="13">
        <f t="shared" si="30"/>
        <v>1986</v>
      </c>
      <c r="BXN3" s="13">
        <f t="shared" si="30"/>
        <v>1987</v>
      </c>
      <c r="BXO3" s="13">
        <f t="shared" ref="BXO3:BZZ3" si="31">COLUMN()-3</f>
        <v>1988</v>
      </c>
      <c r="BXP3" s="13">
        <f t="shared" si="31"/>
        <v>1989</v>
      </c>
      <c r="BXQ3" s="13">
        <f t="shared" si="31"/>
        <v>1990</v>
      </c>
      <c r="BXR3" s="13">
        <f t="shared" si="31"/>
        <v>1991</v>
      </c>
      <c r="BXS3" s="13">
        <f t="shared" si="31"/>
        <v>1992</v>
      </c>
      <c r="BXT3" s="13">
        <f t="shared" si="31"/>
        <v>1993</v>
      </c>
      <c r="BXU3" s="13">
        <f t="shared" si="31"/>
        <v>1994</v>
      </c>
      <c r="BXV3" s="13">
        <f t="shared" si="31"/>
        <v>1995</v>
      </c>
      <c r="BXW3" s="13">
        <f t="shared" si="31"/>
        <v>1996</v>
      </c>
      <c r="BXX3" s="13">
        <f t="shared" si="31"/>
        <v>1997</v>
      </c>
      <c r="BXY3" s="13">
        <f t="shared" si="31"/>
        <v>1998</v>
      </c>
      <c r="BXZ3" s="13">
        <f t="shared" si="31"/>
        <v>1999</v>
      </c>
      <c r="BYA3" s="13">
        <f t="shared" si="31"/>
        <v>2000</v>
      </c>
      <c r="BYB3" s="13">
        <f t="shared" si="31"/>
        <v>2001</v>
      </c>
      <c r="BYC3" s="13">
        <f t="shared" si="31"/>
        <v>2002</v>
      </c>
      <c r="BYD3" s="13">
        <f t="shared" si="31"/>
        <v>2003</v>
      </c>
      <c r="BYE3" s="13">
        <f t="shared" si="31"/>
        <v>2004</v>
      </c>
      <c r="BYF3" s="13">
        <f t="shared" si="31"/>
        <v>2005</v>
      </c>
      <c r="BYG3" s="13">
        <f t="shared" si="31"/>
        <v>2006</v>
      </c>
      <c r="BYH3" s="13">
        <f t="shared" si="31"/>
        <v>2007</v>
      </c>
      <c r="BYI3" s="13">
        <f t="shared" si="31"/>
        <v>2008</v>
      </c>
      <c r="BYJ3" s="13">
        <f t="shared" si="31"/>
        <v>2009</v>
      </c>
      <c r="BYK3" s="13">
        <f t="shared" si="31"/>
        <v>2010</v>
      </c>
      <c r="BYL3" s="13">
        <f t="shared" si="31"/>
        <v>2011</v>
      </c>
      <c r="BYM3" s="13">
        <f t="shared" si="31"/>
        <v>2012</v>
      </c>
      <c r="BYN3" s="13">
        <f t="shared" si="31"/>
        <v>2013</v>
      </c>
      <c r="BYO3" s="13">
        <f t="shared" si="31"/>
        <v>2014</v>
      </c>
      <c r="BYP3" s="13">
        <f t="shared" si="31"/>
        <v>2015</v>
      </c>
      <c r="BYQ3" s="13">
        <f t="shared" si="31"/>
        <v>2016</v>
      </c>
      <c r="BYR3" s="13">
        <f t="shared" si="31"/>
        <v>2017</v>
      </c>
      <c r="BYS3" s="13">
        <f t="shared" si="31"/>
        <v>2018</v>
      </c>
      <c r="BYT3" s="13">
        <f t="shared" si="31"/>
        <v>2019</v>
      </c>
      <c r="BYU3" s="13">
        <f t="shared" si="31"/>
        <v>2020</v>
      </c>
      <c r="BYV3" s="13">
        <f t="shared" si="31"/>
        <v>2021</v>
      </c>
      <c r="BYW3" s="13">
        <f t="shared" si="31"/>
        <v>2022</v>
      </c>
      <c r="BYX3" s="13">
        <f t="shared" si="31"/>
        <v>2023</v>
      </c>
      <c r="BYY3" s="13">
        <f t="shared" si="31"/>
        <v>2024</v>
      </c>
      <c r="BYZ3" s="13">
        <f t="shared" si="31"/>
        <v>2025</v>
      </c>
      <c r="BZA3" s="13">
        <f t="shared" si="31"/>
        <v>2026</v>
      </c>
      <c r="BZB3" s="13">
        <f t="shared" si="31"/>
        <v>2027</v>
      </c>
      <c r="BZC3" s="13">
        <f t="shared" si="31"/>
        <v>2028</v>
      </c>
      <c r="BZD3" s="13">
        <f t="shared" si="31"/>
        <v>2029</v>
      </c>
      <c r="BZE3" s="13">
        <f t="shared" si="31"/>
        <v>2030</v>
      </c>
      <c r="BZF3" s="13">
        <f t="shared" si="31"/>
        <v>2031</v>
      </c>
      <c r="BZG3" s="13">
        <f t="shared" si="31"/>
        <v>2032</v>
      </c>
      <c r="BZH3" s="13">
        <f t="shared" si="31"/>
        <v>2033</v>
      </c>
      <c r="BZI3" s="13">
        <f t="shared" si="31"/>
        <v>2034</v>
      </c>
      <c r="BZJ3" s="13">
        <f t="shared" si="31"/>
        <v>2035</v>
      </c>
      <c r="BZK3" s="13">
        <f t="shared" si="31"/>
        <v>2036</v>
      </c>
      <c r="BZL3" s="13">
        <f t="shared" si="31"/>
        <v>2037</v>
      </c>
      <c r="BZM3" s="13">
        <f t="shared" si="31"/>
        <v>2038</v>
      </c>
      <c r="BZN3" s="13">
        <f t="shared" si="31"/>
        <v>2039</v>
      </c>
      <c r="BZO3" s="13">
        <f t="shared" si="31"/>
        <v>2040</v>
      </c>
      <c r="BZP3" s="13">
        <f t="shared" si="31"/>
        <v>2041</v>
      </c>
      <c r="BZQ3" s="13">
        <f t="shared" si="31"/>
        <v>2042</v>
      </c>
      <c r="BZR3" s="13">
        <f t="shared" si="31"/>
        <v>2043</v>
      </c>
      <c r="BZS3" s="13">
        <f t="shared" si="31"/>
        <v>2044</v>
      </c>
      <c r="BZT3" s="13">
        <f t="shared" si="31"/>
        <v>2045</v>
      </c>
      <c r="BZU3" s="13">
        <f t="shared" si="31"/>
        <v>2046</v>
      </c>
      <c r="BZV3" s="13">
        <f t="shared" si="31"/>
        <v>2047</v>
      </c>
      <c r="BZW3" s="13">
        <f t="shared" si="31"/>
        <v>2048</v>
      </c>
      <c r="BZX3" s="13">
        <f t="shared" si="31"/>
        <v>2049</v>
      </c>
      <c r="BZY3" s="13">
        <f t="shared" si="31"/>
        <v>2050</v>
      </c>
      <c r="BZZ3" s="13">
        <f t="shared" si="31"/>
        <v>2051</v>
      </c>
      <c r="CAA3" s="13">
        <f t="shared" ref="CAA3:CCL3" si="32">COLUMN()-3</f>
        <v>2052</v>
      </c>
      <c r="CAB3" s="13">
        <f t="shared" si="32"/>
        <v>2053</v>
      </c>
      <c r="CAC3" s="13">
        <f t="shared" si="32"/>
        <v>2054</v>
      </c>
      <c r="CAD3" s="13">
        <f t="shared" si="32"/>
        <v>2055</v>
      </c>
      <c r="CAE3" s="13">
        <f t="shared" si="32"/>
        <v>2056</v>
      </c>
      <c r="CAF3" s="13">
        <f t="shared" si="32"/>
        <v>2057</v>
      </c>
      <c r="CAG3" s="13">
        <f t="shared" si="32"/>
        <v>2058</v>
      </c>
      <c r="CAH3" s="13">
        <f t="shared" si="32"/>
        <v>2059</v>
      </c>
      <c r="CAI3" s="13">
        <f t="shared" si="32"/>
        <v>2060</v>
      </c>
      <c r="CAJ3" s="13">
        <f t="shared" si="32"/>
        <v>2061</v>
      </c>
      <c r="CAK3" s="13">
        <f t="shared" si="32"/>
        <v>2062</v>
      </c>
      <c r="CAL3" s="13">
        <f t="shared" si="32"/>
        <v>2063</v>
      </c>
      <c r="CAM3" s="13">
        <f t="shared" si="32"/>
        <v>2064</v>
      </c>
      <c r="CAN3" s="13">
        <f t="shared" si="32"/>
        <v>2065</v>
      </c>
      <c r="CAO3" s="13">
        <f t="shared" si="32"/>
        <v>2066</v>
      </c>
      <c r="CAP3" s="13">
        <f t="shared" si="32"/>
        <v>2067</v>
      </c>
      <c r="CAQ3" s="13">
        <f t="shared" si="32"/>
        <v>2068</v>
      </c>
      <c r="CAR3" s="13">
        <f t="shared" si="32"/>
        <v>2069</v>
      </c>
      <c r="CAS3" s="13">
        <f t="shared" si="32"/>
        <v>2070</v>
      </c>
      <c r="CAT3" s="13">
        <f t="shared" si="32"/>
        <v>2071</v>
      </c>
      <c r="CAU3" s="13">
        <f t="shared" si="32"/>
        <v>2072</v>
      </c>
      <c r="CAV3" s="13">
        <f t="shared" si="32"/>
        <v>2073</v>
      </c>
      <c r="CAW3" s="13">
        <f t="shared" si="32"/>
        <v>2074</v>
      </c>
      <c r="CAX3" s="13">
        <f t="shared" si="32"/>
        <v>2075</v>
      </c>
      <c r="CAY3" s="13">
        <f t="shared" si="32"/>
        <v>2076</v>
      </c>
      <c r="CAZ3" s="13">
        <f t="shared" si="32"/>
        <v>2077</v>
      </c>
      <c r="CBA3" s="13">
        <f t="shared" si="32"/>
        <v>2078</v>
      </c>
      <c r="CBB3" s="13">
        <f t="shared" si="32"/>
        <v>2079</v>
      </c>
      <c r="CBC3" s="13">
        <f t="shared" si="32"/>
        <v>2080</v>
      </c>
      <c r="CBD3" s="13">
        <f t="shared" si="32"/>
        <v>2081</v>
      </c>
      <c r="CBE3" s="13">
        <f t="shared" si="32"/>
        <v>2082</v>
      </c>
      <c r="CBF3" s="13">
        <f t="shared" si="32"/>
        <v>2083</v>
      </c>
      <c r="CBG3" s="13">
        <f t="shared" si="32"/>
        <v>2084</v>
      </c>
      <c r="CBH3" s="13">
        <f t="shared" si="32"/>
        <v>2085</v>
      </c>
      <c r="CBI3" s="13">
        <f t="shared" si="32"/>
        <v>2086</v>
      </c>
      <c r="CBJ3" s="13">
        <f t="shared" si="32"/>
        <v>2087</v>
      </c>
      <c r="CBK3" s="13">
        <f t="shared" si="32"/>
        <v>2088</v>
      </c>
      <c r="CBL3" s="13">
        <f t="shared" si="32"/>
        <v>2089</v>
      </c>
      <c r="CBM3" s="13">
        <f t="shared" si="32"/>
        <v>2090</v>
      </c>
      <c r="CBN3" s="13">
        <f t="shared" si="32"/>
        <v>2091</v>
      </c>
      <c r="CBO3" s="13">
        <f t="shared" si="32"/>
        <v>2092</v>
      </c>
      <c r="CBP3" s="13">
        <f t="shared" si="32"/>
        <v>2093</v>
      </c>
      <c r="CBQ3" s="13">
        <f t="shared" si="32"/>
        <v>2094</v>
      </c>
      <c r="CBR3" s="13">
        <f t="shared" si="32"/>
        <v>2095</v>
      </c>
      <c r="CBS3" s="13">
        <f t="shared" si="32"/>
        <v>2096</v>
      </c>
      <c r="CBT3" s="13">
        <f t="shared" si="32"/>
        <v>2097</v>
      </c>
      <c r="CBU3" s="13">
        <f t="shared" si="32"/>
        <v>2098</v>
      </c>
      <c r="CBV3" s="13">
        <f t="shared" si="32"/>
        <v>2099</v>
      </c>
      <c r="CBW3" s="13">
        <f t="shared" si="32"/>
        <v>2100</v>
      </c>
      <c r="CBX3" s="13">
        <f t="shared" si="32"/>
        <v>2101</v>
      </c>
      <c r="CBY3" s="13">
        <f t="shared" si="32"/>
        <v>2102</v>
      </c>
      <c r="CBZ3" s="13">
        <f t="shared" si="32"/>
        <v>2103</v>
      </c>
      <c r="CCA3" s="13">
        <f t="shared" si="32"/>
        <v>2104</v>
      </c>
      <c r="CCB3" s="13">
        <f t="shared" si="32"/>
        <v>2105</v>
      </c>
      <c r="CCC3" s="13">
        <f t="shared" si="32"/>
        <v>2106</v>
      </c>
      <c r="CCD3" s="13">
        <f t="shared" si="32"/>
        <v>2107</v>
      </c>
      <c r="CCE3" s="13">
        <f t="shared" si="32"/>
        <v>2108</v>
      </c>
      <c r="CCF3" s="13">
        <f t="shared" si="32"/>
        <v>2109</v>
      </c>
      <c r="CCG3" s="13">
        <f t="shared" si="32"/>
        <v>2110</v>
      </c>
      <c r="CCH3" s="13">
        <f t="shared" si="32"/>
        <v>2111</v>
      </c>
      <c r="CCI3" s="13">
        <f t="shared" si="32"/>
        <v>2112</v>
      </c>
      <c r="CCJ3" s="13">
        <f t="shared" si="32"/>
        <v>2113</v>
      </c>
      <c r="CCK3" s="13">
        <f t="shared" si="32"/>
        <v>2114</v>
      </c>
      <c r="CCL3" s="13">
        <f t="shared" si="32"/>
        <v>2115</v>
      </c>
      <c r="CCM3" s="13">
        <f t="shared" ref="CCM3:CEX3" si="33">COLUMN()-3</f>
        <v>2116</v>
      </c>
      <c r="CCN3" s="13">
        <f t="shared" si="33"/>
        <v>2117</v>
      </c>
      <c r="CCO3" s="13">
        <f t="shared" si="33"/>
        <v>2118</v>
      </c>
      <c r="CCP3" s="13">
        <f t="shared" si="33"/>
        <v>2119</v>
      </c>
      <c r="CCQ3" s="13">
        <f t="shared" si="33"/>
        <v>2120</v>
      </c>
      <c r="CCR3" s="13">
        <f t="shared" si="33"/>
        <v>2121</v>
      </c>
      <c r="CCS3" s="13">
        <f t="shared" si="33"/>
        <v>2122</v>
      </c>
      <c r="CCT3" s="13">
        <f t="shared" si="33"/>
        <v>2123</v>
      </c>
      <c r="CCU3" s="13">
        <f t="shared" si="33"/>
        <v>2124</v>
      </c>
      <c r="CCV3" s="13">
        <f t="shared" si="33"/>
        <v>2125</v>
      </c>
      <c r="CCW3" s="13">
        <f t="shared" si="33"/>
        <v>2126</v>
      </c>
      <c r="CCX3" s="13">
        <f t="shared" si="33"/>
        <v>2127</v>
      </c>
      <c r="CCY3" s="13">
        <f t="shared" si="33"/>
        <v>2128</v>
      </c>
      <c r="CCZ3" s="13">
        <f t="shared" si="33"/>
        <v>2129</v>
      </c>
      <c r="CDA3" s="13">
        <f t="shared" si="33"/>
        <v>2130</v>
      </c>
      <c r="CDB3" s="13">
        <f t="shared" si="33"/>
        <v>2131</v>
      </c>
      <c r="CDC3" s="13">
        <f t="shared" si="33"/>
        <v>2132</v>
      </c>
      <c r="CDD3" s="13">
        <f t="shared" si="33"/>
        <v>2133</v>
      </c>
      <c r="CDE3" s="13">
        <f t="shared" si="33"/>
        <v>2134</v>
      </c>
      <c r="CDF3" s="13">
        <f t="shared" si="33"/>
        <v>2135</v>
      </c>
      <c r="CDG3" s="13">
        <f t="shared" si="33"/>
        <v>2136</v>
      </c>
      <c r="CDH3" s="13">
        <f t="shared" si="33"/>
        <v>2137</v>
      </c>
      <c r="CDI3" s="13">
        <f t="shared" si="33"/>
        <v>2138</v>
      </c>
      <c r="CDJ3" s="13">
        <f t="shared" si="33"/>
        <v>2139</v>
      </c>
      <c r="CDK3" s="13">
        <f t="shared" si="33"/>
        <v>2140</v>
      </c>
      <c r="CDL3" s="13">
        <f t="shared" si="33"/>
        <v>2141</v>
      </c>
      <c r="CDM3" s="13">
        <f t="shared" si="33"/>
        <v>2142</v>
      </c>
      <c r="CDN3" s="13">
        <f t="shared" si="33"/>
        <v>2143</v>
      </c>
      <c r="CDO3" s="13">
        <f t="shared" si="33"/>
        <v>2144</v>
      </c>
      <c r="CDP3" s="13">
        <f t="shared" si="33"/>
        <v>2145</v>
      </c>
      <c r="CDQ3" s="13">
        <f t="shared" si="33"/>
        <v>2146</v>
      </c>
      <c r="CDR3" s="13">
        <f t="shared" si="33"/>
        <v>2147</v>
      </c>
      <c r="CDS3" s="13">
        <f t="shared" si="33"/>
        <v>2148</v>
      </c>
      <c r="CDT3" s="13">
        <f t="shared" si="33"/>
        <v>2149</v>
      </c>
      <c r="CDU3" s="13">
        <f t="shared" si="33"/>
        <v>2150</v>
      </c>
      <c r="CDV3" s="13">
        <f t="shared" si="33"/>
        <v>2151</v>
      </c>
      <c r="CDW3" s="13">
        <f t="shared" si="33"/>
        <v>2152</v>
      </c>
      <c r="CDX3" s="13">
        <f t="shared" si="33"/>
        <v>2153</v>
      </c>
      <c r="CDY3" s="13">
        <f t="shared" si="33"/>
        <v>2154</v>
      </c>
      <c r="CDZ3" s="13">
        <f t="shared" si="33"/>
        <v>2155</v>
      </c>
      <c r="CEA3" s="13">
        <f t="shared" si="33"/>
        <v>2156</v>
      </c>
      <c r="CEB3" s="13">
        <f t="shared" si="33"/>
        <v>2157</v>
      </c>
      <c r="CEC3" s="13">
        <f t="shared" si="33"/>
        <v>2158</v>
      </c>
      <c r="CED3" s="13">
        <f t="shared" si="33"/>
        <v>2159</v>
      </c>
      <c r="CEE3" s="13">
        <f t="shared" si="33"/>
        <v>2160</v>
      </c>
      <c r="CEF3" s="13">
        <f t="shared" si="33"/>
        <v>2161</v>
      </c>
      <c r="CEG3" s="13">
        <f t="shared" si="33"/>
        <v>2162</v>
      </c>
      <c r="CEH3" s="13">
        <f t="shared" si="33"/>
        <v>2163</v>
      </c>
      <c r="CEI3" s="13">
        <f t="shared" si="33"/>
        <v>2164</v>
      </c>
      <c r="CEJ3" s="13">
        <f t="shared" si="33"/>
        <v>2165</v>
      </c>
      <c r="CEK3" s="13">
        <f t="shared" si="33"/>
        <v>2166</v>
      </c>
      <c r="CEL3" s="13">
        <f t="shared" si="33"/>
        <v>2167</v>
      </c>
      <c r="CEM3" s="13">
        <f t="shared" si="33"/>
        <v>2168</v>
      </c>
      <c r="CEN3" s="13">
        <f t="shared" si="33"/>
        <v>2169</v>
      </c>
      <c r="CEO3" s="13">
        <f t="shared" si="33"/>
        <v>2170</v>
      </c>
      <c r="CEP3" s="13">
        <f t="shared" si="33"/>
        <v>2171</v>
      </c>
      <c r="CEQ3" s="13">
        <f t="shared" si="33"/>
        <v>2172</v>
      </c>
      <c r="CER3" s="13">
        <f t="shared" si="33"/>
        <v>2173</v>
      </c>
      <c r="CES3" s="13">
        <f t="shared" si="33"/>
        <v>2174</v>
      </c>
      <c r="CET3" s="13">
        <f t="shared" si="33"/>
        <v>2175</v>
      </c>
      <c r="CEU3" s="13">
        <f t="shared" si="33"/>
        <v>2176</v>
      </c>
      <c r="CEV3" s="13">
        <f t="shared" si="33"/>
        <v>2177</v>
      </c>
      <c r="CEW3" s="13">
        <f t="shared" si="33"/>
        <v>2178</v>
      </c>
      <c r="CEX3" s="13">
        <f t="shared" si="33"/>
        <v>2179</v>
      </c>
      <c r="CEY3" s="13">
        <f t="shared" ref="CEY3:CHJ3" si="34">COLUMN()-3</f>
        <v>2180</v>
      </c>
      <c r="CEZ3" s="13">
        <f t="shared" si="34"/>
        <v>2181</v>
      </c>
      <c r="CFA3" s="13">
        <f t="shared" si="34"/>
        <v>2182</v>
      </c>
      <c r="CFB3" s="13">
        <f t="shared" si="34"/>
        <v>2183</v>
      </c>
      <c r="CFC3" s="13">
        <f t="shared" si="34"/>
        <v>2184</v>
      </c>
      <c r="CFD3" s="13">
        <f t="shared" si="34"/>
        <v>2185</v>
      </c>
      <c r="CFE3" s="13">
        <f t="shared" si="34"/>
        <v>2186</v>
      </c>
      <c r="CFF3" s="13">
        <f t="shared" si="34"/>
        <v>2187</v>
      </c>
      <c r="CFG3" s="13">
        <f t="shared" si="34"/>
        <v>2188</v>
      </c>
      <c r="CFH3" s="13">
        <f t="shared" si="34"/>
        <v>2189</v>
      </c>
      <c r="CFI3" s="13">
        <f t="shared" si="34"/>
        <v>2190</v>
      </c>
      <c r="CFJ3" s="13">
        <f t="shared" si="34"/>
        <v>2191</v>
      </c>
      <c r="CFK3" s="13">
        <f t="shared" si="34"/>
        <v>2192</v>
      </c>
      <c r="CFL3" s="13">
        <f t="shared" si="34"/>
        <v>2193</v>
      </c>
      <c r="CFM3" s="13">
        <f t="shared" si="34"/>
        <v>2194</v>
      </c>
      <c r="CFN3" s="13">
        <f t="shared" si="34"/>
        <v>2195</v>
      </c>
      <c r="CFO3" s="13">
        <f t="shared" si="34"/>
        <v>2196</v>
      </c>
      <c r="CFP3" s="13">
        <f t="shared" si="34"/>
        <v>2197</v>
      </c>
      <c r="CFQ3" s="13">
        <f t="shared" si="34"/>
        <v>2198</v>
      </c>
      <c r="CFR3" s="13">
        <f t="shared" si="34"/>
        <v>2199</v>
      </c>
      <c r="CFS3" s="13">
        <f t="shared" si="34"/>
        <v>2200</v>
      </c>
      <c r="CFT3" s="13">
        <f t="shared" si="34"/>
        <v>2201</v>
      </c>
      <c r="CFU3" s="13">
        <f t="shared" si="34"/>
        <v>2202</v>
      </c>
      <c r="CFV3" s="13">
        <f t="shared" si="34"/>
        <v>2203</v>
      </c>
      <c r="CFW3" s="13">
        <f t="shared" si="34"/>
        <v>2204</v>
      </c>
      <c r="CFX3" s="13">
        <f t="shared" si="34"/>
        <v>2205</v>
      </c>
      <c r="CFY3" s="13">
        <f t="shared" si="34"/>
        <v>2206</v>
      </c>
      <c r="CFZ3" s="13">
        <f t="shared" si="34"/>
        <v>2207</v>
      </c>
      <c r="CGA3" s="13">
        <f t="shared" si="34"/>
        <v>2208</v>
      </c>
      <c r="CGB3" s="13">
        <f t="shared" si="34"/>
        <v>2209</v>
      </c>
      <c r="CGC3" s="13">
        <f t="shared" si="34"/>
        <v>2210</v>
      </c>
      <c r="CGD3" s="13">
        <f t="shared" si="34"/>
        <v>2211</v>
      </c>
      <c r="CGE3" s="13">
        <f t="shared" si="34"/>
        <v>2212</v>
      </c>
      <c r="CGF3" s="13">
        <f t="shared" si="34"/>
        <v>2213</v>
      </c>
      <c r="CGG3" s="13">
        <f t="shared" si="34"/>
        <v>2214</v>
      </c>
      <c r="CGH3" s="13">
        <f t="shared" si="34"/>
        <v>2215</v>
      </c>
      <c r="CGI3" s="13">
        <f t="shared" si="34"/>
        <v>2216</v>
      </c>
      <c r="CGJ3" s="13">
        <f t="shared" si="34"/>
        <v>2217</v>
      </c>
      <c r="CGK3" s="13">
        <f t="shared" si="34"/>
        <v>2218</v>
      </c>
      <c r="CGL3" s="13">
        <f t="shared" si="34"/>
        <v>2219</v>
      </c>
      <c r="CGM3" s="13">
        <f t="shared" si="34"/>
        <v>2220</v>
      </c>
      <c r="CGN3" s="13">
        <f t="shared" si="34"/>
        <v>2221</v>
      </c>
      <c r="CGO3" s="13">
        <f t="shared" si="34"/>
        <v>2222</v>
      </c>
      <c r="CGP3" s="13">
        <f t="shared" si="34"/>
        <v>2223</v>
      </c>
      <c r="CGQ3" s="13">
        <f t="shared" si="34"/>
        <v>2224</v>
      </c>
      <c r="CGR3" s="13">
        <f t="shared" si="34"/>
        <v>2225</v>
      </c>
      <c r="CGS3" s="13">
        <f t="shared" si="34"/>
        <v>2226</v>
      </c>
      <c r="CGT3" s="13">
        <f t="shared" si="34"/>
        <v>2227</v>
      </c>
      <c r="CGU3" s="13">
        <f t="shared" si="34"/>
        <v>2228</v>
      </c>
      <c r="CGV3" s="13">
        <f t="shared" si="34"/>
        <v>2229</v>
      </c>
      <c r="CGW3" s="13">
        <f t="shared" si="34"/>
        <v>2230</v>
      </c>
      <c r="CGX3" s="13">
        <f t="shared" si="34"/>
        <v>2231</v>
      </c>
      <c r="CGY3" s="13">
        <f t="shared" si="34"/>
        <v>2232</v>
      </c>
      <c r="CGZ3" s="13">
        <f t="shared" si="34"/>
        <v>2233</v>
      </c>
      <c r="CHA3" s="13">
        <f t="shared" si="34"/>
        <v>2234</v>
      </c>
      <c r="CHB3" s="13">
        <f t="shared" si="34"/>
        <v>2235</v>
      </c>
      <c r="CHC3" s="13">
        <f t="shared" si="34"/>
        <v>2236</v>
      </c>
      <c r="CHD3" s="13">
        <f t="shared" si="34"/>
        <v>2237</v>
      </c>
      <c r="CHE3" s="13">
        <f t="shared" si="34"/>
        <v>2238</v>
      </c>
      <c r="CHF3" s="13">
        <f t="shared" si="34"/>
        <v>2239</v>
      </c>
      <c r="CHG3" s="13">
        <f t="shared" si="34"/>
        <v>2240</v>
      </c>
      <c r="CHH3" s="13">
        <f t="shared" si="34"/>
        <v>2241</v>
      </c>
      <c r="CHI3" s="13">
        <f t="shared" si="34"/>
        <v>2242</v>
      </c>
      <c r="CHJ3" s="13">
        <f t="shared" si="34"/>
        <v>2243</v>
      </c>
      <c r="CHK3" s="13">
        <f t="shared" ref="CHK3:CJV3" si="35">COLUMN()-3</f>
        <v>2244</v>
      </c>
      <c r="CHL3" s="13">
        <f t="shared" si="35"/>
        <v>2245</v>
      </c>
      <c r="CHM3" s="13">
        <f t="shared" si="35"/>
        <v>2246</v>
      </c>
      <c r="CHN3" s="13">
        <f t="shared" si="35"/>
        <v>2247</v>
      </c>
      <c r="CHO3" s="13">
        <f t="shared" si="35"/>
        <v>2248</v>
      </c>
      <c r="CHP3" s="13">
        <f t="shared" si="35"/>
        <v>2249</v>
      </c>
      <c r="CHQ3" s="13">
        <f t="shared" si="35"/>
        <v>2250</v>
      </c>
      <c r="CHR3" s="13">
        <f t="shared" si="35"/>
        <v>2251</v>
      </c>
      <c r="CHS3" s="13">
        <f t="shared" si="35"/>
        <v>2252</v>
      </c>
      <c r="CHT3" s="13">
        <f t="shared" si="35"/>
        <v>2253</v>
      </c>
      <c r="CHU3" s="13">
        <f t="shared" si="35"/>
        <v>2254</v>
      </c>
      <c r="CHV3" s="13">
        <f t="shared" si="35"/>
        <v>2255</v>
      </c>
      <c r="CHW3" s="13">
        <f t="shared" si="35"/>
        <v>2256</v>
      </c>
      <c r="CHX3" s="13">
        <f t="shared" si="35"/>
        <v>2257</v>
      </c>
      <c r="CHY3" s="13">
        <f t="shared" si="35"/>
        <v>2258</v>
      </c>
      <c r="CHZ3" s="13">
        <f t="shared" si="35"/>
        <v>2259</v>
      </c>
      <c r="CIA3" s="13">
        <f t="shared" si="35"/>
        <v>2260</v>
      </c>
      <c r="CIB3" s="13">
        <f t="shared" si="35"/>
        <v>2261</v>
      </c>
      <c r="CIC3" s="13">
        <f t="shared" si="35"/>
        <v>2262</v>
      </c>
      <c r="CID3" s="13">
        <f t="shared" si="35"/>
        <v>2263</v>
      </c>
      <c r="CIE3" s="13">
        <f t="shared" si="35"/>
        <v>2264</v>
      </c>
      <c r="CIF3" s="13">
        <f t="shared" si="35"/>
        <v>2265</v>
      </c>
      <c r="CIG3" s="13">
        <f t="shared" si="35"/>
        <v>2266</v>
      </c>
      <c r="CIH3" s="13">
        <f t="shared" si="35"/>
        <v>2267</v>
      </c>
      <c r="CII3" s="13">
        <f t="shared" si="35"/>
        <v>2268</v>
      </c>
      <c r="CIJ3" s="13">
        <f t="shared" si="35"/>
        <v>2269</v>
      </c>
      <c r="CIK3" s="13">
        <f t="shared" si="35"/>
        <v>2270</v>
      </c>
      <c r="CIL3" s="13">
        <f t="shared" si="35"/>
        <v>2271</v>
      </c>
      <c r="CIM3" s="13">
        <f t="shared" si="35"/>
        <v>2272</v>
      </c>
      <c r="CIN3" s="13">
        <f t="shared" si="35"/>
        <v>2273</v>
      </c>
      <c r="CIO3" s="13">
        <f t="shared" si="35"/>
        <v>2274</v>
      </c>
      <c r="CIP3" s="13">
        <f t="shared" si="35"/>
        <v>2275</v>
      </c>
      <c r="CIQ3" s="13">
        <f t="shared" si="35"/>
        <v>2276</v>
      </c>
      <c r="CIR3" s="13">
        <f t="shared" si="35"/>
        <v>2277</v>
      </c>
      <c r="CIS3" s="13">
        <f t="shared" si="35"/>
        <v>2278</v>
      </c>
      <c r="CIT3" s="13">
        <f t="shared" si="35"/>
        <v>2279</v>
      </c>
      <c r="CIU3" s="13">
        <f t="shared" si="35"/>
        <v>2280</v>
      </c>
      <c r="CIV3" s="13">
        <f t="shared" si="35"/>
        <v>2281</v>
      </c>
      <c r="CIW3" s="13">
        <f t="shared" si="35"/>
        <v>2282</v>
      </c>
      <c r="CIX3" s="13">
        <f t="shared" si="35"/>
        <v>2283</v>
      </c>
      <c r="CIY3" s="13">
        <f t="shared" si="35"/>
        <v>2284</v>
      </c>
      <c r="CIZ3" s="13">
        <f t="shared" si="35"/>
        <v>2285</v>
      </c>
      <c r="CJA3" s="13">
        <f t="shared" si="35"/>
        <v>2286</v>
      </c>
      <c r="CJB3" s="13">
        <f t="shared" si="35"/>
        <v>2287</v>
      </c>
      <c r="CJC3" s="13">
        <f t="shared" si="35"/>
        <v>2288</v>
      </c>
      <c r="CJD3" s="13">
        <f t="shared" si="35"/>
        <v>2289</v>
      </c>
      <c r="CJE3" s="13">
        <f t="shared" si="35"/>
        <v>2290</v>
      </c>
      <c r="CJF3" s="13">
        <f t="shared" si="35"/>
        <v>2291</v>
      </c>
      <c r="CJG3" s="13">
        <f t="shared" si="35"/>
        <v>2292</v>
      </c>
      <c r="CJH3" s="13">
        <f t="shared" si="35"/>
        <v>2293</v>
      </c>
      <c r="CJI3" s="13">
        <f t="shared" si="35"/>
        <v>2294</v>
      </c>
      <c r="CJJ3" s="13">
        <f t="shared" si="35"/>
        <v>2295</v>
      </c>
      <c r="CJK3" s="13">
        <f t="shared" si="35"/>
        <v>2296</v>
      </c>
      <c r="CJL3" s="13">
        <f t="shared" si="35"/>
        <v>2297</v>
      </c>
      <c r="CJM3" s="13">
        <f t="shared" si="35"/>
        <v>2298</v>
      </c>
      <c r="CJN3" s="13">
        <f t="shared" si="35"/>
        <v>2299</v>
      </c>
      <c r="CJO3" s="13">
        <f t="shared" si="35"/>
        <v>2300</v>
      </c>
      <c r="CJP3" s="13">
        <f t="shared" si="35"/>
        <v>2301</v>
      </c>
      <c r="CJQ3" s="13">
        <f t="shared" si="35"/>
        <v>2302</v>
      </c>
      <c r="CJR3" s="13">
        <f t="shared" si="35"/>
        <v>2303</v>
      </c>
      <c r="CJS3" s="13">
        <f t="shared" si="35"/>
        <v>2304</v>
      </c>
      <c r="CJT3" s="13">
        <f t="shared" si="35"/>
        <v>2305</v>
      </c>
      <c r="CJU3" s="13">
        <f t="shared" si="35"/>
        <v>2306</v>
      </c>
      <c r="CJV3" s="13">
        <f t="shared" si="35"/>
        <v>2307</v>
      </c>
      <c r="CJW3" s="13">
        <f t="shared" ref="CJW3:CMH3" si="36">COLUMN()-3</f>
        <v>2308</v>
      </c>
      <c r="CJX3" s="13">
        <f t="shared" si="36"/>
        <v>2309</v>
      </c>
      <c r="CJY3" s="13">
        <f t="shared" si="36"/>
        <v>2310</v>
      </c>
      <c r="CJZ3" s="13">
        <f t="shared" si="36"/>
        <v>2311</v>
      </c>
      <c r="CKA3" s="13">
        <f t="shared" si="36"/>
        <v>2312</v>
      </c>
      <c r="CKB3" s="13">
        <f t="shared" si="36"/>
        <v>2313</v>
      </c>
      <c r="CKC3" s="13">
        <f t="shared" si="36"/>
        <v>2314</v>
      </c>
      <c r="CKD3" s="13">
        <f t="shared" si="36"/>
        <v>2315</v>
      </c>
      <c r="CKE3" s="13">
        <f t="shared" si="36"/>
        <v>2316</v>
      </c>
      <c r="CKF3" s="13">
        <f t="shared" si="36"/>
        <v>2317</v>
      </c>
      <c r="CKG3" s="13">
        <f t="shared" si="36"/>
        <v>2318</v>
      </c>
      <c r="CKH3" s="13">
        <f t="shared" si="36"/>
        <v>2319</v>
      </c>
      <c r="CKI3" s="13">
        <f t="shared" si="36"/>
        <v>2320</v>
      </c>
      <c r="CKJ3" s="13">
        <f t="shared" si="36"/>
        <v>2321</v>
      </c>
      <c r="CKK3" s="13">
        <f t="shared" si="36"/>
        <v>2322</v>
      </c>
      <c r="CKL3" s="13">
        <f t="shared" si="36"/>
        <v>2323</v>
      </c>
      <c r="CKM3" s="13">
        <f t="shared" si="36"/>
        <v>2324</v>
      </c>
      <c r="CKN3" s="13">
        <f t="shared" si="36"/>
        <v>2325</v>
      </c>
      <c r="CKO3" s="13">
        <f t="shared" si="36"/>
        <v>2326</v>
      </c>
      <c r="CKP3" s="13">
        <f t="shared" si="36"/>
        <v>2327</v>
      </c>
      <c r="CKQ3" s="13">
        <f t="shared" si="36"/>
        <v>2328</v>
      </c>
      <c r="CKR3" s="13">
        <f t="shared" si="36"/>
        <v>2329</v>
      </c>
      <c r="CKS3" s="13">
        <f t="shared" si="36"/>
        <v>2330</v>
      </c>
      <c r="CKT3" s="13">
        <f t="shared" si="36"/>
        <v>2331</v>
      </c>
      <c r="CKU3" s="13">
        <f t="shared" si="36"/>
        <v>2332</v>
      </c>
      <c r="CKV3" s="13">
        <f t="shared" si="36"/>
        <v>2333</v>
      </c>
      <c r="CKW3" s="13">
        <f t="shared" si="36"/>
        <v>2334</v>
      </c>
      <c r="CKX3" s="13">
        <f t="shared" si="36"/>
        <v>2335</v>
      </c>
      <c r="CKY3" s="13">
        <f t="shared" si="36"/>
        <v>2336</v>
      </c>
      <c r="CKZ3" s="13">
        <f t="shared" si="36"/>
        <v>2337</v>
      </c>
      <c r="CLA3" s="13">
        <f t="shared" si="36"/>
        <v>2338</v>
      </c>
      <c r="CLB3" s="13">
        <f t="shared" si="36"/>
        <v>2339</v>
      </c>
      <c r="CLC3" s="13">
        <f t="shared" si="36"/>
        <v>2340</v>
      </c>
      <c r="CLD3" s="13">
        <f t="shared" si="36"/>
        <v>2341</v>
      </c>
      <c r="CLE3" s="13">
        <f t="shared" si="36"/>
        <v>2342</v>
      </c>
      <c r="CLF3" s="13">
        <f t="shared" si="36"/>
        <v>2343</v>
      </c>
      <c r="CLG3" s="13">
        <f t="shared" si="36"/>
        <v>2344</v>
      </c>
      <c r="CLH3" s="13">
        <f t="shared" si="36"/>
        <v>2345</v>
      </c>
      <c r="CLI3" s="13">
        <f t="shared" si="36"/>
        <v>2346</v>
      </c>
      <c r="CLJ3" s="13">
        <f t="shared" si="36"/>
        <v>2347</v>
      </c>
      <c r="CLK3" s="13">
        <f t="shared" si="36"/>
        <v>2348</v>
      </c>
      <c r="CLL3" s="13">
        <f t="shared" si="36"/>
        <v>2349</v>
      </c>
      <c r="CLM3" s="13">
        <f t="shared" si="36"/>
        <v>2350</v>
      </c>
      <c r="CLN3" s="13">
        <f t="shared" si="36"/>
        <v>2351</v>
      </c>
      <c r="CLO3" s="13">
        <f t="shared" si="36"/>
        <v>2352</v>
      </c>
      <c r="CLP3" s="13">
        <f t="shared" si="36"/>
        <v>2353</v>
      </c>
      <c r="CLQ3" s="13">
        <f t="shared" si="36"/>
        <v>2354</v>
      </c>
      <c r="CLR3" s="13">
        <f t="shared" si="36"/>
        <v>2355</v>
      </c>
      <c r="CLS3" s="13">
        <f t="shared" si="36"/>
        <v>2356</v>
      </c>
      <c r="CLT3" s="13">
        <f t="shared" si="36"/>
        <v>2357</v>
      </c>
      <c r="CLU3" s="13">
        <f t="shared" si="36"/>
        <v>2358</v>
      </c>
      <c r="CLV3" s="13">
        <f t="shared" si="36"/>
        <v>2359</v>
      </c>
      <c r="CLW3" s="13">
        <f t="shared" si="36"/>
        <v>2360</v>
      </c>
      <c r="CLX3" s="13">
        <f t="shared" si="36"/>
        <v>2361</v>
      </c>
      <c r="CLY3" s="13">
        <f t="shared" si="36"/>
        <v>2362</v>
      </c>
      <c r="CLZ3" s="13">
        <f t="shared" si="36"/>
        <v>2363</v>
      </c>
      <c r="CMA3" s="13">
        <f t="shared" si="36"/>
        <v>2364</v>
      </c>
      <c r="CMB3" s="13">
        <f t="shared" si="36"/>
        <v>2365</v>
      </c>
      <c r="CMC3" s="13">
        <f t="shared" si="36"/>
        <v>2366</v>
      </c>
      <c r="CMD3" s="13">
        <f t="shared" si="36"/>
        <v>2367</v>
      </c>
      <c r="CME3" s="13">
        <f t="shared" si="36"/>
        <v>2368</v>
      </c>
      <c r="CMF3" s="13">
        <f t="shared" si="36"/>
        <v>2369</v>
      </c>
      <c r="CMG3" s="13">
        <f t="shared" si="36"/>
        <v>2370</v>
      </c>
      <c r="CMH3" s="13">
        <f t="shared" si="36"/>
        <v>2371</v>
      </c>
      <c r="CMI3" s="13">
        <f t="shared" ref="CMI3:COT3" si="37">COLUMN()-3</f>
        <v>2372</v>
      </c>
      <c r="CMJ3" s="13">
        <f t="shared" si="37"/>
        <v>2373</v>
      </c>
      <c r="CMK3" s="13">
        <f t="shared" si="37"/>
        <v>2374</v>
      </c>
      <c r="CML3" s="13">
        <f t="shared" si="37"/>
        <v>2375</v>
      </c>
      <c r="CMM3" s="13">
        <f t="shared" si="37"/>
        <v>2376</v>
      </c>
      <c r="CMN3" s="13">
        <f t="shared" si="37"/>
        <v>2377</v>
      </c>
      <c r="CMO3" s="13">
        <f t="shared" si="37"/>
        <v>2378</v>
      </c>
      <c r="CMP3" s="13">
        <f t="shared" si="37"/>
        <v>2379</v>
      </c>
      <c r="CMQ3" s="13">
        <f t="shared" si="37"/>
        <v>2380</v>
      </c>
      <c r="CMR3" s="13">
        <f t="shared" si="37"/>
        <v>2381</v>
      </c>
      <c r="CMS3" s="13">
        <f t="shared" si="37"/>
        <v>2382</v>
      </c>
      <c r="CMT3" s="13">
        <f t="shared" si="37"/>
        <v>2383</v>
      </c>
      <c r="CMU3" s="13">
        <f t="shared" si="37"/>
        <v>2384</v>
      </c>
      <c r="CMV3" s="13">
        <f t="shared" si="37"/>
        <v>2385</v>
      </c>
      <c r="CMW3" s="13">
        <f t="shared" si="37"/>
        <v>2386</v>
      </c>
      <c r="CMX3" s="13">
        <f t="shared" si="37"/>
        <v>2387</v>
      </c>
      <c r="CMY3" s="13">
        <f t="shared" si="37"/>
        <v>2388</v>
      </c>
      <c r="CMZ3" s="13">
        <f t="shared" si="37"/>
        <v>2389</v>
      </c>
      <c r="CNA3" s="13">
        <f t="shared" si="37"/>
        <v>2390</v>
      </c>
      <c r="CNB3" s="13">
        <f t="shared" si="37"/>
        <v>2391</v>
      </c>
      <c r="CNC3" s="13">
        <f t="shared" si="37"/>
        <v>2392</v>
      </c>
      <c r="CND3" s="13">
        <f t="shared" si="37"/>
        <v>2393</v>
      </c>
      <c r="CNE3" s="13">
        <f t="shared" si="37"/>
        <v>2394</v>
      </c>
      <c r="CNF3" s="13">
        <f t="shared" si="37"/>
        <v>2395</v>
      </c>
      <c r="CNG3" s="13">
        <f t="shared" si="37"/>
        <v>2396</v>
      </c>
      <c r="CNH3" s="13">
        <f t="shared" si="37"/>
        <v>2397</v>
      </c>
      <c r="CNI3" s="13">
        <f t="shared" si="37"/>
        <v>2398</v>
      </c>
      <c r="CNJ3" s="13">
        <f t="shared" si="37"/>
        <v>2399</v>
      </c>
      <c r="CNK3" s="13">
        <f t="shared" si="37"/>
        <v>2400</v>
      </c>
      <c r="CNL3" s="13">
        <f t="shared" si="37"/>
        <v>2401</v>
      </c>
      <c r="CNM3" s="13">
        <f t="shared" si="37"/>
        <v>2402</v>
      </c>
      <c r="CNN3" s="13">
        <f t="shared" si="37"/>
        <v>2403</v>
      </c>
      <c r="CNO3" s="13">
        <f t="shared" si="37"/>
        <v>2404</v>
      </c>
      <c r="CNP3" s="13">
        <f t="shared" si="37"/>
        <v>2405</v>
      </c>
      <c r="CNQ3" s="13">
        <f t="shared" si="37"/>
        <v>2406</v>
      </c>
      <c r="CNR3" s="13">
        <f t="shared" si="37"/>
        <v>2407</v>
      </c>
      <c r="CNS3" s="13">
        <f t="shared" si="37"/>
        <v>2408</v>
      </c>
      <c r="CNT3" s="13">
        <f t="shared" si="37"/>
        <v>2409</v>
      </c>
      <c r="CNU3" s="13">
        <f t="shared" si="37"/>
        <v>2410</v>
      </c>
      <c r="CNV3" s="13">
        <f t="shared" si="37"/>
        <v>2411</v>
      </c>
      <c r="CNW3" s="13">
        <f t="shared" si="37"/>
        <v>2412</v>
      </c>
      <c r="CNX3" s="13">
        <f t="shared" si="37"/>
        <v>2413</v>
      </c>
      <c r="CNY3" s="13">
        <f t="shared" si="37"/>
        <v>2414</v>
      </c>
      <c r="CNZ3" s="13">
        <f t="shared" si="37"/>
        <v>2415</v>
      </c>
      <c r="COA3" s="13">
        <f t="shared" si="37"/>
        <v>2416</v>
      </c>
      <c r="COB3" s="13">
        <f t="shared" si="37"/>
        <v>2417</v>
      </c>
      <c r="COC3" s="13">
        <f t="shared" si="37"/>
        <v>2418</v>
      </c>
      <c r="COD3" s="13">
        <f t="shared" si="37"/>
        <v>2419</v>
      </c>
      <c r="COE3" s="13">
        <f t="shared" si="37"/>
        <v>2420</v>
      </c>
      <c r="COF3" s="13">
        <f t="shared" si="37"/>
        <v>2421</v>
      </c>
      <c r="COG3" s="13">
        <f t="shared" si="37"/>
        <v>2422</v>
      </c>
      <c r="COH3" s="13">
        <f t="shared" si="37"/>
        <v>2423</v>
      </c>
      <c r="COI3" s="13">
        <f t="shared" si="37"/>
        <v>2424</v>
      </c>
      <c r="COJ3" s="13">
        <f t="shared" si="37"/>
        <v>2425</v>
      </c>
      <c r="COK3" s="13">
        <f t="shared" si="37"/>
        <v>2426</v>
      </c>
      <c r="COL3" s="13">
        <f t="shared" si="37"/>
        <v>2427</v>
      </c>
      <c r="COM3" s="13">
        <f t="shared" si="37"/>
        <v>2428</v>
      </c>
      <c r="CON3" s="13">
        <f t="shared" si="37"/>
        <v>2429</v>
      </c>
      <c r="COO3" s="13">
        <f t="shared" si="37"/>
        <v>2430</v>
      </c>
      <c r="COP3" s="13">
        <f t="shared" si="37"/>
        <v>2431</v>
      </c>
      <c r="COQ3" s="13">
        <f t="shared" si="37"/>
        <v>2432</v>
      </c>
      <c r="COR3" s="13">
        <f t="shared" si="37"/>
        <v>2433</v>
      </c>
      <c r="COS3" s="13">
        <f t="shared" si="37"/>
        <v>2434</v>
      </c>
      <c r="COT3" s="13">
        <f t="shared" si="37"/>
        <v>2435</v>
      </c>
      <c r="COU3" s="13">
        <f t="shared" ref="COU3:CRF3" si="38">COLUMN()-3</f>
        <v>2436</v>
      </c>
      <c r="COV3" s="13">
        <f t="shared" si="38"/>
        <v>2437</v>
      </c>
      <c r="COW3" s="13">
        <f t="shared" si="38"/>
        <v>2438</v>
      </c>
      <c r="COX3" s="13">
        <f t="shared" si="38"/>
        <v>2439</v>
      </c>
      <c r="COY3" s="13">
        <f t="shared" si="38"/>
        <v>2440</v>
      </c>
      <c r="COZ3" s="13">
        <f t="shared" si="38"/>
        <v>2441</v>
      </c>
      <c r="CPA3" s="13">
        <f t="shared" si="38"/>
        <v>2442</v>
      </c>
      <c r="CPB3" s="13">
        <f t="shared" si="38"/>
        <v>2443</v>
      </c>
      <c r="CPC3" s="13">
        <f t="shared" si="38"/>
        <v>2444</v>
      </c>
      <c r="CPD3" s="13">
        <f t="shared" si="38"/>
        <v>2445</v>
      </c>
      <c r="CPE3" s="13">
        <f t="shared" si="38"/>
        <v>2446</v>
      </c>
      <c r="CPF3" s="13">
        <f t="shared" si="38"/>
        <v>2447</v>
      </c>
      <c r="CPG3" s="13">
        <f t="shared" si="38"/>
        <v>2448</v>
      </c>
      <c r="CPH3" s="13">
        <f t="shared" si="38"/>
        <v>2449</v>
      </c>
      <c r="CPI3" s="13">
        <f t="shared" si="38"/>
        <v>2450</v>
      </c>
      <c r="CPJ3" s="13">
        <f t="shared" si="38"/>
        <v>2451</v>
      </c>
      <c r="CPK3" s="13">
        <f t="shared" si="38"/>
        <v>2452</v>
      </c>
      <c r="CPL3" s="13">
        <f t="shared" si="38"/>
        <v>2453</v>
      </c>
      <c r="CPM3" s="13">
        <f t="shared" si="38"/>
        <v>2454</v>
      </c>
      <c r="CPN3" s="13">
        <f t="shared" si="38"/>
        <v>2455</v>
      </c>
      <c r="CPO3" s="13">
        <f t="shared" si="38"/>
        <v>2456</v>
      </c>
      <c r="CPP3" s="13">
        <f t="shared" si="38"/>
        <v>2457</v>
      </c>
      <c r="CPQ3" s="13">
        <f t="shared" si="38"/>
        <v>2458</v>
      </c>
      <c r="CPR3" s="13">
        <f t="shared" si="38"/>
        <v>2459</v>
      </c>
      <c r="CPS3" s="13">
        <f t="shared" si="38"/>
        <v>2460</v>
      </c>
      <c r="CPT3" s="13">
        <f t="shared" si="38"/>
        <v>2461</v>
      </c>
      <c r="CPU3" s="13">
        <f t="shared" si="38"/>
        <v>2462</v>
      </c>
      <c r="CPV3" s="13">
        <f t="shared" si="38"/>
        <v>2463</v>
      </c>
      <c r="CPW3" s="13">
        <f t="shared" si="38"/>
        <v>2464</v>
      </c>
      <c r="CPX3" s="13">
        <f t="shared" si="38"/>
        <v>2465</v>
      </c>
      <c r="CPY3" s="13">
        <f t="shared" si="38"/>
        <v>2466</v>
      </c>
      <c r="CPZ3" s="13">
        <f t="shared" si="38"/>
        <v>2467</v>
      </c>
      <c r="CQA3" s="13">
        <f t="shared" si="38"/>
        <v>2468</v>
      </c>
      <c r="CQB3" s="13">
        <f t="shared" si="38"/>
        <v>2469</v>
      </c>
      <c r="CQC3" s="13">
        <f t="shared" si="38"/>
        <v>2470</v>
      </c>
      <c r="CQD3" s="13">
        <f t="shared" si="38"/>
        <v>2471</v>
      </c>
      <c r="CQE3" s="13">
        <f t="shared" si="38"/>
        <v>2472</v>
      </c>
      <c r="CQF3" s="13">
        <f t="shared" si="38"/>
        <v>2473</v>
      </c>
      <c r="CQG3" s="13">
        <f t="shared" si="38"/>
        <v>2474</v>
      </c>
      <c r="CQH3" s="13">
        <f t="shared" si="38"/>
        <v>2475</v>
      </c>
      <c r="CQI3" s="13">
        <f t="shared" si="38"/>
        <v>2476</v>
      </c>
      <c r="CQJ3" s="13">
        <f t="shared" si="38"/>
        <v>2477</v>
      </c>
      <c r="CQK3" s="13">
        <f t="shared" si="38"/>
        <v>2478</v>
      </c>
      <c r="CQL3" s="13">
        <f t="shared" si="38"/>
        <v>2479</v>
      </c>
      <c r="CQM3" s="13">
        <f t="shared" si="38"/>
        <v>2480</v>
      </c>
      <c r="CQN3" s="13">
        <f t="shared" si="38"/>
        <v>2481</v>
      </c>
      <c r="CQO3" s="13">
        <f t="shared" si="38"/>
        <v>2482</v>
      </c>
      <c r="CQP3" s="13">
        <f t="shared" si="38"/>
        <v>2483</v>
      </c>
      <c r="CQQ3" s="13">
        <f t="shared" si="38"/>
        <v>2484</v>
      </c>
      <c r="CQR3" s="13">
        <f t="shared" si="38"/>
        <v>2485</v>
      </c>
      <c r="CQS3" s="13">
        <f t="shared" si="38"/>
        <v>2486</v>
      </c>
      <c r="CQT3" s="13">
        <f t="shared" si="38"/>
        <v>2487</v>
      </c>
      <c r="CQU3" s="13">
        <f t="shared" si="38"/>
        <v>2488</v>
      </c>
      <c r="CQV3" s="13">
        <f t="shared" si="38"/>
        <v>2489</v>
      </c>
      <c r="CQW3" s="13">
        <f t="shared" si="38"/>
        <v>2490</v>
      </c>
      <c r="CQX3" s="13">
        <f t="shared" si="38"/>
        <v>2491</v>
      </c>
      <c r="CQY3" s="13">
        <f t="shared" si="38"/>
        <v>2492</v>
      </c>
      <c r="CQZ3" s="13">
        <f t="shared" si="38"/>
        <v>2493</v>
      </c>
      <c r="CRA3" s="13">
        <f t="shared" si="38"/>
        <v>2494</v>
      </c>
      <c r="CRB3" s="13">
        <f t="shared" si="38"/>
        <v>2495</v>
      </c>
      <c r="CRC3" s="13">
        <f t="shared" si="38"/>
        <v>2496</v>
      </c>
      <c r="CRD3" s="13">
        <f t="shared" si="38"/>
        <v>2497</v>
      </c>
      <c r="CRE3" s="13">
        <f t="shared" si="38"/>
        <v>2498</v>
      </c>
      <c r="CRF3" s="13">
        <f t="shared" si="38"/>
        <v>2499</v>
      </c>
      <c r="CRG3" s="13">
        <f t="shared" ref="CRG3:CTR3" si="39">COLUMN()-3</f>
        <v>2500</v>
      </c>
      <c r="CRH3" s="13">
        <f t="shared" si="39"/>
        <v>2501</v>
      </c>
      <c r="CRI3" s="13">
        <f t="shared" si="39"/>
        <v>2502</v>
      </c>
      <c r="CRJ3" s="13">
        <f t="shared" si="39"/>
        <v>2503</v>
      </c>
      <c r="CRK3" s="13">
        <f t="shared" si="39"/>
        <v>2504</v>
      </c>
      <c r="CRL3" s="13">
        <f t="shared" si="39"/>
        <v>2505</v>
      </c>
      <c r="CRM3" s="13">
        <f t="shared" si="39"/>
        <v>2506</v>
      </c>
      <c r="CRN3" s="13">
        <f t="shared" si="39"/>
        <v>2507</v>
      </c>
      <c r="CRO3" s="13">
        <f t="shared" si="39"/>
        <v>2508</v>
      </c>
      <c r="CRP3" s="13">
        <f t="shared" si="39"/>
        <v>2509</v>
      </c>
      <c r="CRQ3" s="13">
        <f t="shared" si="39"/>
        <v>2510</v>
      </c>
      <c r="CRR3" s="13">
        <f t="shared" si="39"/>
        <v>2511</v>
      </c>
      <c r="CRS3" s="13">
        <f t="shared" si="39"/>
        <v>2512</v>
      </c>
      <c r="CRT3" s="13">
        <f t="shared" si="39"/>
        <v>2513</v>
      </c>
      <c r="CRU3" s="13">
        <f t="shared" si="39"/>
        <v>2514</v>
      </c>
      <c r="CRV3" s="13">
        <f t="shared" si="39"/>
        <v>2515</v>
      </c>
      <c r="CRW3" s="13">
        <f t="shared" si="39"/>
        <v>2516</v>
      </c>
      <c r="CRX3" s="13">
        <f t="shared" si="39"/>
        <v>2517</v>
      </c>
      <c r="CRY3" s="13">
        <f t="shared" si="39"/>
        <v>2518</v>
      </c>
      <c r="CRZ3" s="13">
        <f t="shared" si="39"/>
        <v>2519</v>
      </c>
      <c r="CSA3" s="13">
        <f t="shared" si="39"/>
        <v>2520</v>
      </c>
      <c r="CSB3" s="13">
        <f t="shared" si="39"/>
        <v>2521</v>
      </c>
      <c r="CSC3" s="13">
        <f t="shared" si="39"/>
        <v>2522</v>
      </c>
      <c r="CSD3" s="13">
        <f t="shared" si="39"/>
        <v>2523</v>
      </c>
      <c r="CSE3" s="13">
        <f t="shared" si="39"/>
        <v>2524</v>
      </c>
      <c r="CSF3" s="13">
        <f t="shared" si="39"/>
        <v>2525</v>
      </c>
      <c r="CSG3" s="13">
        <f t="shared" si="39"/>
        <v>2526</v>
      </c>
      <c r="CSH3" s="13">
        <f t="shared" si="39"/>
        <v>2527</v>
      </c>
      <c r="CSI3" s="13">
        <f t="shared" si="39"/>
        <v>2528</v>
      </c>
      <c r="CSJ3" s="13">
        <f t="shared" si="39"/>
        <v>2529</v>
      </c>
      <c r="CSK3" s="13">
        <f t="shared" si="39"/>
        <v>2530</v>
      </c>
      <c r="CSL3" s="13">
        <f t="shared" si="39"/>
        <v>2531</v>
      </c>
      <c r="CSM3" s="13">
        <f t="shared" si="39"/>
        <v>2532</v>
      </c>
      <c r="CSN3" s="13">
        <f t="shared" si="39"/>
        <v>2533</v>
      </c>
      <c r="CSO3" s="13">
        <f t="shared" si="39"/>
        <v>2534</v>
      </c>
      <c r="CSP3" s="13">
        <f t="shared" si="39"/>
        <v>2535</v>
      </c>
      <c r="CSQ3" s="13">
        <f t="shared" si="39"/>
        <v>2536</v>
      </c>
      <c r="CSR3" s="13">
        <f t="shared" si="39"/>
        <v>2537</v>
      </c>
      <c r="CSS3" s="13">
        <f t="shared" si="39"/>
        <v>2538</v>
      </c>
      <c r="CST3" s="13">
        <f t="shared" si="39"/>
        <v>2539</v>
      </c>
      <c r="CSU3" s="13">
        <f t="shared" si="39"/>
        <v>2540</v>
      </c>
      <c r="CSV3" s="13">
        <f t="shared" si="39"/>
        <v>2541</v>
      </c>
      <c r="CSW3" s="13">
        <f t="shared" si="39"/>
        <v>2542</v>
      </c>
      <c r="CSX3" s="13">
        <f t="shared" si="39"/>
        <v>2543</v>
      </c>
      <c r="CSY3" s="13">
        <f t="shared" si="39"/>
        <v>2544</v>
      </c>
      <c r="CSZ3" s="13">
        <f t="shared" si="39"/>
        <v>2545</v>
      </c>
      <c r="CTA3" s="13">
        <f t="shared" si="39"/>
        <v>2546</v>
      </c>
      <c r="CTB3" s="13">
        <f t="shared" si="39"/>
        <v>2547</v>
      </c>
      <c r="CTC3" s="13">
        <f t="shared" si="39"/>
        <v>2548</v>
      </c>
      <c r="CTD3" s="13">
        <f t="shared" si="39"/>
        <v>2549</v>
      </c>
      <c r="CTE3" s="13">
        <f t="shared" si="39"/>
        <v>2550</v>
      </c>
      <c r="CTF3" s="13">
        <f t="shared" si="39"/>
        <v>2551</v>
      </c>
      <c r="CTG3" s="13">
        <f t="shared" si="39"/>
        <v>2552</v>
      </c>
      <c r="CTH3" s="13">
        <f t="shared" si="39"/>
        <v>2553</v>
      </c>
      <c r="CTI3" s="13">
        <f t="shared" si="39"/>
        <v>2554</v>
      </c>
      <c r="CTJ3" s="13">
        <f t="shared" si="39"/>
        <v>2555</v>
      </c>
      <c r="CTK3" s="13">
        <f t="shared" si="39"/>
        <v>2556</v>
      </c>
      <c r="CTL3" s="13">
        <f t="shared" si="39"/>
        <v>2557</v>
      </c>
      <c r="CTM3" s="13">
        <f t="shared" si="39"/>
        <v>2558</v>
      </c>
      <c r="CTN3" s="13">
        <f t="shared" si="39"/>
        <v>2559</v>
      </c>
      <c r="CTO3" s="13">
        <f t="shared" si="39"/>
        <v>2560</v>
      </c>
      <c r="CTP3" s="13">
        <f t="shared" si="39"/>
        <v>2561</v>
      </c>
      <c r="CTQ3" s="13">
        <f t="shared" si="39"/>
        <v>2562</v>
      </c>
      <c r="CTR3" s="13">
        <f t="shared" si="39"/>
        <v>2563</v>
      </c>
      <c r="CTS3" s="13">
        <f t="shared" ref="CTS3:CWD3" si="40">COLUMN()-3</f>
        <v>2564</v>
      </c>
      <c r="CTT3" s="13">
        <f t="shared" si="40"/>
        <v>2565</v>
      </c>
      <c r="CTU3" s="13">
        <f t="shared" si="40"/>
        <v>2566</v>
      </c>
      <c r="CTV3" s="13">
        <f t="shared" si="40"/>
        <v>2567</v>
      </c>
      <c r="CTW3" s="13">
        <f t="shared" si="40"/>
        <v>2568</v>
      </c>
      <c r="CTX3" s="13">
        <f t="shared" si="40"/>
        <v>2569</v>
      </c>
      <c r="CTY3" s="13">
        <f t="shared" si="40"/>
        <v>2570</v>
      </c>
      <c r="CTZ3" s="13">
        <f t="shared" si="40"/>
        <v>2571</v>
      </c>
      <c r="CUA3" s="13">
        <f t="shared" si="40"/>
        <v>2572</v>
      </c>
      <c r="CUB3" s="13">
        <f t="shared" si="40"/>
        <v>2573</v>
      </c>
      <c r="CUC3" s="13">
        <f t="shared" si="40"/>
        <v>2574</v>
      </c>
      <c r="CUD3" s="13">
        <f t="shared" si="40"/>
        <v>2575</v>
      </c>
      <c r="CUE3" s="13">
        <f t="shared" si="40"/>
        <v>2576</v>
      </c>
      <c r="CUF3" s="13">
        <f t="shared" si="40"/>
        <v>2577</v>
      </c>
      <c r="CUG3" s="13">
        <f t="shared" si="40"/>
        <v>2578</v>
      </c>
      <c r="CUH3" s="13">
        <f t="shared" si="40"/>
        <v>2579</v>
      </c>
      <c r="CUI3" s="13">
        <f t="shared" si="40"/>
        <v>2580</v>
      </c>
      <c r="CUJ3" s="13">
        <f t="shared" si="40"/>
        <v>2581</v>
      </c>
      <c r="CUK3" s="13">
        <f t="shared" si="40"/>
        <v>2582</v>
      </c>
      <c r="CUL3" s="13">
        <f t="shared" si="40"/>
        <v>2583</v>
      </c>
      <c r="CUM3" s="13">
        <f t="shared" si="40"/>
        <v>2584</v>
      </c>
      <c r="CUN3" s="13">
        <f t="shared" si="40"/>
        <v>2585</v>
      </c>
      <c r="CUO3" s="13">
        <f t="shared" si="40"/>
        <v>2586</v>
      </c>
      <c r="CUP3" s="13">
        <f t="shared" si="40"/>
        <v>2587</v>
      </c>
      <c r="CUQ3" s="13">
        <f t="shared" si="40"/>
        <v>2588</v>
      </c>
      <c r="CUR3" s="13">
        <f t="shared" si="40"/>
        <v>2589</v>
      </c>
      <c r="CUS3" s="13">
        <f t="shared" si="40"/>
        <v>2590</v>
      </c>
      <c r="CUT3" s="13">
        <f t="shared" si="40"/>
        <v>2591</v>
      </c>
      <c r="CUU3" s="13">
        <f t="shared" si="40"/>
        <v>2592</v>
      </c>
      <c r="CUV3" s="13">
        <f t="shared" si="40"/>
        <v>2593</v>
      </c>
      <c r="CUW3" s="13">
        <f t="shared" si="40"/>
        <v>2594</v>
      </c>
      <c r="CUX3" s="13">
        <f t="shared" si="40"/>
        <v>2595</v>
      </c>
      <c r="CUY3" s="13">
        <f t="shared" si="40"/>
        <v>2596</v>
      </c>
      <c r="CUZ3" s="13">
        <f t="shared" si="40"/>
        <v>2597</v>
      </c>
      <c r="CVA3" s="13">
        <f t="shared" si="40"/>
        <v>2598</v>
      </c>
      <c r="CVB3" s="13">
        <f t="shared" si="40"/>
        <v>2599</v>
      </c>
      <c r="CVC3" s="13">
        <f t="shared" si="40"/>
        <v>2600</v>
      </c>
      <c r="CVD3" s="13">
        <f t="shared" si="40"/>
        <v>2601</v>
      </c>
      <c r="CVE3" s="13">
        <f t="shared" si="40"/>
        <v>2602</v>
      </c>
      <c r="CVF3" s="13">
        <f t="shared" si="40"/>
        <v>2603</v>
      </c>
      <c r="CVG3" s="13">
        <f t="shared" si="40"/>
        <v>2604</v>
      </c>
      <c r="CVH3" s="13">
        <f t="shared" si="40"/>
        <v>2605</v>
      </c>
      <c r="CVI3" s="13">
        <f t="shared" si="40"/>
        <v>2606</v>
      </c>
      <c r="CVJ3" s="13">
        <f t="shared" si="40"/>
        <v>2607</v>
      </c>
      <c r="CVK3" s="13">
        <f t="shared" si="40"/>
        <v>2608</v>
      </c>
      <c r="CVL3" s="13">
        <f t="shared" si="40"/>
        <v>2609</v>
      </c>
      <c r="CVM3" s="13">
        <f t="shared" si="40"/>
        <v>2610</v>
      </c>
      <c r="CVN3" s="13">
        <f t="shared" si="40"/>
        <v>2611</v>
      </c>
      <c r="CVO3" s="13">
        <f t="shared" si="40"/>
        <v>2612</v>
      </c>
      <c r="CVP3" s="13">
        <f t="shared" si="40"/>
        <v>2613</v>
      </c>
      <c r="CVQ3" s="13">
        <f t="shared" si="40"/>
        <v>2614</v>
      </c>
      <c r="CVR3" s="13">
        <f t="shared" si="40"/>
        <v>2615</v>
      </c>
      <c r="CVS3" s="13">
        <f t="shared" si="40"/>
        <v>2616</v>
      </c>
      <c r="CVT3" s="13">
        <f t="shared" si="40"/>
        <v>2617</v>
      </c>
      <c r="CVU3" s="13">
        <f t="shared" si="40"/>
        <v>2618</v>
      </c>
      <c r="CVV3" s="13">
        <f t="shared" si="40"/>
        <v>2619</v>
      </c>
      <c r="CVW3" s="13">
        <f t="shared" si="40"/>
        <v>2620</v>
      </c>
      <c r="CVX3" s="13">
        <f t="shared" si="40"/>
        <v>2621</v>
      </c>
      <c r="CVY3" s="13">
        <f t="shared" si="40"/>
        <v>2622</v>
      </c>
      <c r="CVZ3" s="13">
        <f t="shared" si="40"/>
        <v>2623</v>
      </c>
      <c r="CWA3" s="13">
        <f t="shared" si="40"/>
        <v>2624</v>
      </c>
      <c r="CWB3" s="13">
        <f t="shared" si="40"/>
        <v>2625</v>
      </c>
      <c r="CWC3" s="13">
        <f t="shared" si="40"/>
        <v>2626</v>
      </c>
      <c r="CWD3" s="13">
        <f t="shared" si="40"/>
        <v>2627</v>
      </c>
      <c r="CWE3" s="13">
        <f t="shared" ref="CWE3:CYP3" si="41">COLUMN()-3</f>
        <v>2628</v>
      </c>
      <c r="CWF3" s="13">
        <f t="shared" si="41"/>
        <v>2629</v>
      </c>
      <c r="CWG3" s="13">
        <f t="shared" si="41"/>
        <v>2630</v>
      </c>
      <c r="CWH3" s="13">
        <f t="shared" si="41"/>
        <v>2631</v>
      </c>
      <c r="CWI3" s="13">
        <f t="shared" si="41"/>
        <v>2632</v>
      </c>
      <c r="CWJ3" s="13">
        <f t="shared" si="41"/>
        <v>2633</v>
      </c>
      <c r="CWK3" s="13">
        <f t="shared" si="41"/>
        <v>2634</v>
      </c>
      <c r="CWL3" s="13">
        <f t="shared" si="41"/>
        <v>2635</v>
      </c>
      <c r="CWM3" s="13">
        <f t="shared" si="41"/>
        <v>2636</v>
      </c>
      <c r="CWN3" s="13">
        <f t="shared" si="41"/>
        <v>2637</v>
      </c>
      <c r="CWO3" s="13">
        <f t="shared" si="41"/>
        <v>2638</v>
      </c>
      <c r="CWP3" s="13">
        <f t="shared" si="41"/>
        <v>2639</v>
      </c>
      <c r="CWQ3" s="13">
        <f t="shared" si="41"/>
        <v>2640</v>
      </c>
      <c r="CWR3" s="13">
        <f t="shared" si="41"/>
        <v>2641</v>
      </c>
      <c r="CWS3" s="13">
        <f t="shared" si="41"/>
        <v>2642</v>
      </c>
      <c r="CWT3" s="13">
        <f t="shared" si="41"/>
        <v>2643</v>
      </c>
      <c r="CWU3" s="13">
        <f t="shared" si="41"/>
        <v>2644</v>
      </c>
      <c r="CWV3" s="13">
        <f t="shared" si="41"/>
        <v>2645</v>
      </c>
      <c r="CWW3" s="13">
        <f t="shared" si="41"/>
        <v>2646</v>
      </c>
      <c r="CWX3" s="13">
        <f t="shared" si="41"/>
        <v>2647</v>
      </c>
      <c r="CWY3" s="13">
        <f t="shared" si="41"/>
        <v>2648</v>
      </c>
      <c r="CWZ3" s="13">
        <f t="shared" si="41"/>
        <v>2649</v>
      </c>
      <c r="CXA3" s="13">
        <f t="shared" si="41"/>
        <v>2650</v>
      </c>
      <c r="CXB3" s="13">
        <f t="shared" si="41"/>
        <v>2651</v>
      </c>
      <c r="CXC3" s="13">
        <f t="shared" si="41"/>
        <v>2652</v>
      </c>
      <c r="CXD3" s="13">
        <f t="shared" si="41"/>
        <v>2653</v>
      </c>
      <c r="CXE3" s="13">
        <f t="shared" si="41"/>
        <v>2654</v>
      </c>
      <c r="CXF3" s="13">
        <f t="shared" si="41"/>
        <v>2655</v>
      </c>
      <c r="CXG3" s="13">
        <f t="shared" si="41"/>
        <v>2656</v>
      </c>
      <c r="CXH3" s="13">
        <f t="shared" si="41"/>
        <v>2657</v>
      </c>
      <c r="CXI3" s="13">
        <f t="shared" si="41"/>
        <v>2658</v>
      </c>
      <c r="CXJ3" s="13">
        <f t="shared" si="41"/>
        <v>2659</v>
      </c>
      <c r="CXK3" s="13">
        <f t="shared" si="41"/>
        <v>2660</v>
      </c>
      <c r="CXL3" s="13">
        <f t="shared" si="41"/>
        <v>2661</v>
      </c>
      <c r="CXM3" s="13">
        <f t="shared" si="41"/>
        <v>2662</v>
      </c>
      <c r="CXN3" s="13">
        <f t="shared" si="41"/>
        <v>2663</v>
      </c>
      <c r="CXO3" s="13">
        <f t="shared" si="41"/>
        <v>2664</v>
      </c>
      <c r="CXP3" s="13">
        <f t="shared" si="41"/>
        <v>2665</v>
      </c>
      <c r="CXQ3" s="13">
        <f t="shared" si="41"/>
        <v>2666</v>
      </c>
      <c r="CXR3" s="13">
        <f t="shared" si="41"/>
        <v>2667</v>
      </c>
      <c r="CXS3" s="13">
        <f t="shared" si="41"/>
        <v>2668</v>
      </c>
      <c r="CXT3" s="13">
        <f t="shared" si="41"/>
        <v>2669</v>
      </c>
      <c r="CXU3" s="13">
        <f t="shared" si="41"/>
        <v>2670</v>
      </c>
      <c r="CXV3" s="13">
        <f t="shared" si="41"/>
        <v>2671</v>
      </c>
      <c r="CXW3" s="13">
        <f t="shared" si="41"/>
        <v>2672</v>
      </c>
      <c r="CXX3" s="13">
        <f t="shared" si="41"/>
        <v>2673</v>
      </c>
      <c r="CXY3" s="13">
        <f t="shared" si="41"/>
        <v>2674</v>
      </c>
      <c r="CXZ3" s="13">
        <f t="shared" si="41"/>
        <v>2675</v>
      </c>
      <c r="CYA3" s="13">
        <f t="shared" si="41"/>
        <v>2676</v>
      </c>
      <c r="CYB3" s="13">
        <f t="shared" si="41"/>
        <v>2677</v>
      </c>
      <c r="CYC3" s="13">
        <f t="shared" si="41"/>
        <v>2678</v>
      </c>
      <c r="CYD3" s="13">
        <f t="shared" si="41"/>
        <v>2679</v>
      </c>
      <c r="CYE3" s="13">
        <f t="shared" si="41"/>
        <v>2680</v>
      </c>
      <c r="CYF3" s="13">
        <f t="shared" si="41"/>
        <v>2681</v>
      </c>
      <c r="CYG3" s="13">
        <f t="shared" si="41"/>
        <v>2682</v>
      </c>
      <c r="CYH3" s="13">
        <f t="shared" si="41"/>
        <v>2683</v>
      </c>
      <c r="CYI3" s="13">
        <f t="shared" si="41"/>
        <v>2684</v>
      </c>
      <c r="CYJ3" s="13">
        <f t="shared" si="41"/>
        <v>2685</v>
      </c>
      <c r="CYK3" s="13">
        <f t="shared" si="41"/>
        <v>2686</v>
      </c>
      <c r="CYL3" s="13">
        <f t="shared" si="41"/>
        <v>2687</v>
      </c>
      <c r="CYM3" s="13">
        <f t="shared" si="41"/>
        <v>2688</v>
      </c>
      <c r="CYN3" s="13">
        <f t="shared" si="41"/>
        <v>2689</v>
      </c>
      <c r="CYO3" s="13">
        <f t="shared" si="41"/>
        <v>2690</v>
      </c>
      <c r="CYP3" s="13">
        <f t="shared" si="41"/>
        <v>2691</v>
      </c>
      <c r="CYQ3" s="13">
        <f t="shared" ref="CYQ3:DBB3" si="42">COLUMN()-3</f>
        <v>2692</v>
      </c>
      <c r="CYR3" s="13">
        <f t="shared" si="42"/>
        <v>2693</v>
      </c>
      <c r="CYS3" s="13">
        <f t="shared" si="42"/>
        <v>2694</v>
      </c>
      <c r="CYT3" s="13">
        <f t="shared" si="42"/>
        <v>2695</v>
      </c>
      <c r="CYU3" s="13">
        <f t="shared" si="42"/>
        <v>2696</v>
      </c>
      <c r="CYV3" s="13">
        <f t="shared" si="42"/>
        <v>2697</v>
      </c>
      <c r="CYW3" s="13">
        <f t="shared" si="42"/>
        <v>2698</v>
      </c>
      <c r="CYX3" s="13">
        <f t="shared" si="42"/>
        <v>2699</v>
      </c>
      <c r="CYY3" s="13">
        <f t="shared" si="42"/>
        <v>2700</v>
      </c>
      <c r="CYZ3" s="13">
        <f t="shared" si="42"/>
        <v>2701</v>
      </c>
      <c r="CZA3" s="13">
        <f t="shared" si="42"/>
        <v>2702</v>
      </c>
      <c r="CZB3" s="13">
        <f t="shared" si="42"/>
        <v>2703</v>
      </c>
      <c r="CZC3" s="13">
        <f t="shared" si="42"/>
        <v>2704</v>
      </c>
      <c r="CZD3" s="13">
        <f t="shared" si="42"/>
        <v>2705</v>
      </c>
      <c r="CZE3" s="13">
        <f t="shared" si="42"/>
        <v>2706</v>
      </c>
      <c r="CZF3" s="13">
        <f t="shared" si="42"/>
        <v>2707</v>
      </c>
      <c r="CZG3" s="13">
        <f t="shared" si="42"/>
        <v>2708</v>
      </c>
      <c r="CZH3" s="13">
        <f t="shared" si="42"/>
        <v>2709</v>
      </c>
      <c r="CZI3" s="13">
        <f t="shared" si="42"/>
        <v>2710</v>
      </c>
      <c r="CZJ3" s="13">
        <f t="shared" si="42"/>
        <v>2711</v>
      </c>
      <c r="CZK3" s="13">
        <f t="shared" si="42"/>
        <v>2712</v>
      </c>
      <c r="CZL3" s="13">
        <f t="shared" si="42"/>
        <v>2713</v>
      </c>
      <c r="CZM3" s="13">
        <f t="shared" si="42"/>
        <v>2714</v>
      </c>
      <c r="CZN3" s="13">
        <f t="shared" si="42"/>
        <v>2715</v>
      </c>
      <c r="CZO3" s="13">
        <f t="shared" si="42"/>
        <v>2716</v>
      </c>
      <c r="CZP3" s="13">
        <f t="shared" si="42"/>
        <v>2717</v>
      </c>
      <c r="CZQ3" s="13">
        <f t="shared" si="42"/>
        <v>2718</v>
      </c>
      <c r="CZR3" s="13">
        <f t="shared" si="42"/>
        <v>2719</v>
      </c>
      <c r="CZS3" s="13">
        <f t="shared" si="42"/>
        <v>2720</v>
      </c>
      <c r="CZT3" s="13">
        <f t="shared" si="42"/>
        <v>2721</v>
      </c>
      <c r="CZU3" s="13">
        <f t="shared" si="42"/>
        <v>2722</v>
      </c>
      <c r="CZV3" s="13">
        <f t="shared" si="42"/>
        <v>2723</v>
      </c>
      <c r="CZW3" s="13">
        <f t="shared" si="42"/>
        <v>2724</v>
      </c>
      <c r="CZX3" s="13">
        <f t="shared" si="42"/>
        <v>2725</v>
      </c>
      <c r="CZY3" s="13">
        <f t="shared" si="42"/>
        <v>2726</v>
      </c>
      <c r="CZZ3" s="13">
        <f t="shared" si="42"/>
        <v>2727</v>
      </c>
      <c r="DAA3" s="13">
        <f t="shared" si="42"/>
        <v>2728</v>
      </c>
      <c r="DAB3" s="13">
        <f t="shared" si="42"/>
        <v>2729</v>
      </c>
      <c r="DAC3" s="13">
        <f t="shared" si="42"/>
        <v>2730</v>
      </c>
      <c r="DAD3" s="13">
        <f t="shared" si="42"/>
        <v>2731</v>
      </c>
      <c r="DAE3" s="13">
        <f t="shared" si="42"/>
        <v>2732</v>
      </c>
      <c r="DAF3" s="13">
        <f t="shared" si="42"/>
        <v>2733</v>
      </c>
      <c r="DAG3" s="13">
        <f t="shared" si="42"/>
        <v>2734</v>
      </c>
      <c r="DAH3" s="13">
        <f t="shared" si="42"/>
        <v>2735</v>
      </c>
      <c r="DAI3" s="13">
        <f t="shared" si="42"/>
        <v>2736</v>
      </c>
      <c r="DAJ3" s="13">
        <f t="shared" si="42"/>
        <v>2737</v>
      </c>
      <c r="DAK3" s="13">
        <f t="shared" si="42"/>
        <v>2738</v>
      </c>
      <c r="DAL3" s="13">
        <f t="shared" si="42"/>
        <v>2739</v>
      </c>
      <c r="DAM3" s="13">
        <f t="shared" si="42"/>
        <v>2740</v>
      </c>
      <c r="DAN3" s="13">
        <f t="shared" si="42"/>
        <v>2741</v>
      </c>
      <c r="DAO3" s="13">
        <f t="shared" si="42"/>
        <v>2742</v>
      </c>
      <c r="DAP3" s="13">
        <f t="shared" si="42"/>
        <v>2743</v>
      </c>
      <c r="DAQ3" s="13">
        <f t="shared" si="42"/>
        <v>2744</v>
      </c>
      <c r="DAR3" s="13">
        <f t="shared" si="42"/>
        <v>2745</v>
      </c>
      <c r="DAS3" s="13">
        <f t="shared" si="42"/>
        <v>2746</v>
      </c>
      <c r="DAT3" s="13">
        <f t="shared" si="42"/>
        <v>2747</v>
      </c>
      <c r="DAU3" s="13">
        <f t="shared" si="42"/>
        <v>2748</v>
      </c>
      <c r="DAV3" s="13">
        <f t="shared" si="42"/>
        <v>2749</v>
      </c>
      <c r="DAW3" s="13">
        <f t="shared" si="42"/>
        <v>2750</v>
      </c>
      <c r="DAX3" s="13">
        <f t="shared" si="42"/>
        <v>2751</v>
      </c>
      <c r="DAY3" s="13">
        <f t="shared" si="42"/>
        <v>2752</v>
      </c>
      <c r="DAZ3" s="13">
        <f t="shared" si="42"/>
        <v>2753</v>
      </c>
      <c r="DBA3" s="13">
        <f t="shared" si="42"/>
        <v>2754</v>
      </c>
      <c r="DBB3" s="13">
        <f t="shared" si="42"/>
        <v>2755</v>
      </c>
      <c r="DBC3" s="13">
        <f t="shared" ref="DBC3:DDN3" si="43">COLUMN()-3</f>
        <v>2756</v>
      </c>
      <c r="DBD3" s="13">
        <f t="shared" si="43"/>
        <v>2757</v>
      </c>
      <c r="DBE3" s="13">
        <f t="shared" si="43"/>
        <v>2758</v>
      </c>
      <c r="DBF3" s="13">
        <f t="shared" si="43"/>
        <v>2759</v>
      </c>
      <c r="DBG3" s="13">
        <f t="shared" si="43"/>
        <v>2760</v>
      </c>
      <c r="DBH3" s="13">
        <f t="shared" si="43"/>
        <v>2761</v>
      </c>
      <c r="DBI3" s="13">
        <f t="shared" si="43"/>
        <v>2762</v>
      </c>
      <c r="DBJ3" s="13">
        <f t="shared" si="43"/>
        <v>2763</v>
      </c>
      <c r="DBK3" s="13">
        <f t="shared" si="43"/>
        <v>2764</v>
      </c>
      <c r="DBL3" s="13">
        <f t="shared" si="43"/>
        <v>2765</v>
      </c>
      <c r="DBM3" s="13">
        <f t="shared" si="43"/>
        <v>2766</v>
      </c>
      <c r="DBN3" s="13">
        <f t="shared" si="43"/>
        <v>2767</v>
      </c>
      <c r="DBO3" s="13">
        <f t="shared" si="43"/>
        <v>2768</v>
      </c>
      <c r="DBP3" s="13">
        <f t="shared" si="43"/>
        <v>2769</v>
      </c>
      <c r="DBQ3" s="13">
        <f t="shared" si="43"/>
        <v>2770</v>
      </c>
      <c r="DBR3" s="13">
        <f t="shared" si="43"/>
        <v>2771</v>
      </c>
      <c r="DBS3" s="13">
        <f t="shared" si="43"/>
        <v>2772</v>
      </c>
      <c r="DBT3" s="13">
        <f t="shared" si="43"/>
        <v>2773</v>
      </c>
      <c r="DBU3" s="13">
        <f t="shared" si="43"/>
        <v>2774</v>
      </c>
      <c r="DBV3" s="13">
        <f t="shared" si="43"/>
        <v>2775</v>
      </c>
      <c r="DBW3" s="13">
        <f t="shared" si="43"/>
        <v>2776</v>
      </c>
      <c r="DBX3" s="13">
        <f t="shared" si="43"/>
        <v>2777</v>
      </c>
      <c r="DBY3" s="13">
        <f t="shared" si="43"/>
        <v>2778</v>
      </c>
      <c r="DBZ3" s="13">
        <f t="shared" si="43"/>
        <v>2779</v>
      </c>
      <c r="DCA3" s="13">
        <f t="shared" si="43"/>
        <v>2780</v>
      </c>
      <c r="DCB3" s="13">
        <f t="shared" si="43"/>
        <v>2781</v>
      </c>
      <c r="DCC3" s="13">
        <f t="shared" si="43"/>
        <v>2782</v>
      </c>
      <c r="DCD3" s="13">
        <f t="shared" si="43"/>
        <v>2783</v>
      </c>
      <c r="DCE3" s="13">
        <f t="shared" si="43"/>
        <v>2784</v>
      </c>
      <c r="DCF3" s="13">
        <f t="shared" si="43"/>
        <v>2785</v>
      </c>
      <c r="DCG3" s="13">
        <f t="shared" si="43"/>
        <v>2786</v>
      </c>
      <c r="DCH3" s="13">
        <f t="shared" si="43"/>
        <v>2787</v>
      </c>
      <c r="DCI3" s="13">
        <f t="shared" si="43"/>
        <v>2788</v>
      </c>
      <c r="DCJ3" s="13">
        <f t="shared" si="43"/>
        <v>2789</v>
      </c>
      <c r="DCK3" s="13">
        <f t="shared" si="43"/>
        <v>2790</v>
      </c>
      <c r="DCL3" s="13">
        <f t="shared" si="43"/>
        <v>2791</v>
      </c>
      <c r="DCM3" s="13">
        <f t="shared" si="43"/>
        <v>2792</v>
      </c>
      <c r="DCN3" s="13">
        <f t="shared" si="43"/>
        <v>2793</v>
      </c>
      <c r="DCO3" s="13">
        <f t="shared" si="43"/>
        <v>2794</v>
      </c>
      <c r="DCP3" s="13">
        <f t="shared" si="43"/>
        <v>2795</v>
      </c>
      <c r="DCQ3" s="13">
        <f t="shared" si="43"/>
        <v>2796</v>
      </c>
      <c r="DCR3" s="13">
        <f t="shared" si="43"/>
        <v>2797</v>
      </c>
      <c r="DCS3" s="13">
        <f t="shared" si="43"/>
        <v>2798</v>
      </c>
      <c r="DCT3" s="13">
        <f t="shared" si="43"/>
        <v>2799</v>
      </c>
      <c r="DCU3" s="13">
        <f t="shared" si="43"/>
        <v>2800</v>
      </c>
      <c r="DCV3" s="13">
        <f t="shared" si="43"/>
        <v>2801</v>
      </c>
      <c r="DCW3" s="13">
        <f t="shared" si="43"/>
        <v>2802</v>
      </c>
      <c r="DCX3" s="13">
        <f t="shared" si="43"/>
        <v>2803</v>
      </c>
      <c r="DCY3" s="13">
        <f t="shared" si="43"/>
        <v>2804</v>
      </c>
      <c r="DCZ3" s="13">
        <f t="shared" si="43"/>
        <v>2805</v>
      </c>
      <c r="DDA3" s="13">
        <f t="shared" si="43"/>
        <v>2806</v>
      </c>
      <c r="DDB3" s="13">
        <f t="shared" si="43"/>
        <v>2807</v>
      </c>
      <c r="DDC3" s="13">
        <f t="shared" si="43"/>
        <v>2808</v>
      </c>
      <c r="DDD3" s="13">
        <f t="shared" si="43"/>
        <v>2809</v>
      </c>
      <c r="DDE3" s="13">
        <f t="shared" si="43"/>
        <v>2810</v>
      </c>
      <c r="DDF3" s="13">
        <f t="shared" si="43"/>
        <v>2811</v>
      </c>
      <c r="DDG3" s="13">
        <f t="shared" si="43"/>
        <v>2812</v>
      </c>
      <c r="DDH3" s="13">
        <f t="shared" si="43"/>
        <v>2813</v>
      </c>
      <c r="DDI3" s="13">
        <f t="shared" si="43"/>
        <v>2814</v>
      </c>
      <c r="DDJ3" s="13">
        <f t="shared" si="43"/>
        <v>2815</v>
      </c>
      <c r="DDK3" s="13">
        <f t="shared" si="43"/>
        <v>2816</v>
      </c>
      <c r="DDL3" s="13">
        <f t="shared" si="43"/>
        <v>2817</v>
      </c>
      <c r="DDM3" s="13">
        <f t="shared" si="43"/>
        <v>2818</v>
      </c>
      <c r="DDN3" s="13">
        <f t="shared" si="43"/>
        <v>2819</v>
      </c>
      <c r="DDO3" s="13">
        <f t="shared" ref="DDO3:DFZ3" si="44">COLUMN()-3</f>
        <v>2820</v>
      </c>
      <c r="DDP3" s="13">
        <f t="shared" si="44"/>
        <v>2821</v>
      </c>
      <c r="DDQ3" s="13">
        <f t="shared" si="44"/>
        <v>2822</v>
      </c>
      <c r="DDR3" s="13">
        <f t="shared" si="44"/>
        <v>2823</v>
      </c>
      <c r="DDS3" s="13">
        <f t="shared" si="44"/>
        <v>2824</v>
      </c>
      <c r="DDT3" s="13">
        <f t="shared" si="44"/>
        <v>2825</v>
      </c>
      <c r="DDU3" s="13">
        <f t="shared" si="44"/>
        <v>2826</v>
      </c>
      <c r="DDV3" s="13">
        <f t="shared" si="44"/>
        <v>2827</v>
      </c>
      <c r="DDW3" s="13">
        <f t="shared" si="44"/>
        <v>2828</v>
      </c>
      <c r="DDX3" s="13">
        <f t="shared" si="44"/>
        <v>2829</v>
      </c>
      <c r="DDY3" s="13">
        <f t="shared" si="44"/>
        <v>2830</v>
      </c>
      <c r="DDZ3" s="13">
        <f t="shared" si="44"/>
        <v>2831</v>
      </c>
      <c r="DEA3" s="13">
        <f t="shared" si="44"/>
        <v>2832</v>
      </c>
      <c r="DEB3" s="13">
        <f t="shared" si="44"/>
        <v>2833</v>
      </c>
      <c r="DEC3" s="13">
        <f t="shared" si="44"/>
        <v>2834</v>
      </c>
      <c r="DED3" s="13">
        <f t="shared" si="44"/>
        <v>2835</v>
      </c>
      <c r="DEE3" s="13">
        <f t="shared" si="44"/>
        <v>2836</v>
      </c>
      <c r="DEF3" s="13">
        <f t="shared" si="44"/>
        <v>2837</v>
      </c>
      <c r="DEG3" s="13">
        <f t="shared" si="44"/>
        <v>2838</v>
      </c>
      <c r="DEH3" s="13">
        <f t="shared" si="44"/>
        <v>2839</v>
      </c>
      <c r="DEI3" s="13">
        <f t="shared" si="44"/>
        <v>2840</v>
      </c>
      <c r="DEJ3" s="13">
        <f t="shared" si="44"/>
        <v>2841</v>
      </c>
      <c r="DEK3" s="13">
        <f t="shared" si="44"/>
        <v>2842</v>
      </c>
      <c r="DEL3" s="13">
        <f t="shared" si="44"/>
        <v>2843</v>
      </c>
      <c r="DEM3" s="13">
        <f t="shared" si="44"/>
        <v>2844</v>
      </c>
      <c r="DEN3" s="13">
        <f t="shared" si="44"/>
        <v>2845</v>
      </c>
      <c r="DEO3" s="13">
        <f t="shared" si="44"/>
        <v>2846</v>
      </c>
      <c r="DEP3" s="13">
        <f t="shared" si="44"/>
        <v>2847</v>
      </c>
      <c r="DEQ3" s="13">
        <f t="shared" si="44"/>
        <v>2848</v>
      </c>
      <c r="DER3" s="13">
        <f t="shared" si="44"/>
        <v>2849</v>
      </c>
      <c r="DES3" s="13">
        <f t="shared" si="44"/>
        <v>2850</v>
      </c>
      <c r="DET3" s="13">
        <f t="shared" si="44"/>
        <v>2851</v>
      </c>
      <c r="DEU3" s="13">
        <f t="shared" si="44"/>
        <v>2852</v>
      </c>
      <c r="DEV3" s="13">
        <f t="shared" si="44"/>
        <v>2853</v>
      </c>
      <c r="DEW3" s="13">
        <f t="shared" si="44"/>
        <v>2854</v>
      </c>
      <c r="DEX3" s="13">
        <f t="shared" si="44"/>
        <v>2855</v>
      </c>
      <c r="DEY3" s="13">
        <f t="shared" si="44"/>
        <v>2856</v>
      </c>
      <c r="DEZ3" s="13">
        <f t="shared" si="44"/>
        <v>2857</v>
      </c>
      <c r="DFA3" s="13">
        <f t="shared" si="44"/>
        <v>2858</v>
      </c>
      <c r="DFB3" s="13">
        <f t="shared" si="44"/>
        <v>2859</v>
      </c>
      <c r="DFC3" s="13">
        <f t="shared" si="44"/>
        <v>2860</v>
      </c>
      <c r="DFD3" s="13">
        <f t="shared" si="44"/>
        <v>2861</v>
      </c>
      <c r="DFE3" s="13">
        <f t="shared" si="44"/>
        <v>2862</v>
      </c>
      <c r="DFF3" s="13">
        <f t="shared" si="44"/>
        <v>2863</v>
      </c>
      <c r="DFG3" s="13">
        <f t="shared" si="44"/>
        <v>2864</v>
      </c>
      <c r="DFH3" s="13">
        <f t="shared" si="44"/>
        <v>2865</v>
      </c>
      <c r="DFI3" s="13">
        <f t="shared" si="44"/>
        <v>2866</v>
      </c>
      <c r="DFJ3" s="13">
        <f t="shared" si="44"/>
        <v>2867</v>
      </c>
      <c r="DFK3" s="13">
        <f t="shared" si="44"/>
        <v>2868</v>
      </c>
      <c r="DFL3" s="13">
        <f t="shared" si="44"/>
        <v>2869</v>
      </c>
      <c r="DFM3" s="13">
        <f t="shared" si="44"/>
        <v>2870</v>
      </c>
      <c r="DFN3" s="13">
        <f t="shared" si="44"/>
        <v>2871</v>
      </c>
      <c r="DFO3" s="13">
        <f t="shared" si="44"/>
        <v>2872</v>
      </c>
      <c r="DFP3" s="13">
        <f t="shared" si="44"/>
        <v>2873</v>
      </c>
      <c r="DFQ3" s="13">
        <f t="shared" si="44"/>
        <v>2874</v>
      </c>
      <c r="DFR3" s="13">
        <f t="shared" si="44"/>
        <v>2875</v>
      </c>
      <c r="DFS3" s="13">
        <f t="shared" si="44"/>
        <v>2876</v>
      </c>
      <c r="DFT3" s="13">
        <f t="shared" si="44"/>
        <v>2877</v>
      </c>
      <c r="DFU3" s="13">
        <f t="shared" si="44"/>
        <v>2878</v>
      </c>
      <c r="DFV3" s="13">
        <f t="shared" si="44"/>
        <v>2879</v>
      </c>
      <c r="DFW3" s="13">
        <f t="shared" si="44"/>
        <v>2880</v>
      </c>
      <c r="DFX3" s="13">
        <f t="shared" si="44"/>
        <v>2881</v>
      </c>
      <c r="DFY3" s="13">
        <f t="shared" si="44"/>
        <v>2882</v>
      </c>
      <c r="DFZ3" s="13">
        <f t="shared" si="44"/>
        <v>2883</v>
      </c>
      <c r="DGA3" s="13">
        <f t="shared" ref="DGA3:DIL3" si="45">COLUMN()-3</f>
        <v>2884</v>
      </c>
      <c r="DGB3" s="13">
        <f t="shared" si="45"/>
        <v>2885</v>
      </c>
      <c r="DGC3" s="13">
        <f t="shared" si="45"/>
        <v>2886</v>
      </c>
      <c r="DGD3" s="13">
        <f t="shared" si="45"/>
        <v>2887</v>
      </c>
      <c r="DGE3" s="13">
        <f t="shared" si="45"/>
        <v>2888</v>
      </c>
      <c r="DGF3" s="13">
        <f t="shared" si="45"/>
        <v>2889</v>
      </c>
      <c r="DGG3" s="13">
        <f t="shared" si="45"/>
        <v>2890</v>
      </c>
      <c r="DGH3" s="13">
        <f t="shared" si="45"/>
        <v>2891</v>
      </c>
      <c r="DGI3" s="13">
        <f t="shared" si="45"/>
        <v>2892</v>
      </c>
      <c r="DGJ3" s="13">
        <f t="shared" si="45"/>
        <v>2893</v>
      </c>
      <c r="DGK3" s="13">
        <f t="shared" si="45"/>
        <v>2894</v>
      </c>
      <c r="DGL3" s="13">
        <f t="shared" si="45"/>
        <v>2895</v>
      </c>
      <c r="DGM3" s="13">
        <f t="shared" si="45"/>
        <v>2896</v>
      </c>
      <c r="DGN3" s="13">
        <f t="shared" si="45"/>
        <v>2897</v>
      </c>
      <c r="DGO3" s="13">
        <f t="shared" si="45"/>
        <v>2898</v>
      </c>
      <c r="DGP3" s="13">
        <f t="shared" si="45"/>
        <v>2899</v>
      </c>
      <c r="DGQ3" s="13">
        <f t="shared" si="45"/>
        <v>2900</v>
      </c>
      <c r="DGR3" s="13">
        <f t="shared" si="45"/>
        <v>2901</v>
      </c>
      <c r="DGS3" s="13">
        <f t="shared" si="45"/>
        <v>2902</v>
      </c>
      <c r="DGT3" s="13">
        <f t="shared" si="45"/>
        <v>2903</v>
      </c>
      <c r="DGU3" s="13">
        <f t="shared" si="45"/>
        <v>2904</v>
      </c>
      <c r="DGV3" s="13">
        <f t="shared" si="45"/>
        <v>2905</v>
      </c>
      <c r="DGW3" s="13">
        <f t="shared" si="45"/>
        <v>2906</v>
      </c>
      <c r="DGX3" s="13">
        <f t="shared" si="45"/>
        <v>2907</v>
      </c>
      <c r="DGY3" s="13">
        <f t="shared" si="45"/>
        <v>2908</v>
      </c>
      <c r="DGZ3" s="13">
        <f t="shared" si="45"/>
        <v>2909</v>
      </c>
      <c r="DHA3" s="13">
        <f t="shared" si="45"/>
        <v>2910</v>
      </c>
      <c r="DHB3" s="13">
        <f t="shared" si="45"/>
        <v>2911</v>
      </c>
      <c r="DHC3" s="13">
        <f t="shared" si="45"/>
        <v>2912</v>
      </c>
      <c r="DHD3" s="13">
        <f t="shared" si="45"/>
        <v>2913</v>
      </c>
      <c r="DHE3" s="13">
        <f t="shared" si="45"/>
        <v>2914</v>
      </c>
      <c r="DHF3" s="13">
        <f t="shared" si="45"/>
        <v>2915</v>
      </c>
      <c r="DHG3" s="13">
        <f t="shared" si="45"/>
        <v>2916</v>
      </c>
      <c r="DHH3" s="13">
        <f t="shared" si="45"/>
        <v>2917</v>
      </c>
      <c r="DHI3" s="13">
        <f t="shared" si="45"/>
        <v>2918</v>
      </c>
      <c r="DHJ3" s="13">
        <f t="shared" si="45"/>
        <v>2919</v>
      </c>
      <c r="DHK3" s="13">
        <f t="shared" si="45"/>
        <v>2920</v>
      </c>
      <c r="DHL3" s="13">
        <f t="shared" si="45"/>
        <v>2921</v>
      </c>
      <c r="DHM3" s="13">
        <f t="shared" si="45"/>
        <v>2922</v>
      </c>
      <c r="DHN3" s="13">
        <f t="shared" si="45"/>
        <v>2923</v>
      </c>
      <c r="DHO3" s="13">
        <f t="shared" si="45"/>
        <v>2924</v>
      </c>
      <c r="DHP3" s="13">
        <f t="shared" si="45"/>
        <v>2925</v>
      </c>
      <c r="DHQ3" s="13">
        <f t="shared" si="45"/>
        <v>2926</v>
      </c>
      <c r="DHR3" s="13">
        <f t="shared" si="45"/>
        <v>2927</v>
      </c>
      <c r="DHS3" s="13">
        <f t="shared" si="45"/>
        <v>2928</v>
      </c>
      <c r="DHT3" s="13">
        <f t="shared" si="45"/>
        <v>2929</v>
      </c>
      <c r="DHU3" s="13">
        <f t="shared" si="45"/>
        <v>2930</v>
      </c>
      <c r="DHV3" s="13">
        <f t="shared" si="45"/>
        <v>2931</v>
      </c>
      <c r="DHW3" s="13">
        <f t="shared" si="45"/>
        <v>2932</v>
      </c>
      <c r="DHX3" s="13">
        <f t="shared" si="45"/>
        <v>2933</v>
      </c>
      <c r="DHY3" s="13">
        <f t="shared" si="45"/>
        <v>2934</v>
      </c>
      <c r="DHZ3" s="13">
        <f t="shared" si="45"/>
        <v>2935</v>
      </c>
      <c r="DIA3" s="13">
        <f t="shared" si="45"/>
        <v>2936</v>
      </c>
      <c r="DIB3" s="13">
        <f t="shared" si="45"/>
        <v>2937</v>
      </c>
      <c r="DIC3" s="13">
        <f t="shared" si="45"/>
        <v>2938</v>
      </c>
      <c r="DID3" s="13">
        <f t="shared" si="45"/>
        <v>2939</v>
      </c>
      <c r="DIE3" s="13">
        <f t="shared" si="45"/>
        <v>2940</v>
      </c>
      <c r="DIF3" s="13">
        <f t="shared" si="45"/>
        <v>2941</v>
      </c>
      <c r="DIG3" s="13">
        <f t="shared" si="45"/>
        <v>2942</v>
      </c>
      <c r="DIH3" s="13">
        <f t="shared" si="45"/>
        <v>2943</v>
      </c>
      <c r="DII3" s="13">
        <f t="shared" si="45"/>
        <v>2944</v>
      </c>
      <c r="DIJ3" s="13">
        <f t="shared" si="45"/>
        <v>2945</v>
      </c>
      <c r="DIK3" s="13">
        <f t="shared" si="45"/>
        <v>2946</v>
      </c>
      <c r="DIL3" s="13">
        <f t="shared" si="45"/>
        <v>2947</v>
      </c>
      <c r="DIM3" s="13">
        <f t="shared" ref="DIM3:DKX3" si="46">COLUMN()-3</f>
        <v>2948</v>
      </c>
      <c r="DIN3" s="13">
        <f t="shared" si="46"/>
        <v>2949</v>
      </c>
      <c r="DIO3" s="13">
        <f t="shared" si="46"/>
        <v>2950</v>
      </c>
      <c r="DIP3" s="13">
        <f t="shared" si="46"/>
        <v>2951</v>
      </c>
      <c r="DIQ3" s="13">
        <f t="shared" si="46"/>
        <v>2952</v>
      </c>
      <c r="DIR3" s="13">
        <f t="shared" si="46"/>
        <v>2953</v>
      </c>
      <c r="DIS3" s="13">
        <f t="shared" si="46"/>
        <v>2954</v>
      </c>
      <c r="DIT3" s="13">
        <f t="shared" si="46"/>
        <v>2955</v>
      </c>
      <c r="DIU3" s="13">
        <f t="shared" si="46"/>
        <v>2956</v>
      </c>
      <c r="DIV3" s="13">
        <f t="shared" si="46"/>
        <v>2957</v>
      </c>
      <c r="DIW3" s="13">
        <f t="shared" si="46"/>
        <v>2958</v>
      </c>
      <c r="DIX3" s="13">
        <f t="shared" si="46"/>
        <v>2959</v>
      </c>
      <c r="DIY3" s="13">
        <f t="shared" si="46"/>
        <v>2960</v>
      </c>
      <c r="DIZ3" s="13">
        <f t="shared" si="46"/>
        <v>2961</v>
      </c>
      <c r="DJA3" s="13">
        <f t="shared" si="46"/>
        <v>2962</v>
      </c>
      <c r="DJB3" s="13">
        <f t="shared" si="46"/>
        <v>2963</v>
      </c>
      <c r="DJC3" s="13">
        <f t="shared" si="46"/>
        <v>2964</v>
      </c>
      <c r="DJD3" s="13">
        <f t="shared" si="46"/>
        <v>2965</v>
      </c>
      <c r="DJE3" s="13">
        <f t="shared" si="46"/>
        <v>2966</v>
      </c>
      <c r="DJF3" s="13">
        <f t="shared" si="46"/>
        <v>2967</v>
      </c>
      <c r="DJG3" s="13">
        <f t="shared" si="46"/>
        <v>2968</v>
      </c>
      <c r="DJH3" s="13">
        <f t="shared" si="46"/>
        <v>2969</v>
      </c>
      <c r="DJI3" s="13">
        <f t="shared" si="46"/>
        <v>2970</v>
      </c>
      <c r="DJJ3" s="13">
        <f t="shared" si="46"/>
        <v>2971</v>
      </c>
      <c r="DJK3" s="13">
        <f t="shared" si="46"/>
        <v>2972</v>
      </c>
      <c r="DJL3" s="13">
        <f t="shared" si="46"/>
        <v>2973</v>
      </c>
      <c r="DJM3" s="13">
        <f t="shared" si="46"/>
        <v>2974</v>
      </c>
      <c r="DJN3" s="13">
        <f t="shared" si="46"/>
        <v>2975</v>
      </c>
      <c r="DJO3" s="13">
        <f t="shared" si="46"/>
        <v>2976</v>
      </c>
      <c r="DJP3" s="13">
        <f t="shared" si="46"/>
        <v>2977</v>
      </c>
      <c r="DJQ3" s="13">
        <f t="shared" si="46"/>
        <v>2978</v>
      </c>
      <c r="DJR3" s="13">
        <f t="shared" si="46"/>
        <v>2979</v>
      </c>
      <c r="DJS3" s="13">
        <f t="shared" si="46"/>
        <v>2980</v>
      </c>
      <c r="DJT3" s="13">
        <f t="shared" si="46"/>
        <v>2981</v>
      </c>
      <c r="DJU3" s="13">
        <f t="shared" si="46"/>
        <v>2982</v>
      </c>
      <c r="DJV3" s="13">
        <f t="shared" si="46"/>
        <v>2983</v>
      </c>
      <c r="DJW3" s="13">
        <f t="shared" si="46"/>
        <v>2984</v>
      </c>
      <c r="DJX3" s="13">
        <f t="shared" si="46"/>
        <v>2985</v>
      </c>
      <c r="DJY3" s="13">
        <f t="shared" si="46"/>
        <v>2986</v>
      </c>
      <c r="DJZ3" s="13">
        <f t="shared" si="46"/>
        <v>2987</v>
      </c>
      <c r="DKA3" s="13">
        <f t="shared" si="46"/>
        <v>2988</v>
      </c>
      <c r="DKB3" s="13">
        <f t="shared" si="46"/>
        <v>2989</v>
      </c>
      <c r="DKC3" s="13">
        <f t="shared" si="46"/>
        <v>2990</v>
      </c>
      <c r="DKD3" s="13">
        <f t="shared" si="46"/>
        <v>2991</v>
      </c>
      <c r="DKE3" s="13">
        <f t="shared" si="46"/>
        <v>2992</v>
      </c>
      <c r="DKF3" s="13">
        <f t="shared" si="46"/>
        <v>2993</v>
      </c>
      <c r="DKG3" s="13">
        <f t="shared" si="46"/>
        <v>2994</v>
      </c>
      <c r="DKH3" s="13">
        <f t="shared" si="46"/>
        <v>2995</v>
      </c>
      <c r="DKI3" s="13">
        <f t="shared" si="46"/>
        <v>2996</v>
      </c>
      <c r="DKJ3" s="13">
        <f t="shared" si="46"/>
        <v>2997</v>
      </c>
      <c r="DKK3" s="13">
        <f t="shared" si="46"/>
        <v>2998</v>
      </c>
      <c r="DKL3" s="13">
        <f t="shared" si="46"/>
        <v>2999</v>
      </c>
      <c r="DKM3" s="13">
        <f t="shared" si="46"/>
        <v>3000</v>
      </c>
      <c r="DKN3" s="13">
        <f t="shared" si="46"/>
        <v>3001</v>
      </c>
      <c r="DKO3" s="13">
        <f t="shared" si="46"/>
        <v>3002</v>
      </c>
      <c r="DKP3" s="13">
        <f t="shared" si="46"/>
        <v>3003</v>
      </c>
      <c r="DKQ3" s="13">
        <f t="shared" si="46"/>
        <v>3004</v>
      </c>
      <c r="DKR3" s="13">
        <f t="shared" si="46"/>
        <v>3005</v>
      </c>
      <c r="DKS3" s="13">
        <f t="shared" si="46"/>
        <v>3006</v>
      </c>
      <c r="DKT3" s="13">
        <f t="shared" si="46"/>
        <v>3007</v>
      </c>
      <c r="DKU3" s="13">
        <f t="shared" si="46"/>
        <v>3008</v>
      </c>
      <c r="DKV3" s="13">
        <f t="shared" si="46"/>
        <v>3009</v>
      </c>
      <c r="DKW3" s="13">
        <f t="shared" si="46"/>
        <v>3010</v>
      </c>
      <c r="DKX3" s="13">
        <f t="shared" si="46"/>
        <v>3011</v>
      </c>
      <c r="DKY3" s="13">
        <f t="shared" ref="DKY3:DNJ3" si="47">COLUMN()-3</f>
        <v>3012</v>
      </c>
      <c r="DKZ3" s="13">
        <f t="shared" si="47"/>
        <v>3013</v>
      </c>
      <c r="DLA3" s="13">
        <f t="shared" si="47"/>
        <v>3014</v>
      </c>
      <c r="DLB3" s="13">
        <f t="shared" si="47"/>
        <v>3015</v>
      </c>
      <c r="DLC3" s="13">
        <f t="shared" si="47"/>
        <v>3016</v>
      </c>
      <c r="DLD3" s="13">
        <f t="shared" si="47"/>
        <v>3017</v>
      </c>
      <c r="DLE3" s="13">
        <f t="shared" si="47"/>
        <v>3018</v>
      </c>
      <c r="DLF3" s="13">
        <f t="shared" si="47"/>
        <v>3019</v>
      </c>
      <c r="DLG3" s="13">
        <f t="shared" si="47"/>
        <v>3020</v>
      </c>
      <c r="DLH3" s="13">
        <f t="shared" si="47"/>
        <v>3021</v>
      </c>
      <c r="DLI3" s="13">
        <f t="shared" si="47"/>
        <v>3022</v>
      </c>
      <c r="DLJ3" s="13">
        <f t="shared" si="47"/>
        <v>3023</v>
      </c>
      <c r="DLK3" s="13">
        <f t="shared" si="47"/>
        <v>3024</v>
      </c>
      <c r="DLL3" s="13">
        <f t="shared" si="47"/>
        <v>3025</v>
      </c>
      <c r="DLM3" s="13">
        <f t="shared" si="47"/>
        <v>3026</v>
      </c>
      <c r="DLN3" s="13">
        <f t="shared" si="47"/>
        <v>3027</v>
      </c>
      <c r="DLO3" s="13">
        <f t="shared" si="47"/>
        <v>3028</v>
      </c>
      <c r="DLP3" s="13">
        <f t="shared" si="47"/>
        <v>3029</v>
      </c>
      <c r="DLQ3" s="13">
        <f t="shared" si="47"/>
        <v>3030</v>
      </c>
      <c r="DLR3" s="13">
        <f t="shared" si="47"/>
        <v>3031</v>
      </c>
      <c r="DLS3" s="13">
        <f t="shared" si="47"/>
        <v>3032</v>
      </c>
      <c r="DLT3" s="13">
        <f t="shared" si="47"/>
        <v>3033</v>
      </c>
      <c r="DLU3" s="13">
        <f t="shared" si="47"/>
        <v>3034</v>
      </c>
      <c r="DLV3" s="13">
        <f t="shared" si="47"/>
        <v>3035</v>
      </c>
      <c r="DLW3" s="13">
        <f t="shared" si="47"/>
        <v>3036</v>
      </c>
      <c r="DLX3" s="13">
        <f t="shared" si="47"/>
        <v>3037</v>
      </c>
      <c r="DLY3" s="13">
        <f t="shared" si="47"/>
        <v>3038</v>
      </c>
      <c r="DLZ3" s="13">
        <f t="shared" si="47"/>
        <v>3039</v>
      </c>
      <c r="DMA3" s="13">
        <f t="shared" si="47"/>
        <v>3040</v>
      </c>
      <c r="DMB3" s="13">
        <f t="shared" si="47"/>
        <v>3041</v>
      </c>
      <c r="DMC3" s="13">
        <f t="shared" si="47"/>
        <v>3042</v>
      </c>
      <c r="DMD3" s="13">
        <f t="shared" si="47"/>
        <v>3043</v>
      </c>
      <c r="DME3" s="13">
        <f t="shared" si="47"/>
        <v>3044</v>
      </c>
      <c r="DMF3" s="13">
        <f t="shared" si="47"/>
        <v>3045</v>
      </c>
      <c r="DMG3" s="13">
        <f t="shared" si="47"/>
        <v>3046</v>
      </c>
      <c r="DMH3" s="13">
        <f t="shared" si="47"/>
        <v>3047</v>
      </c>
      <c r="DMI3" s="13">
        <f t="shared" si="47"/>
        <v>3048</v>
      </c>
      <c r="DMJ3" s="13">
        <f t="shared" si="47"/>
        <v>3049</v>
      </c>
      <c r="DMK3" s="13">
        <f t="shared" si="47"/>
        <v>3050</v>
      </c>
      <c r="DML3" s="13">
        <f t="shared" si="47"/>
        <v>3051</v>
      </c>
      <c r="DMM3" s="13">
        <f t="shared" si="47"/>
        <v>3052</v>
      </c>
      <c r="DMN3" s="13">
        <f t="shared" si="47"/>
        <v>3053</v>
      </c>
      <c r="DMO3" s="13">
        <f t="shared" si="47"/>
        <v>3054</v>
      </c>
      <c r="DMP3" s="13">
        <f t="shared" si="47"/>
        <v>3055</v>
      </c>
      <c r="DMQ3" s="13">
        <f t="shared" si="47"/>
        <v>3056</v>
      </c>
      <c r="DMR3" s="13">
        <f t="shared" si="47"/>
        <v>3057</v>
      </c>
      <c r="DMS3" s="13">
        <f t="shared" si="47"/>
        <v>3058</v>
      </c>
      <c r="DMT3" s="13">
        <f t="shared" si="47"/>
        <v>3059</v>
      </c>
      <c r="DMU3" s="13">
        <f t="shared" si="47"/>
        <v>3060</v>
      </c>
      <c r="DMV3" s="13">
        <f t="shared" si="47"/>
        <v>3061</v>
      </c>
      <c r="DMW3" s="13">
        <f t="shared" si="47"/>
        <v>3062</v>
      </c>
      <c r="DMX3" s="13">
        <f t="shared" si="47"/>
        <v>3063</v>
      </c>
      <c r="DMY3" s="13">
        <f t="shared" si="47"/>
        <v>3064</v>
      </c>
      <c r="DMZ3" s="13">
        <f t="shared" si="47"/>
        <v>3065</v>
      </c>
      <c r="DNA3" s="13">
        <f t="shared" si="47"/>
        <v>3066</v>
      </c>
      <c r="DNB3" s="13">
        <f t="shared" si="47"/>
        <v>3067</v>
      </c>
      <c r="DNC3" s="13">
        <f t="shared" si="47"/>
        <v>3068</v>
      </c>
      <c r="DND3" s="13">
        <f t="shared" si="47"/>
        <v>3069</v>
      </c>
      <c r="DNE3" s="13">
        <f t="shared" si="47"/>
        <v>3070</v>
      </c>
      <c r="DNF3" s="13">
        <f t="shared" si="47"/>
        <v>3071</v>
      </c>
      <c r="DNG3" s="13">
        <f t="shared" si="47"/>
        <v>3072</v>
      </c>
      <c r="DNH3" s="13">
        <f t="shared" si="47"/>
        <v>3073</v>
      </c>
      <c r="DNI3" s="13">
        <f t="shared" si="47"/>
        <v>3074</v>
      </c>
      <c r="DNJ3" s="13">
        <f t="shared" si="47"/>
        <v>3075</v>
      </c>
      <c r="DNK3" s="13">
        <f t="shared" ref="DNK3:DPV3" si="48">COLUMN()-3</f>
        <v>3076</v>
      </c>
      <c r="DNL3" s="13">
        <f t="shared" si="48"/>
        <v>3077</v>
      </c>
      <c r="DNM3" s="13">
        <f t="shared" si="48"/>
        <v>3078</v>
      </c>
      <c r="DNN3" s="13">
        <f t="shared" si="48"/>
        <v>3079</v>
      </c>
      <c r="DNO3" s="13">
        <f t="shared" si="48"/>
        <v>3080</v>
      </c>
      <c r="DNP3" s="13">
        <f t="shared" si="48"/>
        <v>3081</v>
      </c>
      <c r="DNQ3" s="13">
        <f t="shared" si="48"/>
        <v>3082</v>
      </c>
      <c r="DNR3" s="13">
        <f t="shared" si="48"/>
        <v>3083</v>
      </c>
      <c r="DNS3" s="13">
        <f t="shared" si="48"/>
        <v>3084</v>
      </c>
      <c r="DNT3" s="13">
        <f t="shared" si="48"/>
        <v>3085</v>
      </c>
      <c r="DNU3" s="13">
        <f t="shared" si="48"/>
        <v>3086</v>
      </c>
      <c r="DNV3" s="13">
        <f t="shared" si="48"/>
        <v>3087</v>
      </c>
      <c r="DNW3" s="13">
        <f t="shared" si="48"/>
        <v>3088</v>
      </c>
      <c r="DNX3" s="13">
        <f t="shared" si="48"/>
        <v>3089</v>
      </c>
      <c r="DNY3" s="13">
        <f t="shared" si="48"/>
        <v>3090</v>
      </c>
      <c r="DNZ3" s="13">
        <f t="shared" si="48"/>
        <v>3091</v>
      </c>
      <c r="DOA3" s="13">
        <f t="shared" si="48"/>
        <v>3092</v>
      </c>
      <c r="DOB3" s="13">
        <f t="shared" si="48"/>
        <v>3093</v>
      </c>
      <c r="DOC3" s="13">
        <f t="shared" si="48"/>
        <v>3094</v>
      </c>
      <c r="DOD3" s="13">
        <f t="shared" si="48"/>
        <v>3095</v>
      </c>
      <c r="DOE3" s="13">
        <f t="shared" si="48"/>
        <v>3096</v>
      </c>
      <c r="DOF3" s="13">
        <f t="shared" si="48"/>
        <v>3097</v>
      </c>
      <c r="DOG3" s="13">
        <f t="shared" si="48"/>
        <v>3098</v>
      </c>
      <c r="DOH3" s="13">
        <f t="shared" si="48"/>
        <v>3099</v>
      </c>
      <c r="DOI3" s="13">
        <f t="shared" si="48"/>
        <v>3100</v>
      </c>
      <c r="DOJ3" s="13">
        <f t="shared" si="48"/>
        <v>3101</v>
      </c>
      <c r="DOK3" s="13">
        <f t="shared" si="48"/>
        <v>3102</v>
      </c>
      <c r="DOL3" s="13">
        <f t="shared" si="48"/>
        <v>3103</v>
      </c>
      <c r="DOM3" s="13">
        <f t="shared" si="48"/>
        <v>3104</v>
      </c>
      <c r="DON3" s="13">
        <f t="shared" si="48"/>
        <v>3105</v>
      </c>
      <c r="DOO3" s="13">
        <f t="shared" si="48"/>
        <v>3106</v>
      </c>
      <c r="DOP3" s="13">
        <f t="shared" si="48"/>
        <v>3107</v>
      </c>
      <c r="DOQ3" s="13">
        <f t="shared" si="48"/>
        <v>3108</v>
      </c>
      <c r="DOR3" s="13">
        <f t="shared" si="48"/>
        <v>3109</v>
      </c>
      <c r="DOS3" s="13">
        <f t="shared" si="48"/>
        <v>3110</v>
      </c>
      <c r="DOT3" s="13">
        <f t="shared" si="48"/>
        <v>3111</v>
      </c>
      <c r="DOU3" s="13">
        <f t="shared" si="48"/>
        <v>3112</v>
      </c>
      <c r="DOV3" s="13">
        <f t="shared" si="48"/>
        <v>3113</v>
      </c>
      <c r="DOW3" s="13">
        <f t="shared" si="48"/>
        <v>3114</v>
      </c>
      <c r="DOX3" s="13">
        <f t="shared" si="48"/>
        <v>3115</v>
      </c>
      <c r="DOY3" s="13">
        <f t="shared" si="48"/>
        <v>3116</v>
      </c>
      <c r="DOZ3" s="13">
        <f t="shared" si="48"/>
        <v>3117</v>
      </c>
      <c r="DPA3" s="13">
        <f t="shared" si="48"/>
        <v>3118</v>
      </c>
      <c r="DPB3" s="13">
        <f t="shared" si="48"/>
        <v>3119</v>
      </c>
      <c r="DPC3" s="13">
        <f t="shared" si="48"/>
        <v>3120</v>
      </c>
      <c r="DPD3" s="13">
        <f t="shared" si="48"/>
        <v>3121</v>
      </c>
      <c r="DPE3" s="13">
        <f t="shared" si="48"/>
        <v>3122</v>
      </c>
      <c r="DPF3" s="13">
        <f t="shared" si="48"/>
        <v>3123</v>
      </c>
      <c r="DPG3" s="13">
        <f t="shared" si="48"/>
        <v>3124</v>
      </c>
      <c r="DPH3" s="13">
        <f t="shared" si="48"/>
        <v>3125</v>
      </c>
      <c r="DPI3" s="13">
        <f t="shared" si="48"/>
        <v>3126</v>
      </c>
      <c r="DPJ3" s="13">
        <f t="shared" si="48"/>
        <v>3127</v>
      </c>
      <c r="DPK3" s="13">
        <f t="shared" si="48"/>
        <v>3128</v>
      </c>
      <c r="DPL3" s="13">
        <f t="shared" si="48"/>
        <v>3129</v>
      </c>
      <c r="DPM3" s="13">
        <f t="shared" si="48"/>
        <v>3130</v>
      </c>
      <c r="DPN3" s="13">
        <f t="shared" si="48"/>
        <v>3131</v>
      </c>
      <c r="DPO3" s="13">
        <f t="shared" si="48"/>
        <v>3132</v>
      </c>
      <c r="DPP3" s="13">
        <f t="shared" si="48"/>
        <v>3133</v>
      </c>
      <c r="DPQ3" s="13">
        <f t="shared" si="48"/>
        <v>3134</v>
      </c>
      <c r="DPR3" s="13">
        <f t="shared" si="48"/>
        <v>3135</v>
      </c>
      <c r="DPS3" s="13">
        <f t="shared" si="48"/>
        <v>3136</v>
      </c>
      <c r="DPT3" s="13">
        <f t="shared" si="48"/>
        <v>3137</v>
      </c>
      <c r="DPU3" s="13">
        <f t="shared" si="48"/>
        <v>3138</v>
      </c>
      <c r="DPV3" s="13">
        <f t="shared" si="48"/>
        <v>3139</v>
      </c>
      <c r="DPW3" s="13">
        <f t="shared" ref="DPW3:DSH3" si="49">COLUMN()-3</f>
        <v>3140</v>
      </c>
      <c r="DPX3" s="13">
        <f t="shared" si="49"/>
        <v>3141</v>
      </c>
      <c r="DPY3" s="13">
        <f t="shared" si="49"/>
        <v>3142</v>
      </c>
      <c r="DPZ3" s="13">
        <f t="shared" si="49"/>
        <v>3143</v>
      </c>
      <c r="DQA3" s="13">
        <f t="shared" si="49"/>
        <v>3144</v>
      </c>
      <c r="DQB3" s="13">
        <f t="shared" si="49"/>
        <v>3145</v>
      </c>
      <c r="DQC3" s="13">
        <f t="shared" si="49"/>
        <v>3146</v>
      </c>
      <c r="DQD3" s="13">
        <f t="shared" si="49"/>
        <v>3147</v>
      </c>
      <c r="DQE3" s="13">
        <f t="shared" si="49"/>
        <v>3148</v>
      </c>
      <c r="DQF3" s="13">
        <f t="shared" si="49"/>
        <v>3149</v>
      </c>
      <c r="DQG3" s="13">
        <f t="shared" si="49"/>
        <v>3150</v>
      </c>
      <c r="DQH3" s="13">
        <f t="shared" si="49"/>
        <v>3151</v>
      </c>
      <c r="DQI3" s="13">
        <f t="shared" si="49"/>
        <v>3152</v>
      </c>
      <c r="DQJ3" s="13">
        <f t="shared" si="49"/>
        <v>3153</v>
      </c>
      <c r="DQK3" s="13">
        <f t="shared" si="49"/>
        <v>3154</v>
      </c>
      <c r="DQL3" s="13">
        <f t="shared" si="49"/>
        <v>3155</v>
      </c>
      <c r="DQM3" s="13">
        <f t="shared" si="49"/>
        <v>3156</v>
      </c>
      <c r="DQN3" s="13">
        <f t="shared" si="49"/>
        <v>3157</v>
      </c>
      <c r="DQO3" s="13">
        <f t="shared" si="49"/>
        <v>3158</v>
      </c>
      <c r="DQP3" s="13">
        <f t="shared" si="49"/>
        <v>3159</v>
      </c>
      <c r="DQQ3" s="13">
        <f t="shared" si="49"/>
        <v>3160</v>
      </c>
      <c r="DQR3" s="13">
        <f t="shared" si="49"/>
        <v>3161</v>
      </c>
      <c r="DQS3" s="13">
        <f t="shared" si="49"/>
        <v>3162</v>
      </c>
      <c r="DQT3" s="13">
        <f t="shared" si="49"/>
        <v>3163</v>
      </c>
      <c r="DQU3" s="13">
        <f t="shared" si="49"/>
        <v>3164</v>
      </c>
      <c r="DQV3" s="13">
        <f t="shared" si="49"/>
        <v>3165</v>
      </c>
      <c r="DQW3" s="13">
        <f t="shared" si="49"/>
        <v>3166</v>
      </c>
      <c r="DQX3" s="13">
        <f t="shared" si="49"/>
        <v>3167</v>
      </c>
      <c r="DQY3" s="13">
        <f t="shared" si="49"/>
        <v>3168</v>
      </c>
      <c r="DQZ3" s="13">
        <f t="shared" si="49"/>
        <v>3169</v>
      </c>
      <c r="DRA3" s="13">
        <f t="shared" si="49"/>
        <v>3170</v>
      </c>
      <c r="DRB3" s="13">
        <f t="shared" si="49"/>
        <v>3171</v>
      </c>
      <c r="DRC3" s="13">
        <f t="shared" si="49"/>
        <v>3172</v>
      </c>
      <c r="DRD3" s="13">
        <f t="shared" si="49"/>
        <v>3173</v>
      </c>
      <c r="DRE3" s="13">
        <f t="shared" si="49"/>
        <v>3174</v>
      </c>
      <c r="DRF3" s="13">
        <f t="shared" si="49"/>
        <v>3175</v>
      </c>
      <c r="DRG3" s="13">
        <f t="shared" si="49"/>
        <v>3176</v>
      </c>
      <c r="DRH3" s="13">
        <f t="shared" si="49"/>
        <v>3177</v>
      </c>
      <c r="DRI3" s="13">
        <f t="shared" si="49"/>
        <v>3178</v>
      </c>
      <c r="DRJ3" s="13">
        <f t="shared" si="49"/>
        <v>3179</v>
      </c>
      <c r="DRK3" s="13">
        <f t="shared" si="49"/>
        <v>3180</v>
      </c>
      <c r="DRL3" s="13">
        <f t="shared" si="49"/>
        <v>3181</v>
      </c>
      <c r="DRM3" s="13">
        <f t="shared" si="49"/>
        <v>3182</v>
      </c>
      <c r="DRN3" s="13">
        <f t="shared" si="49"/>
        <v>3183</v>
      </c>
      <c r="DRO3" s="13">
        <f t="shared" si="49"/>
        <v>3184</v>
      </c>
      <c r="DRP3" s="13">
        <f t="shared" si="49"/>
        <v>3185</v>
      </c>
      <c r="DRQ3" s="13">
        <f t="shared" si="49"/>
        <v>3186</v>
      </c>
      <c r="DRR3" s="13">
        <f t="shared" si="49"/>
        <v>3187</v>
      </c>
      <c r="DRS3" s="13">
        <f t="shared" si="49"/>
        <v>3188</v>
      </c>
      <c r="DRT3" s="13">
        <f t="shared" si="49"/>
        <v>3189</v>
      </c>
      <c r="DRU3" s="13">
        <f t="shared" si="49"/>
        <v>3190</v>
      </c>
      <c r="DRV3" s="13">
        <f t="shared" si="49"/>
        <v>3191</v>
      </c>
      <c r="DRW3" s="13">
        <f t="shared" si="49"/>
        <v>3192</v>
      </c>
      <c r="DRX3" s="13">
        <f t="shared" si="49"/>
        <v>3193</v>
      </c>
      <c r="DRY3" s="13">
        <f t="shared" si="49"/>
        <v>3194</v>
      </c>
      <c r="DRZ3" s="13">
        <f t="shared" si="49"/>
        <v>3195</v>
      </c>
      <c r="DSA3" s="13">
        <f t="shared" si="49"/>
        <v>3196</v>
      </c>
      <c r="DSB3" s="13">
        <f t="shared" si="49"/>
        <v>3197</v>
      </c>
      <c r="DSC3" s="13">
        <f t="shared" si="49"/>
        <v>3198</v>
      </c>
      <c r="DSD3" s="13">
        <f t="shared" si="49"/>
        <v>3199</v>
      </c>
      <c r="DSE3" s="13">
        <f t="shared" si="49"/>
        <v>3200</v>
      </c>
      <c r="DSF3" s="13">
        <f t="shared" si="49"/>
        <v>3201</v>
      </c>
      <c r="DSG3" s="13">
        <f t="shared" si="49"/>
        <v>3202</v>
      </c>
      <c r="DSH3" s="13">
        <f t="shared" si="49"/>
        <v>3203</v>
      </c>
      <c r="DSI3" s="13">
        <f t="shared" ref="DSI3:DUT3" si="50">COLUMN()-3</f>
        <v>3204</v>
      </c>
      <c r="DSJ3" s="13">
        <f t="shared" si="50"/>
        <v>3205</v>
      </c>
      <c r="DSK3" s="13">
        <f t="shared" si="50"/>
        <v>3206</v>
      </c>
      <c r="DSL3" s="13">
        <f t="shared" si="50"/>
        <v>3207</v>
      </c>
      <c r="DSM3" s="13">
        <f t="shared" si="50"/>
        <v>3208</v>
      </c>
      <c r="DSN3" s="13">
        <f t="shared" si="50"/>
        <v>3209</v>
      </c>
      <c r="DSO3" s="13">
        <f t="shared" si="50"/>
        <v>3210</v>
      </c>
      <c r="DSP3" s="13">
        <f t="shared" si="50"/>
        <v>3211</v>
      </c>
      <c r="DSQ3" s="13">
        <f t="shared" si="50"/>
        <v>3212</v>
      </c>
      <c r="DSR3" s="13">
        <f t="shared" si="50"/>
        <v>3213</v>
      </c>
      <c r="DSS3" s="13">
        <f t="shared" si="50"/>
        <v>3214</v>
      </c>
      <c r="DST3" s="13">
        <f t="shared" si="50"/>
        <v>3215</v>
      </c>
      <c r="DSU3" s="13">
        <f t="shared" si="50"/>
        <v>3216</v>
      </c>
      <c r="DSV3" s="13">
        <f t="shared" si="50"/>
        <v>3217</v>
      </c>
      <c r="DSW3" s="13">
        <f t="shared" si="50"/>
        <v>3218</v>
      </c>
      <c r="DSX3" s="13">
        <f t="shared" si="50"/>
        <v>3219</v>
      </c>
      <c r="DSY3" s="13">
        <f t="shared" si="50"/>
        <v>3220</v>
      </c>
      <c r="DSZ3" s="13">
        <f t="shared" si="50"/>
        <v>3221</v>
      </c>
      <c r="DTA3" s="13">
        <f t="shared" si="50"/>
        <v>3222</v>
      </c>
      <c r="DTB3" s="13">
        <f t="shared" si="50"/>
        <v>3223</v>
      </c>
      <c r="DTC3" s="13">
        <f t="shared" si="50"/>
        <v>3224</v>
      </c>
      <c r="DTD3" s="13">
        <f t="shared" si="50"/>
        <v>3225</v>
      </c>
      <c r="DTE3" s="13">
        <f t="shared" si="50"/>
        <v>3226</v>
      </c>
      <c r="DTF3" s="13">
        <f t="shared" si="50"/>
        <v>3227</v>
      </c>
      <c r="DTG3" s="13">
        <f t="shared" si="50"/>
        <v>3228</v>
      </c>
      <c r="DTH3" s="13">
        <f t="shared" si="50"/>
        <v>3229</v>
      </c>
      <c r="DTI3" s="13">
        <f t="shared" si="50"/>
        <v>3230</v>
      </c>
      <c r="DTJ3" s="13">
        <f t="shared" si="50"/>
        <v>3231</v>
      </c>
      <c r="DTK3" s="13">
        <f t="shared" si="50"/>
        <v>3232</v>
      </c>
      <c r="DTL3" s="13">
        <f t="shared" si="50"/>
        <v>3233</v>
      </c>
      <c r="DTM3" s="13">
        <f t="shared" si="50"/>
        <v>3234</v>
      </c>
      <c r="DTN3" s="13">
        <f t="shared" si="50"/>
        <v>3235</v>
      </c>
      <c r="DTO3" s="13">
        <f t="shared" si="50"/>
        <v>3236</v>
      </c>
      <c r="DTP3" s="13">
        <f t="shared" si="50"/>
        <v>3237</v>
      </c>
      <c r="DTQ3" s="13">
        <f t="shared" si="50"/>
        <v>3238</v>
      </c>
      <c r="DTR3" s="13">
        <f t="shared" si="50"/>
        <v>3239</v>
      </c>
      <c r="DTS3" s="13">
        <f t="shared" si="50"/>
        <v>3240</v>
      </c>
      <c r="DTT3" s="13">
        <f t="shared" si="50"/>
        <v>3241</v>
      </c>
      <c r="DTU3" s="13">
        <f t="shared" si="50"/>
        <v>3242</v>
      </c>
      <c r="DTV3" s="13">
        <f t="shared" si="50"/>
        <v>3243</v>
      </c>
      <c r="DTW3" s="13">
        <f t="shared" si="50"/>
        <v>3244</v>
      </c>
      <c r="DTX3" s="13">
        <f t="shared" si="50"/>
        <v>3245</v>
      </c>
      <c r="DTY3" s="13">
        <f t="shared" si="50"/>
        <v>3246</v>
      </c>
      <c r="DTZ3" s="13">
        <f t="shared" si="50"/>
        <v>3247</v>
      </c>
      <c r="DUA3" s="13">
        <f t="shared" si="50"/>
        <v>3248</v>
      </c>
      <c r="DUB3" s="13">
        <f t="shared" si="50"/>
        <v>3249</v>
      </c>
      <c r="DUC3" s="13">
        <f t="shared" si="50"/>
        <v>3250</v>
      </c>
      <c r="DUD3" s="13">
        <f t="shared" si="50"/>
        <v>3251</v>
      </c>
      <c r="DUE3" s="13">
        <f t="shared" si="50"/>
        <v>3252</v>
      </c>
      <c r="DUF3" s="13">
        <f t="shared" si="50"/>
        <v>3253</v>
      </c>
      <c r="DUG3" s="13">
        <f t="shared" si="50"/>
        <v>3254</v>
      </c>
      <c r="DUH3" s="13">
        <f t="shared" si="50"/>
        <v>3255</v>
      </c>
      <c r="DUI3" s="13">
        <f t="shared" si="50"/>
        <v>3256</v>
      </c>
      <c r="DUJ3" s="13">
        <f t="shared" si="50"/>
        <v>3257</v>
      </c>
      <c r="DUK3" s="13">
        <f t="shared" si="50"/>
        <v>3258</v>
      </c>
      <c r="DUL3" s="13">
        <f t="shared" si="50"/>
        <v>3259</v>
      </c>
      <c r="DUM3" s="13">
        <f t="shared" si="50"/>
        <v>3260</v>
      </c>
      <c r="DUN3" s="13">
        <f t="shared" si="50"/>
        <v>3261</v>
      </c>
      <c r="DUO3" s="13">
        <f t="shared" si="50"/>
        <v>3262</v>
      </c>
      <c r="DUP3" s="13">
        <f t="shared" si="50"/>
        <v>3263</v>
      </c>
      <c r="DUQ3" s="13">
        <f t="shared" si="50"/>
        <v>3264</v>
      </c>
      <c r="DUR3" s="13">
        <f t="shared" si="50"/>
        <v>3265</v>
      </c>
      <c r="DUS3" s="13">
        <f t="shared" si="50"/>
        <v>3266</v>
      </c>
      <c r="DUT3" s="13">
        <f t="shared" si="50"/>
        <v>3267</v>
      </c>
      <c r="DUU3" s="13">
        <f t="shared" ref="DUU3:DXF3" si="51">COLUMN()-3</f>
        <v>3268</v>
      </c>
      <c r="DUV3" s="13">
        <f t="shared" si="51"/>
        <v>3269</v>
      </c>
      <c r="DUW3" s="13">
        <f t="shared" si="51"/>
        <v>3270</v>
      </c>
      <c r="DUX3" s="13">
        <f t="shared" si="51"/>
        <v>3271</v>
      </c>
      <c r="DUY3" s="13">
        <f t="shared" si="51"/>
        <v>3272</v>
      </c>
      <c r="DUZ3" s="13">
        <f t="shared" si="51"/>
        <v>3273</v>
      </c>
      <c r="DVA3" s="13">
        <f t="shared" si="51"/>
        <v>3274</v>
      </c>
      <c r="DVB3" s="13">
        <f t="shared" si="51"/>
        <v>3275</v>
      </c>
      <c r="DVC3" s="13">
        <f t="shared" si="51"/>
        <v>3276</v>
      </c>
      <c r="DVD3" s="13">
        <f t="shared" si="51"/>
        <v>3277</v>
      </c>
      <c r="DVE3" s="13">
        <f t="shared" si="51"/>
        <v>3278</v>
      </c>
      <c r="DVF3" s="13">
        <f t="shared" si="51"/>
        <v>3279</v>
      </c>
      <c r="DVG3" s="13">
        <f t="shared" si="51"/>
        <v>3280</v>
      </c>
      <c r="DVH3" s="13">
        <f t="shared" si="51"/>
        <v>3281</v>
      </c>
      <c r="DVI3" s="13">
        <f t="shared" si="51"/>
        <v>3282</v>
      </c>
      <c r="DVJ3" s="13">
        <f t="shared" si="51"/>
        <v>3283</v>
      </c>
      <c r="DVK3" s="13">
        <f t="shared" si="51"/>
        <v>3284</v>
      </c>
      <c r="DVL3" s="13">
        <f t="shared" si="51"/>
        <v>3285</v>
      </c>
      <c r="DVM3" s="13">
        <f t="shared" si="51"/>
        <v>3286</v>
      </c>
      <c r="DVN3" s="13">
        <f t="shared" si="51"/>
        <v>3287</v>
      </c>
      <c r="DVO3" s="13">
        <f t="shared" si="51"/>
        <v>3288</v>
      </c>
      <c r="DVP3" s="13">
        <f t="shared" si="51"/>
        <v>3289</v>
      </c>
      <c r="DVQ3" s="13">
        <f t="shared" si="51"/>
        <v>3290</v>
      </c>
      <c r="DVR3" s="13">
        <f t="shared" si="51"/>
        <v>3291</v>
      </c>
      <c r="DVS3" s="13">
        <f t="shared" si="51"/>
        <v>3292</v>
      </c>
      <c r="DVT3" s="13">
        <f t="shared" si="51"/>
        <v>3293</v>
      </c>
      <c r="DVU3" s="13">
        <f t="shared" si="51"/>
        <v>3294</v>
      </c>
      <c r="DVV3" s="13">
        <f t="shared" si="51"/>
        <v>3295</v>
      </c>
      <c r="DVW3" s="13">
        <f t="shared" si="51"/>
        <v>3296</v>
      </c>
      <c r="DVX3" s="13">
        <f t="shared" si="51"/>
        <v>3297</v>
      </c>
      <c r="DVY3" s="13">
        <f t="shared" si="51"/>
        <v>3298</v>
      </c>
      <c r="DVZ3" s="13">
        <f t="shared" si="51"/>
        <v>3299</v>
      </c>
      <c r="DWA3" s="13">
        <f t="shared" si="51"/>
        <v>3300</v>
      </c>
      <c r="DWB3" s="13">
        <f t="shared" si="51"/>
        <v>3301</v>
      </c>
      <c r="DWC3" s="13">
        <f t="shared" si="51"/>
        <v>3302</v>
      </c>
      <c r="DWD3" s="13">
        <f t="shared" si="51"/>
        <v>3303</v>
      </c>
      <c r="DWE3" s="13">
        <f t="shared" si="51"/>
        <v>3304</v>
      </c>
      <c r="DWF3" s="13">
        <f t="shared" si="51"/>
        <v>3305</v>
      </c>
      <c r="DWG3" s="13">
        <f t="shared" si="51"/>
        <v>3306</v>
      </c>
      <c r="DWH3" s="13">
        <f t="shared" si="51"/>
        <v>3307</v>
      </c>
      <c r="DWI3" s="13">
        <f t="shared" si="51"/>
        <v>3308</v>
      </c>
      <c r="DWJ3" s="13">
        <f t="shared" si="51"/>
        <v>3309</v>
      </c>
      <c r="DWK3" s="13">
        <f t="shared" si="51"/>
        <v>3310</v>
      </c>
      <c r="DWL3" s="13">
        <f t="shared" si="51"/>
        <v>3311</v>
      </c>
      <c r="DWM3" s="13">
        <f t="shared" si="51"/>
        <v>3312</v>
      </c>
      <c r="DWN3" s="13">
        <f t="shared" si="51"/>
        <v>3313</v>
      </c>
      <c r="DWO3" s="13">
        <f t="shared" si="51"/>
        <v>3314</v>
      </c>
      <c r="DWP3" s="13">
        <f t="shared" si="51"/>
        <v>3315</v>
      </c>
      <c r="DWQ3" s="13">
        <f t="shared" si="51"/>
        <v>3316</v>
      </c>
      <c r="DWR3" s="13">
        <f t="shared" si="51"/>
        <v>3317</v>
      </c>
      <c r="DWS3" s="13">
        <f t="shared" si="51"/>
        <v>3318</v>
      </c>
      <c r="DWT3" s="13">
        <f t="shared" si="51"/>
        <v>3319</v>
      </c>
      <c r="DWU3" s="13">
        <f t="shared" si="51"/>
        <v>3320</v>
      </c>
      <c r="DWV3" s="13">
        <f t="shared" si="51"/>
        <v>3321</v>
      </c>
      <c r="DWW3" s="13">
        <f t="shared" si="51"/>
        <v>3322</v>
      </c>
      <c r="DWX3" s="13">
        <f t="shared" si="51"/>
        <v>3323</v>
      </c>
      <c r="DWY3" s="13">
        <f t="shared" si="51"/>
        <v>3324</v>
      </c>
      <c r="DWZ3" s="13">
        <f t="shared" si="51"/>
        <v>3325</v>
      </c>
      <c r="DXA3" s="13">
        <f t="shared" si="51"/>
        <v>3326</v>
      </c>
      <c r="DXB3" s="13">
        <f t="shared" si="51"/>
        <v>3327</v>
      </c>
      <c r="DXC3" s="13">
        <f t="shared" si="51"/>
        <v>3328</v>
      </c>
      <c r="DXD3" s="13">
        <f t="shared" si="51"/>
        <v>3329</v>
      </c>
      <c r="DXE3" s="13">
        <f t="shared" si="51"/>
        <v>3330</v>
      </c>
      <c r="DXF3" s="13">
        <f t="shared" si="51"/>
        <v>3331</v>
      </c>
      <c r="DXG3" s="13">
        <f t="shared" ref="DXG3:DZR3" si="52">COLUMN()-3</f>
        <v>3332</v>
      </c>
      <c r="DXH3" s="13">
        <f t="shared" si="52"/>
        <v>3333</v>
      </c>
      <c r="DXI3" s="13">
        <f t="shared" si="52"/>
        <v>3334</v>
      </c>
      <c r="DXJ3" s="13">
        <f t="shared" si="52"/>
        <v>3335</v>
      </c>
      <c r="DXK3" s="13">
        <f t="shared" si="52"/>
        <v>3336</v>
      </c>
      <c r="DXL3" s="13">
        <f t="shared" si="52"/>
        <v>3337</v>
      </c>
      <c r="DXM3" s="13">
        <f t="shared" si="52"/>
        <v>3338</v>
      </c>
      <c r="DXN3" s="13">
        <f t="shared" si="52"/>
        <v>3339</v>
      </c>
      <c r="DXO3" s="13">
        <f t="shared" si="52"/>
        <v>3340</v>
      </c>
      <c r="DXP3" s="13">
        <f t="shared" si="52"/>
        <v>3341</v>
      </c>
      <c r="DXQ3" s="13">
        <f t="shared" si="52"/>
        <v>3342</v>
      </c>
      <c r="DXR3" s="13">
        <f t="shared" si="52"/>
        <v>3343</v>
      </c>
      <c r="DXS3" s="13">
        <f t="shared" si="52"/>
        <v>3344</v>
      </c>
      <c r="DXT3" s="13">
        <f t="shared" si="52"/>
        <v>3345</v>
      </c>
      <c r="DXU3" s="13">
        <f t="shared" si="52"/>
        <v>3346</v>
      </c>
      <c r="DXV3" s="13">
        <f t="shared" si="52"/>
        <v>3347</v>
      </c>
      <c r="DXW3" s="13">
        <f t="shared" si="52"/>
        <v>3348</v>
      </c>
      <c r="DXX3" s="13">
        <f t="shared" si="52"/>
        <v>3349</v>
      </c>
      <c r="DXY3" s="13">
        <f t="shared" si="52"/>
        <v>3350</v>
      </c>
      <c r="DXZ3" s="13">
        <f t="shared" si="52"/>
        <v>3351</v>
      </c>
      <c r="DYA3" s="13">
        <f t="shared" si="52"/>
        <v>3352</v>
      </c>
      <c r="DYB3" s="13">
        <f t="shared" si="52"/>
        <v>3353</v>
      </c>
      <c r="DYC3" s="13">
        <f t="shared" si="52"/>
        <v>3354</v>
      </c>
      <c r="DYD3" s="13">
        <f t="shared" si="52"/>
        <v>3355</v>
      </c>
      <c r="DYE3" s="13">
        <f t="shared" si="52"/>
        <v>3356</v>
      </c>
      <c r="DYF3" s="13">
        <f t="shared" si="52"/>
        <v>3357</v>
      </c>
      <c r="DYG3" s="13">
        <f t="shared" si="52"/>
        <v>3358</v>
      </c>
      <c r="DYH3" s="13">
        <f t="shared" si="52"/>
        <v>3359</v>
      </c>
      <c r="DYI3" s="13">
        <f t="shared" si="52"/>
        <v>3360</v>
      </c>
      <c r="DYJ3" s="13">
        <f t="shared" si="52"/>
        <v>3361</v>
      </c>
      <c r="DYK3" s="13">
        <f t="shared" si="52"/>
        <v>3362</v>
      </c>
      <c r="DYL3" s="13">
        <f t="shared" si="52"/>
        <v>3363</v>
      </c>
      <c r="DYM3" s="13">
        <f t="shared" si="52"/>
        <v>3364</v>
      </c>
      <c r="DYN3" s="13">
        <f t="shared" si="52"/>
        <v>3365</v>
      </c>
      <c r="DYO3" s="13">
        <f t="shared" si="52"/>
        <v>3366</v>
      </c>
      <c r="DYP3" s="13">
        <f t="shared" si="52"/>
        <v>3367</v>
      </c>
      <c r="DYQ3" s="13">
        <f t="shared" si="52"/>
        <v>3368</v>
      </c>
      <c r="DYR3" s="13">
        <f t="shared" si="52"/>
        <v>3369</v>
      </c>
      <c r="DYS3" s="13">
        <f t="shared" si="52"/>
        <v>3370</v>
      </c>
      <c r="DYT3" s="13">
        <f t="shared" si="52"/>
        <v>3371</v>
      </c>
      <c r="DYU3" s="13">
        <f t="shared" si="52"/>
        <v>3372</v>
      </c>
      <c r="DYV3" s="13">
        <f t="shared" si="52"/>
        <v>3373</v>
      </c>
      <c r="DYW3" s="13">
        <f t="shared" si="52"/>
        <v>3374</v>
      </c>
      <c r="DYX3" s="13">
        <f t="shared" si="52"/>
        <v>3375</v>
      </c>
      <c r="DYY3" s="13">
        <f t="shared" si="52"/>
        <v>3376</v>
      </c>
      <c r="DYZ3" s="13">
        <f t="shared" si="52"/>
        <v>3377</v>
      </c>
      <c r="DZA3" s="13">
        <f t="shared" si="52"/>
        <v>3378</v>
      </c>
      <c r="DZB3" s="13">
        <f t="shared" si="52"/>
        <v>3379</v>
      </c>
      <c r="DZC3" s="13">
        <f t="shared" si="52"/>
        <v>3380</v>
      </c>
      <c r="DZD3" s="13">
        <f t="shared" si="52"/>
        <v>3381</v>
      </c>
      <c r="DZE3" s="13">
        <f t="shared" si="52"/>
        <v>3382</v>
      </c>
      <c r="DZF3" s="13">
        <f t="shared" si="52"/>
        <v>3383</v>
      </c>
      <c r="DZG3" s="13">
        <f t="shared" si="52"/>
        <v>3384</v>
      </c>
      <c r="DZH3" s="13">
        <f t="shared" si="52"/>
        <v>3385</v>
      </c>
      <c r="DZI3" s="13">
        <f t="shared" si="52"/>
        <v>3386</v>
      </c>
      <c r="DZJ3" s="13">
        <f t="shared" si="52"/>
        <v>3387</v>
      </c>
      <c r="DZK3" s="13">
        <f t="shared" si="52"/>
        <v>3388</v>
      </c>
      <c r="DZL3" s="13">
        <f t="shared" si="52"/>
        <v>3389</v>
      </c>
      <c r="DZM3" s="13">
        <f t="shared" si="52"/>
        <v>3390</v>
      </c>
      <c r="DZN3" s="13">
        <f t="shared" si="52"/>
        <v>3391</v>
      </c>
      <c r="DZO3" s="13">
        <f t="shared" si="52"/>
        <v>3392</v>
      </c>
      <c r="DZP3" s="13">
        <f t="shared" si="52"/>
        <v>3393</v>
      </c>
      <c r="DZQ3" s="13">
        <f t="shared" si="52"/>
        <v>3394</v>
      </c>
      <c r="DZR3" s="13">
        <f t="shared" si="52"/>
        <v>3395</v>
      </c>
      <c r="DZS3" s="13">
        <f t="shared" ref="DZS3:ECD3" si="53">COLUMN()-3</f>
        <v>3396</v>
      </c>
      <c r="DZT3" s="13">
        <f t="shared" si="53"/>
        <v>3397</v>
      </c>
      <c r="DZU3" s="13">
        <f t="shared" si="53"/>
        <v>3398</v>
      </c>
      <c r="DZV3" s="13">
        <f t="shared" si="53"/>
        <v>3399</v>
      </c>
      <c r="DZW3" s="13">
        <f t="shared" si="53"/>
        <v>3400</v>
      </c>
      <c r="DZX3" s="13">
        <f t="shared" si="53"/>
        <v>3401</v>
      </c>
      <c r="DZY3" s="13">
        <f t="shared" si="53"/>
        <v>3402</v>
      </c>
      <c r="DZZ3" s="13">
        <f t="shared" si="53"/>
        <v>3403</v>
      </c>
      <c r="EAA3" s="13">
        <f t="shared" si="53"/>
        <v>3404</v>
      </c>
      <c r="EAB3" s="13">
        <f t="shared" si="53"/>
        <v>3405</v>
      </c>
      <c r="EAC3" s="13">
        <f t="shared" si="53"/>
        <v>3406</v>
      </c>
      <c r="EAD3" s="13">
        <f t="shared" si="53"/>
        <v>3407</v>
      </c>
      <c r="EAE3" s="13">
        <f t="shared" si="53"/>
        <v>3408</v>
      </c>
      <c r="EAF3" s="13">
        <f t="shared" si="53"/>
        <v>3409</v>
      </c>
      <c r="EAG3" s="13">
        <f t="shared" si="53"/>
        <v>3410</v>
      </c>
      <c r="EAH3" s="13">
        <f t="shared" si="53"/>
        <v>3411</v>
      </c>
      <c r="EAI3" s="13">
        <f t="shared" si="53"/>
        <v>3412</v>
      </c>
      <c r="EAJ3" s="13">
        <f t="shared" si="53"/>
        <v>3413</v>
      </c>
      <c r="EAK3" s="13">
        <f t="shared" si="53"/>
        <v>3414</v>
      </c>
      <c r="EAL3" s="13">
        <f t="shared" si="53"/>
        <v>3415</v>
      </c>
      <c r="EAM3" s="13">
        <f t="shared" si="53"/>
        <v>3416</v>
      </c>
      <c r="EAN3" s="13">
        <f t="shared" si="53"/>
        <v>3417</v>
      </c>
      <c r="EAO3" s="13">
        <f t="shared" si="53"/>
        <v>3418</v>
      </c>
      <c r="EAP3" s="13">
        <f t="shared" si="53"/>
        <v>3419</v>
      </c>
      <c r="EAQ3" s="13">
        <f t="shared" si="53"/>
        <v>3420</v>
      </c>
      <c r="EAR3" s="13">
        <f t="shared" si="53"/>
        <v>3421</v>
      </c>
      <c r="EAS3" s="13">
        <f t="shared" si="53"/>
        <v>3422</v>
      </c>
      <c r="EAT3" s="13">
        <f t="shared" si="53"/>
        <v>3423</v>
      </c>
      <c r="EAU3" s="13">
        <f t="shared" si="53"/>
        <v>3424</v>
      </c>
      <c r="EAV3" s="13">
        <f t="shared" si="53"/>
        <v>3425</v>
      </c>
      <c r="EAW3" s="13">
        <f t="shared" si="53"/>
        <v>3426</v>
      </c>
      <c r="EAX3" s="13">
        <f t="shared" si="53"/>
        <v>3427</v>
      </c>
      <c r="EAY3" s="13">
        <f t="shared" si="53"/>
        <v>3428</v>
      </c>
      <c r="EAZ3" s="13">
        <f t="shared" si="53"/>
        <v>3429</v>
      </c>
      <c r="EBA3" s="13">
        <f t="shared" si="53"/>
        <v>3430</v>
      </c>
      <c r="EBB3" s="13">
        <f t="shared" si="53"/>
        <v>3431</v>
      </c>
      <c r="EBC3" s="13">
        <f t="shared" si="53"/>
        <v>3432</v>
      </c>
      <c r="EBD3" s="13">
        <f t="shared" si="53"/>
        <v>3433</v>
      </c>
      <c r="EBE3" s="13">
        <f t="shared" si="53"/>
        <v>3434</v>
      </c>
      <c r="EBF3" s="13">
        <f t="shared" si="53"/>
        <v>3435</v>
      </c>
      <c r="EBG3" s="13">
        <f t="shared" si="53"/>
        <v>3436</v>
      </c>
      <c r="EBH3" s="13">
        <f t="shared" si="53"/>
        <v>3437</v>
      </c>
      <c r="EBI3" s="13">
        <f t="shared" si="53"/>
        <v>3438</v>
      </c>
      <c r="EBJ3" s="13">
        <f t="shared" si="53"/>
        <v>3439</v>
      </c>
      <c r="EBK3" s="13">
        <f t="shared" si="53"/>
        <v>3440</v>
      </c>
      <c r="EBL3" s="13">
        <f t="shared" si="53"/>
        <v>3441</v>
      </c>
      <c r="EBM3" s="13">
        <f t="shared" si="53"/>
        <v>3442</v>
      </c>
      <c r="EBN3" s="13">
        <f t="shared" si="53"/>
        <v>3443</v>
      </c>
      <c r="EBO3" s="13">
        <f t="shared" si="53"/>
        <v>3444</v>
      </c>
      <c r="EBP3" s="13">
        <f t="shared" si="53"/>
        <v>3445</v>
      </c>
      <c r="EBQ3" s="13">
        <f t="shared" si="53"/>
        <v>3446</v>
      </c>
      <c r="EBR3" s="13">
        <f t="shared" si="53"/>
        <v>3447</v>
      </c>
      <c r="EBS3" s="13">
        <f t="shared" si="53"/>
        <v>3448</v>
      </c>
      <c r="EBT3" s="13">
        <f t="shared" si="53"/>
        <v>3449</v>
      </c>
      <c r="EBU3" s="13">
        <f t="shared" si="53"/>
        <v>3450</v>
      </c>
      <c r="EBV3" s="13">
        <f t="shared" si="53"/>
        <v>3451</v>
      </c>
      <c r="EBW3" s="13">
        <f t="shared" si="53"/>
        <v>3452</v>
      </c>
      <c r="EBX3" s="13">
        <f t="shared" si="53"/>
        <v>3453</v>
      </c>
      <c r="EBY3" s="13">
        <f t="shared" si="53"/>
        <v>3454</v>
      </c>
      <c r="EBZ3" s="13">
        <f t="shared" si="53"/>
        <v>3455</v>
      </c>
      <c r="ECA3" s="13">
        <f t="shared" si="53"/>
        <v>3456</v>
      </c>
      <c r="ECB3" s="13">
        <f t="shared" si="53"/>
        <v>3457</v>
      </c>
      <c r="ECC3" s="13">
        <f t="shared" si="53"/>
        <v>3458</v>
      </c>
      <c r="ECD3" s="13">
        <f t="shared" si="53"/>
        <v>3459</v>
      </c>
      <c r="ECE3" s="13">
        <f t="shared" ref="ECE3:EEP3" si="54">COLUMN()-3</f>
        <v>3460</v>
      </c>
      <c r="ECF3" s="13">
        <f t="shared" si="54"/>
        <v>3461</v>
      </c>
      <c r="ECG3" s="13">
        <f t="shared" si="54"/>
        <v>3462</v>
      </c>
      <c r="ECH3" s="13">
        <f t="shared" si="54"/>
        <v>3463</v>
      </c>
      <c r="ECI3" s="13">
        <f t="shared" si="54"/>
        <v>3464</v>
      </c>
      <c r="ECJ3" s="13">
        <f t="shared" si="54"/>
        <v>3465</v>
      </c>
      <c r="ECK3" s="13">
        <f t="shared" si="54"/>
        <v>3466</v>
      </c>
      <c r="ECL3" s="13">
        <f t="shared" si="54"/>
        <v>3467</v>
      </c>
      <c r="ECM3" s="13">
        <f t="shared" si="54"/>
        <v>3468</v>
      </c>
      <c r="ECN3" s="13">
        <f t="shared" si="54"/>
        <v>3469</v>
      </c>
      <c r="ECO3" s="13">
        <f t="shared" si="54"/>
        <v>3470</v>
      </c>
      <c r="ECP3" s="13">
        <f t="shared" si="54"/>
        <v>3471</v>
      </c>
      <c r="ECQ3" s="13">
        <f t="shared" si="54"/>
        <v>3472</v>
      </c>
      <c r="ECR3" s="13">
        <f t="shared" si="54"/>
        <v>3473</v>
      </c>
      <c r="ECS3" s="13">
        <f t="shared" si="54"/>
        <v>3474</v>
      </c>
      <c r="ECT3" s="13">
        <f t="shared" si="54"/>
        <v>3475</v>
      </c>
      <c r="ECU3" s="13">
        <f t="shared" si="54"/>
        <v>3476</v>
      </c>
      <c r="ECV3" s="13">
        <f t="shared" si="54"/>
        <v>3477</v>
      </c>
      <c r="ECW3" s="13">
        <f t="shared" si="54"/>
        <v>3478</v>
      </c>
      <c r="ECX3" s="13">
        <f t="shared" si="54"/>
        <v>3479</v>
      </c>
      <c r="ECY3" s="13">
        <f t="shared" si="54"/>
        <v>3480</v>
      </c>
      <c r="ECZ3" s="13">
        <f t="shared" si="54"/>
        <v>3481</v>
      </c>
      <c r="EDA3" s="13">
        <f t="shared" si="54"/>
        <v>3482</v>
      </c>
      <c r="EDB3" s="13">
        <f t="shared" si="54"/>
        <v>3483</v>
      </c>
      <c r="EDC3" s="13">
        <f t="shared" si="54"/>
        <v>3484</v>
      </c>
      <c r="EDD3" s="13">
        <f t="shared" si="54"/>
        <v>3485</v>
      </c>
      <c r="EDE3" s="13">
        <f t="shared" si="54"/>
        <v>3486</v>
      </c>
      <c r="EDF3" s="13">
        <f t="shared" si="54"/>
        <v>3487</v>
      </c>
      <c r="EDG3" s="13">
        <f t="shared" si="54"/>
        <v>3488</v>
      </c>
      <c r="EDH3" s="13">
        <f t="shared" si="54"/>
        <v>3489</v>
      </c>
      <c r="EDI3" s="13">
        <f t="shared" si="54"/>
        <v>3490</v>
      </c>
      <c r="EDJ3" s="13">
        <f t="shared" si="54"/>
        <v>3491</v>
      </c>
      <c r="EDK3" s="13">
        <f t="shared" si="54"/>
        <v>3492</v>
      </c>
      <c r="EDL3" s="13">
        <f t="shared" si="54"/>
        <v>3493</v>
      </c>
      <c r="EDM3" s="13">
        <f t="shared" si="54"/>
        <v>3494</v>
      </c>
      <c r="EDN3" s="13">
        <f t="shared" si="54"/>
        <v>3495</v>
      </c>
      <c r="EDO3" s="13">
        <f t="shared" si="54"/>
        <v>3496</v>
      </c>
      <c r="EDP3" s="13">
        <f t="shared" si="54"/>
        <v>3497</v>
      </c>
      <c r="EDQ3" s="13">
        <f t="shared" si="54"/>
        <v>3498</v>
      </c>
      <c r="EDR3" s="13">
        <f t="shared" si="54"/>
        <v>3499</v>
      </c>
      <c r="EDS3" s="13">
        <f t="shared" si="54"/>
        <v>3500</v>
      </c>
      <c r="EDT3" s="13">
        <f t="shared" si="54"/>
        <v>3501</v>
      </c>
      <c r="EDU3" s="13">
        <f t="shared" si="54"/>
        <v>3502</v>
      </c>
      <c r="EDV3" s="13">
        <f t="shared" si="54"/>
        <v>3503</v>
      </c>
      <c r="EDW3" s="13">
        <f t="shared" si="54"/>
        <v>3504</v>
      </c>
      <c r="EDX3" s="13">
        <f t="shared" si="54"/>
        <v>3505</v>
      </c>
      <c r="EDY3" s="13">
        <f t="shared" si="54"/>
        <v>3506</v>
      </c>
      <c r="EDZ3" s="13">
        <f t="shared" si="54"/>
        <v>3507</v>
      </c>
      <c r="EEA3" s="13">
        <f t="shared" si="54"/>
        <v>3508</v>
      </c>
      <c r="EEB3" s="13">
        <f t="shared" si="54"/>
        <v>3509</v>
      </c>
      <c r="EEC3" s="13">
        <f t="shared" si="54"/>
        <v>3510</v>
      </c>
      <c r="EED3" s="13">
        <f t="shared" si="54"/>
        <v>3511</v>
      </c>
      <c r="EEE3" s="13">
        <f t="shared" si="54"/>
        <v>3512</v>
      </c>
      <c r="EEF3" s="13">
        <f t="shared" si="54"/>
        <v>3513</v>
      </c>
      <c r="EEG3" s="13">
        <f t="shared" si="54"/>
        <v>3514</v>
      </c>
      <c r="EEH3" s="13">
        <f t="shared" si="54"/>
        <v>3515</v>
      </c>
      <c r="EEI3" s="13">
        <f t="shared" si="54"/>
        <v>3516</v>
      </c>
      <c r="EEJ3" s="13">
        <f t="shared" si="54"/>
        <v>3517</v>
      </c>
      <c r="EEK3" s="13">
        <f t="shared" si="54"/>
        <v>3518</v>
      </c>
      <c r="EEL3" s="13">
        <f t="shared" si="54"/>
        <v>3519</v>
      </c>
      <c r="EEM3" s="13">
        <f t="shared" si="54"/>
        <v>3520</v>
      </c>
      <c r="EEN3" s="13">
        <f t="shared" si="54"/>
        <v>3521</v>
      </c>
      <c r="EEO3" s="13">
        <f t="shared" si="54"/>
        <v>3522</v>
      </c>
      <c r="EEP3" s="13">
        <f t="shared" si="54"/>
        <v>3523</v>
      </c>
      <c r="EEQ3" s="13">
        <f t="shared" ref="EEQ3:EHB3" si="55">COLUMN()-3</f>
        <v>3524</v>
      </c>
      <c r="EER3" s="13">
        <f t="shared" si="55"/>
        <v>3525</v>
      </c>
      <c r="EES3" s="13">
        <f t="shared" si="55"/>
        <v>3526</v>
      </c>
      <c r="EET3" s="13">
        <f t="shared" si="55"/>
        <v>3527</v>
      </c>
      <c r="EEU3" s="13">
        <f t="shared" si="55"/>
        <v>3528</v>
      </c>
      <c r="EEV3" s="13">
        <f t="shared" si="55"/>
        <v>3529</v>
      </c>
      <c r="EEW3" s="13">
        <f t="shared" si="55"/>
        <v>3530</v>
      </c>
      <c r="EEX3" s="13">
        <f t="shared" si="55"/>
        <v>3531</v>
      </c>
      <c r="EEY3" s="13">
        <f t="shared" si="55"/>
        <v>3532</v>
      </c>
      <c r="EEZ3" s="13">
        <f t="shared" si="55"/>
        <v>3533</v>
      </c>
      <c r="EFA3" s="13">
        <f t="shared" si="55"/>
        <v>3534</v>
      </c>
      <c r="EFB3" s="13">
        <f t="shared" si="55"/>
        <v>3535</v>
      </c>
      <c r="EFC3" s="13">
        <f t="shared" si="55"/>
        <v>3536</v>
      </c>
      <c r="EFD3" s="13">
        <f t="shared" si="55"/>
        <v>3537</v>
      </c>
      <c r="EFE3" s="13">
        <f t="shared" si="55"/>
        <v>3538</v>
      </c>
      <c r="EFF3" s="13">
        <f t="shared" si="55"/>
        <v>3539</v>
      </c>
      <c r="EFG3" s="13">
        <f t="shared" si="55"/>
        <v>3540</v>
      </c>
      <c r="EFH3" s="13">
        <f t="shared" si="55"/>
        <v>3541</v>
      </c>
      <c r="EFI3" s="13">
        <f t="shared" si="55"/>
        <v>3542</v>
      </c>
      <c r="EFJ3" s="13">
        <f t="shared" si="55"/>
        <v>3543</v>
      </c>
      <c r="EFK3" s="13">
        <f t="shared" si="55"/>
        <v>3544</v>
      </c>
      <c r="EFL3" s="13">
        <f t="shared" si="55"/>
        <v>3545</v>
      </c>
      <c r="EFM3" s="13">
        <f t="shared" si="55"/>
        <v>3546</v>
      </c>
      <c r="EFN3" s="13">
        <f t="shared" si="55"/>
        <v>3547</v>
      </c>
      <c r="EFO3" s="13">
        <f t="shared" si="55"/>
        <v>3548</v>
      </c>
      <c r="EFP3" s="13">
        <f t="shared" si="55"/>
        <v>3549</v>
      </c>
      <c r="EFQ3" s="13">
        <f t="shared" si="55"/>
        <v>3550</v>
      </c>
      <c r="EFR3" s="13">
        <f t="shared" si="55"/>
        <v>3551</v>
      </c>
      <c r="EFS3" s="13">
        <f t="shared" si="55"/>
        <v>3552</v>
      </c>
      <c r="EFT3" s="13">
        <f t="shared" si="55"/>
        <v>3553</v>
      </c>
      <c r="EFU3" s="13">
        <f t="shared" si="55"/>
        <v>3554</v>
      </c>
      <c r="EFV3" s="13">
        <f t="shared" si="55"/>
        <v>3555</v>
      </c>
      <c r="EFW3" s="13">
        <f t="shared" si="55"/>
        <v>3556</v>
      </c>
      <c r="EFX3" s="13">
        <f t="shared" si="55"/>
        <v>3557</v>
      </c>
      <c r="EFY3" s="13">
        <f t="shared" si="55"/>
        <v>3558</v>
      </c>
      <c r="EFZ3" s="13">
        <f t="shared" si="55"/>
        <v>3559</v>
      </c>
      <c r="EGA3" s="13">
        <f t="shared" si="55"/>
        <v>3560</v>
      </c>
      <c r="EGB3" s="13">
        <f t="shared" si="55"/>
        <v>3561</v>
      </c>
      <c r="EGC3" s="13">
        <f t="shared" si="55"/>
        <v>3562</v>
      </c>
      <c r="EGD3" s="13">
        <f t="shared" si="55"/>
        <v>3563</v>
      </c>
      <c r="EGE3" s="13">
        <f t="shared" si="55"/>
        <v>3564</v>
      </c>
      <c r="EGF3" s="13">
        <f t="shared" si="55"/>
        <v>3565</v>
      </c>
      <c r="EGG3" s="13">
        <f t="shared" si="55"/>
        <v>3566</v>
      </c>
      <c r="EGH3" s="13">
        <f t="shared" si="55"/>
        <v>3567</v>
      </c>
      <c r="EGI3" s="13">
        <f t="shared" si="55"/>
        <v>3568</v>
      </c>
      <c r="EGJ3" s="13">
        <f t="shared" si="55"/>
        <v>3569</v>
      </c>
      <c r="EGK3" s="13">
        <f t="shared" si="55"/>
        <v>3570</v>
      </c>
      <c r="EGL3" s="13">
        <f t="shared" si="55"/>
        <v>3571</v>
      </c>
      <c r="EGM3" s="13">
        <f t="shared" si="55"/>
        <v>3572</v>
      </c>
      <c r="EGN3" s="13">
        <f t="shared" si="55"/>
        <v>3573</v>
      </c>
      <c r="EGO3" s="13">
        <f t="shared" si="55"/>
        <v>3574</v>
      </c>
      <c r="EGP3" s="13">
        <f t="shared" si="55"/>
        <v>3575</v>
      </c>
      <c r="EGQ3" s="13">
        <f t="shared" si="55"/>
        <v>3576</v>
      </c>
      <c r="EGR3" s="13">
        <f t="shared" si="55"/>
        <v>3577</v>
      </c>
      <c r="EGS3" s="13">
        <f t="shared" si="55"/>
        <v>3578</v>
      </c>
      <c r="EGT3" s="13">
        <f t="shared" si="55"/>
        <v>3579</v>
      </c>
      <c r="EGU3" s="13">
        <f t="shared" si="55"/>
        <v>3580</v>
      </c>
      <c r="EGV3" s="13">
        <f t="shared" si="55"/>
        <v>3581</v>
      </c>
      <c r="EGW3" s="13">
        <f t="shared" si="55"/>
        <v>3582</v>
      </c>
      <c r="EGX3" s="13">
        <f t="shared" si="55"/>
        <v>3583</v>
      </c>
      <c r="EGY3" s="13">
        <f t="shared" si="55"/>
        <v>3584</v>
      </c>
      <c r="EGZ3" s="13">
        <f t="shared" si="55"/>
        <v>3585</v>
      </c>
      <c r="EHA3" s="13">
        <f t="shared" si="55"/>
        <v>3586</v>
      </c>
      <c r="EHB3" s="13">
        <f t="shared" si="55"/>
        <v>3587</v>
      </c>
      <c r="EHC3" s="13">
        <f t="shared" ref="EHC3:EJN3" si="56">COLUMN()-3</f>
        <v>3588</v>
      </c>
      <c r="EHD3" s="13">
        <f t="shared" si="56"/>
        <v>3589</v>
      </c>
      <c r="EHE3" s="13">
        <f t="shared" si="56"/>
        <v>3590</v>
      </c>
      <c r="EHF3" s="13">
        <f t="shared" si="56"/>
        <v>3591</v>
      </c>
      <c r="EHG3" s="13">
        <f t="shared" si="56"/>
        <v>3592</v>
      </c>
      <c r="EHH3" s="13">
        <f t="shared" si="56"/>
        <v>3593</v>
      </c>
      <c r="EHI3" s="13">
        <f t="shared" si="56"/>
        <v>3594</v>
      </c>
      <c r="EHJ3" s="13">
        <f t="shared" si="56"/>
        <v>3595</v>
      </c>
      <c r="EHK3" s="13">
        <f t="shared" si="56"/>
        <v>3596</v>
      </c>
      <c r="EHL3" s="13">
        <f t="shared" si="56"/>
        <v>3597</v>
      </c>
      <c r="EHM3" s="13">
        <f t="shared" si="56"/>
        <v>3598</v>
      </c>
      <c r="EHN3" s="13">
        <f t="shared" si="56"/>
        <v>3599</v>
      </c>
      <c r="EHO3" s="13">
        <f t="shared" si="56"/>
        <v>3600</v>
      </c>
      <c r="EHP3" s="13">
        <f t="shared" si="56"/>
        <v>3601</v>
      </c>
      <c r="EHQ3" s="13">
        <f t="shared" si="56"/>
        <v>3602</v>
      </c>
      <c r="EHR3" s="13">
        <f t="shared" si="56"/>
        <v>3603</v>
      </c>
      <c r="EHS3" s="13">
        <f t="shared" si="56"/>
        <v>3604</v>
      </c>
      <c r="EHT3" s="13">
        <f t="shared" si="56"/>
        <v>3605</v>
      </c>
      <c r="EHU3" s="13">
        <f t="shared" si="56"/>
        <v>3606</v>
      </c>
      <c r="EHV3" s="13">
        <f t="shared" si="56"/>
        <v>3607</v>
      </c>
      <c r="EHW3" s="13">
        <f t="shared" si="56"/>
        <v>3608</v>
      </c>
      <c r="EHX3" s="13">
        <f t="shared" si="56"/>
        <v>3609</v>
      </c>
      <c r="EHY3" s="13">
        <f t="shared" si="56"/>
        <v>3610</v>
      </c>
      <c r="EHZ3" s="13">
        <f t="shared" si="56"/>
        <v>3611</v>
      </c>
      <c r="EIA3" s="13">
        <f t="shared" si="56"/>
        <v>3612</v>
      </c>
      <c r="EIB3" s="13">
        <f t="shared" si="56"/>
        <v>3613</v>
      </c>
      <c r="EIC3" s="13">
        <f t="shared" si="56"/>
        <v>3614</v>
      </c>
      <c r="EID3" s="13">
        <f t="shared" si="56"/>
        <v>3615</v>
      </c>
      <c r="EIE3" s="13">
        <f t="shared" si="56"/>
        <v>3616</v>
      </c>
      <c r="EIF3" s="13">
        <f t="shared" si="56"/>
        <v>3617</v>
      </c>
      <c r="EIG3" s="13">
        <f t="shared" si="56"/>
        <v>3618</v>
      </c>
      <c r="EIH3" s="13">
        <f t="shared" si="56"/>
        <v>3619</v>
      </c>
      <c r="EII3" s="13">
        <f t="shared" si="56"/>
        <v>3620</v>
      </c>
      <c r="EIJ3" s="13">
        <f t="shared" si="56"/>
        <v>3621</v>
      </c>
      <c r="EIK3" s="13">
        <f t="shared" si="56"/>
        <v>3622</v>
      </c>
      <c r="EIL3" s="13">
        <f t="shared" si="56"/>
        <v>3623</v>
      </c>
      <c r="EIM3" s="13">
        <f t="shared" si="56"/>
        <v>3624</v>
      </c>
      <c r="EIN3" s="13">
        <f t="shared" si="56"/>
        <v>3625</v>
      </c>
      <c r="EIO3" s="13">
        <f t="shared" si="56"/>
        <v>3626</v>
      </c>
      <c r="EIP3" s="13">
        <f t="shared" si="56"/>
        <v>3627</v>
      </c>
      <c r="EIQ3" s="13">
        <f t="shared" si="56"/>
        <v>3628</v>
      </c>
      <c r="EIR3" s="13">
        <f t="shared" si="56"/>
        <v>3629</v>
      </c>
      <c r="EIS3" s="13">
        <f t="shared" si="56"/>
        <v>3630</v>
      </c>
      <c r="EIT3" s="13">
        <f t="shared" si="56"/>
        <v>3631</v>
      </c>
      <c r="EIU3" s="13">
        <f t="shared" si="56"/>
        <v>3632</v>
      </c>
      <c r="EIV3" s="13">
        <f t="shared" si="56"/>
        <v>3633</v>
      </c>
      <c r="EIW3" s="13">
        <f t="shared" si="56"/>
        <v>3634</v>
      </c>
      <c r="EIX3" s="13">
        <f t="shared" si="56"/>
        <v>3635</v>
      </c>
      <c r="EIY3" s="13">
        <f t="shared" si="56"/>
        <v>3636</v>
      </c>
      <c r="EIZ3" s="13">
        <f t="shared" si="56"/>
        <v>3637</v>
      </c>
      <c r="EJA3" s="13">
        <f t="shared" si="56"/>
        <v>3638</v>
      </c>
      <c r="EJB3" s="13">
        <f t="shared" si="56"/>
        <v>3639</v>
      </c>
      <c r="EJC3" s="13">
        <f t="shared" si="56"/>
        <v>3640</v>
      </c>
      <c r="EJD3" s="13">
        <f t="shared" si="56"/>
        <v>3641</v>
      </c>
      <c r="EJE3" s="13">
        <f t="shared" si="56"/>
        <v>3642</v>
      </c>
      <c r="EJF3" s="13">
        <f t="shared" si="56"/>
        <v>3643</v>
      </c>
      <c r="EJG3" s="13">
        <f t="shared" si="56"/>
        <v>3644</v>
      </c>
      <c r="EJH3" s="13">
        <f t="shared" si="56"/>
        <v>3645</v>
      </c>
      <c r="EJI3" s="13">
        <f t="shared" si="56"/>
        <v>3646</v>
      </c>
      <c r="EJJ3" s="13">
        <f t="shared" si="56"/>
        <v>3647</v>
      </c>
      <c r="EJK3" s="13">
        <f t="shared" si="56"/>
        <v>3648</v>
      </c>
      <c r="EJL3" s="13">
        <f t="shared" si="56"/>
        <v>3649</v>
      </c>
      <c r="EJM3" s="13">
        <f t="shared" si="56"/>
        <v>3650</v>
      </c>
      <c r="EJN3" s="13">
        <f t="shared" si="56"/>
        <v>3651</v>
      </c>
      <c r="EJO3" s="13">
        <f t="shared" ref="EJO3:ELZ3" si="57">COLUMN()-3</f>
        <v>3652</v>
      </c>
      <c r="EJP3" s="13">
        <f t="shared" si="57"/>
        <v>3653</v>
      </c>
      <c r="EJQ3" s="13">
        <f t="shared" si="57"/>
        <v>3654</v>
      </c>
      <c r="EJR3" s="13">
        <f t="shared" si="57"/>
        <v>3655</v>
      </c>
      <c r="EJS3" s="13">
        <f t="shared" si="57"/>
        <v>3656</v>
      </c>
      <c r="EJT3" s="13">
        <f t="shared" si="57"/>
        <v>3657</v>
      </c>
      <c r="EJU3" s="13">
        <f t="shared" si="57"/>
        <v>3658</v>
      </c>
      <c r="EJV3" s="13">
        <f t="shared" si="57"/>
        <v>3659</v>
      </c>
      <c r="EJW3" s="13">
        <f t="shared" si="57"/>
        <v>3660</v>
      </c>
      <c r="EJX3" s="13">
        <f t="shared" si="57"/>
        <v>3661</v>
      </c>
      <c r="EJY3" s="13">
        <f t="shared" si="57"/>
        <v>3662</v>
      </c>
      <c r="EJZ3" s="13">
        <f t="shared" si="57"/>
        <v>3663</v>
      </c>
      <c r="EKA3" s="13">
        <f t="shared" si="57"/>
        <v>3664</v>
      </c>
      <c r="EKB3" s="13">
        <f t="shared" si="57"/>
        <v>3665</v>
      </c>
      <c r="EKC3" s="13">
        <f t="shared" si="57"/>
        <v>3666</v>
      </c>
      <c r="EKD3" s="13">
        <f t="shared" si="57"/>
        <v>3667</v>
      </c>
      <c r="EKE3" s="13">
        <f t="shared" si="57"/>
        <v>3668</v>
      </c>
      <c r="EKF3" s="13">
        <f t="shared" si="57"/>
        <v>3669</v>
      </c>
      <c r="EKG3" s="13">
        <f t="shared" si="57"/>
        <v>3670</v>
      </c>
      <c r="EKH3" s="13">
        <f t="shared" si="57"/>
        <v>3671</v>
      </c>
      <c r="EKI3" s="13">
        <f t="shared" si="57"/>
        <v>3672</v>
      </c>
      <c r="EKJ3" s="13">
        <f t="shared" si="57"/>
        <v>3673</v>
      </c>
      <c r="EKK3" s="13">
        <f t="shared" si="57"/>
        <v>3674</v>
      </c>
      <c r="EKL3" s="13">
        <f t="shared" si="57"/>
        <v>3675</v>
      </c>
      <c r="EKM3" s="13">
        <f t="shared" si="57"/>
        <v>3676</v>
      </c>
      <c r="EKN3" s="13">
        <f t="shared" si="57"/>
        <v>3677</v>
      </c>
      <c r="EKO3" s="13">
        <f t="shared" si="57"/>
        <v>3678</v>
      </c>
      <c r="EKP3" s="13">
        <f t="shared" si="57"/>
        <v>3679</v>
      </c>
      <c r="EKQ3" s="13">
        <f t="shared" si="57"/>
        <v>3680</v>
      </c>
      <c r="EKR3" s="13">
        <f t="shared" si="57"/>
        <v>3681</v>
      </c>
      <c r="EKS3" s="13">
        <f t="shared" si="57"/>
        <v>3682</v>
      </c>
      <c r="EKT3" s="13">
        <f t="shared" si="57"/>
        <v>3683</v>
      </c>
      <c r="EKU3" s="13">
        <f t="shared" si="57"/>
        <v>3684</v>
      </c>
      <c r="EKV3" s="13">
        <f t="shared" si="57"/>
        <v>3685</v>
      </c>
      <c r="EKW3" s="13">
        <f t="shared" si="57"/>
        <v>3686</v>
      </c>
      <c r="EKX3" s="13">
        <f t="shared" si="57"/>
        <v>3687</v>
      </c>
      <c r="EKY3" s="13">
        <f t="shared" si="57"/>
        <v>3688</v>
      </c>
      <c r="EKZ3" s="13">
        <f t="shared" si="57"/>
        <v>3689</v>
      </c>
      <c r="ELA3" s="13">
        <f t="shared" si="57"/>
        <v>3690</v>
      </c>
      <c r="ELB3" s="13">
        <f t="shared" si="57"/>
        <v>3691</v>
      </c>
      <c r="ELC3" s="13">
        <f t="shared" si="57"/>
        <v>3692</v>
      </c>
      <c r="ELD3" s="13">
        <f t="shared" si="57"/>
        <v>3693</v>
      </c>
      <c r="ELE3" s="13">
        <f t="shared" si="57"/>
        <v>3694</v>
      </c>
      <c r="ELF3" s="13">
        <f t="shared" si="57"/>
        <v>3695</v>
      </c>
      <c r="ELG3" s="13">
        <f t="shared" si="57"/>
        <v>3696</v>
      </c>
      <c r="ELH3" s="13">
        <f t="shared" si="57"/>
        <v>3697</v>
      </c>
      <c r="ELI3" s="13">
        <f t="shared" si="57"/>
        <v>3698</v>
      </c>
      <c r="ELJ3" s="13">
        <f t="shared" si="57"/>
        <v>3699</v>
      </c>
      <c r="ELK3" s="13">
        <f t="shared" si="57"/>
        <v>3700</v>
      </c>
      <c r="ELL3" s="13">
        <f t="shared" si="57"/>
        <v>3701</v>
      </c>
      <c r="ELM3" s="13">
        <f t="shared" si="57"/>
        <v>3702</v>
      </c>
      <c r="ELN3" s="13">
        <f t="shared" si="57"/>
        <v>3703</v>
      </c>
      <c r="ELO3" s="13">
        <f t="shared" si="57"/>
        <v>3704</v>
      </c>
      <c r="ELP3" s="13">
        <f t="shared" si="57"/>
        <v>3705</v>
      </c>
      <c r="ELQ3" s="13">
        <f t="shared" si="57"/>
        <v>3706</v>
      </c>
      <c r="ELR3" s="13">
        <f t="shared" si="57"/>
        <v>3707</v>
      </c>
      <c r="ELS3" s="13">
        <f t="shared" si="57"/>
        <v>3708</v>
      </c>
      <c r="ELT3" s="13">
        <f t="shared" si="57"/>
        <v>3709</v>
      </c>
      <c r="ELU3" s="13">
        <f t="shared" si="57"/>
        <v>3710</v>
      </c>
      <c r="ELV3" s="13">
        <f t="shared" si="57"/>
        <v>3711</v>
      </c>
      <c r="ELW3" s="13">
        <f t="shared" si="57"/>
        <v>3712</v>
      </c>
      <c r="ELX3" s="13">
        <f t="shared" si="57"/>
        <v>3713</v>
      </c>
      <c r="ELY3" s="13">
        <f t="shared" si="57"/>
        <v>3714</v>
      </c>
      <c r="ELZ3" s="13">
        <f t="shared" si="57"/>
        <v>3715</v>
      </c>
      <c r="EMA3" s="13">
        <f t="shared" ref="EMA3:EOL3" si="58">COLUMN()-3</f>
        <v>3716</v>
      </c>
      <c r="EMB3" s="13">
        <f t="shared" si="58"/>
        <v>3717</v>
      </c>
      <c r="EMC3" s="13">
        <f t="shared" si="58"/>
        <v>3718</v>
      </c>
      <c r="EMD3" s="13">
        <f t="shared" si="58"/>
        <v>3719</v>
      </c>
      <c r="EME3" s="13">
        <f t="shared" si="58"/>
        <v>3720</v>
      </c>
      <c r="EMF3" s="13">
        <f t="shared" si="58"/>
        <v>3721</v>
      </c>
      <c r="EMG3" s="13">
        <f t="shared" si="58"/>
        <v>3722</v>
      </c>
      <c r="EMH3" s="13">
        <f t="shared" si="58"/>
        <v>3723</v>
      </c>
      <c r="EMI3" s="13">
        <f t="shared" si="58"/>
        <v>3724</v>
      </c>
      <c r="EMJ3" s="13">
        <f t="shared" si="58"/>
        <v>3725</v>
      </c>
      <c r="EMK3" s="13">
        <f t="shared" si="58"/>
        <v>3726</v>
      </c>
      <c r="EML3" s="13">
        <f t="shared" si="58"/>
        <v>3727</v>
      </c>
      <c r="EMM3" s="13">
        <f t="shared" si="58"/>
        <v>3728</v>
      </c>
      <c r="EMN3" s="13">
        <f t="shared" si="58"/>
        <v>3729</v>
      </c>
      <c r="EMO3" s="13">
        <f t="shared" si="58"/>
        <v>3730</v>
      </c>
      <c r="EMP3" s="13">
        <f t="shared" si="58"/>
        <v>3731</v>
      </c>
      <c r="EMQ3" s="13">
        <f t="shared" si="58"/>
        <v>3732</v>
      </c>
      <c r="EMR3" s="13">
        <f t="shared" si="58"/>
        <v>3733</v>
      </c>
      <c r="EMS3" s="13">
        <f t="shared" si="58"/>
        <v>3734</v>
      </c>
      <c r="EMT3" s="13">
        <f t="shared" si="58"/>
        <v>3735</v>
      </c>
      <c r="EMU3" s="13">
        <f t="shared" si="58"/>
        <v>3736</v>
      </c>
      <c r="EMV3" s="13">
        <f t="shared" si="58"/>
        <v>3737</v>
      </c>
      <c r="EMW3" s="13">
        <f t="shared" si="58"/>
        <v>3738</v>
      </c>
      <c r="EMX3" s="13">
        <f t="shared" si="58"/>
        <v>3739</v>
      </c>
      <c r="EMY3" s="13">
        <f t="shared" si="58"/>
        <v>3740</v>
      </c>
      <c r="EMZ3" s="13">
        <f t="shared" si="58"/>
        <v>3741</v>
      </c>
      <c r="ENA3" s="13">
        <f t="shared" si="58"/>
        <v>3742</v>
      </c>
      <c r="ENB3" s="13">
        <f t="shared" si="58"/>
        <v>3743</v>
      </c>
      <c r="ENC3" s="13">
        <f t="shared" si="58"/>
        <v>3744</v>
      </c>
      <c r="END3" s="13">
        <f t="shared" si="58"/>
        <v>3745</v>
      </c>
      <c r="ENE3" s="13">
        <f t="shared" si="58"/>
        <v>3746</v>
      </c>
      <c r="ENF3" s="13">
        <f t="shared" si="58"/>
        <v>3747</v>
      </c>
      <c r="ENG3" s="13">
        <f t="shared" si="58"/>
        <v>3748</v>
      </c>
      <c r="ENH3" s="13">
        <f t="shared" si="58"/>
        <v>3749</v>
      </c>
      <c r="ENI3" s="13">
        <f t="shared" si="58"/>
        <v>3750</v>
      </c>
      <c r="ENJ3" s="13">
        <f t="shared" si="58"/>
        <v>3751</v>
      </c>
      <c r="ENK3" s="13">
        <f t="shared" si="58"/>
        <v>3752</v>
      </c>
      <c r="ENL3" s="13">
        <f t="shared" si="58"/>
        <v>3753</v>
      </c>
      <c r="ENM3" s="13">
        <f t="shared" si="58"/>
        <v>3754</v>
      </c>
      <c r="ENN3" s="13">
        <f t="shared" si="58"/>
        <v>3755</v>
      </c>
      <c r="ENO3" s="13">
        <f t="shared" si="58"/>
        <v>3756</v>
      </c>
      <c r="ENP3" s="13">
        <f t="shared" si="58"/>
        <v>3757</v>
      </c>
      <c r="ENQ3" s="13">
        <f t="shared" si="58"/>
        <v>3758</v>
      </c>
      <c r="ENR3" s="13">
        <f t="shared" si="58"/>
        <v>3759</v>
      </c>
      <c r="ENS3" s="13">
        <f t="shared" si="58"/>
        <v>3760</v>
      </c>
      <c r="ENT3" s="13">
        <f t="shared" si="58"/>
        <v>3761</v>
      </c>
      <c r="ENU3" s="13">
        <f t="shared" si="58"/>
        <v>3762</v>
      </c>
      <c r="ENV3" s="13">
        <f t="shared" si="58"/>
        <v>3763</v>
      </c>
      <c r="ENW3" s="13">
        <f t="shared" si="58"/>
        <v>3764</v>
      </c>
      <c r="ENX3" s="13">
        <f t="shared" si="58"/>
        <v>3765</v>
      </c>
      <c r="ENY3" s="13">
        <f t="shared" si="58"/>
        <v>3766</v>
      </c>
      <c r="ENZ3" s="13">
        <f t="shared" si="58"/>
        <v>3767</v>
      </c>
      <c r="EOA3" s="13">
        <f t="shared" si="58"/>
        <v>3768</v>
      </c>
      <c r="EOB3" s="13">
        <f t="shared" si="58"/>
        <v>3769</v>
      </c>
      <c r="EOC3" s="13">
        <f t="shared" si="58"/>
        <v>3770</v>
      </c>
      <c r="EOD3" s="13">
        <f t="shared" si="58"/>
        <v>3771</v>
      </c>
      <c r="EOE3" s="13">
        <f t="shared" si="58"/>
        <v>3772</v>
      </c>
      <c r="EOF3" s="13">
        <f t="shared" si="58"/>
        <v>3773</v>
      </c>
      <c r="EOG3" s="13">
        <f t="shared" si="58"/>
        <v>3774</v>
      </c>
      <c r="EOH3" s="13">
        <f t="shared" si="58"/>
        <v>3775</v>
      </c>
      <c r="EOI3" s="13">
        <f t="shared" si="58"/>
        <v>3776</v>
      </c>
      <c r="EOJ3" s="13">
        <f t="shared" si="58"/>
        <v>3777</v>
      </c>
      <c r="EOK3" s="13">
        <f t="shared" si="58"/>
        <v>3778</v>
      </c>
      <c r="EOL3" s="13">
        <f t="shared" si="58"/>
        <v>3779</v>
      </c>
      <c r="EOM3" s="13">
        <f t="shared" ref="EOM3:EQX3" si="59">COLUMN()-3</f>
        <v>3780</v>
      </c>
      <c r="EON3" s="13">
        <f t="shared" si="59"/>
        <v>3781</v>
      </c>
      <c r="EOO3" s="13">
        <f t="shared" si="59"/>
        <v>3782</v>
      </c>
      <c r="EOP3" s="13">
        <f t="shared" si="59"/>
        <v>3783</v>
      </c>
      <c r="EOQ3" s="13">
        <f t="shared" si="59"/>
        <v>3784</v>
      </c>
      <c r="EOR3" s="13">
        <f t="shared" si="59"/>
        <v>3785</v>
      </c>
      <c r="EOS3" s="13">
        <f t="shared" si="59"/>
        <v>3786</v>
      </c>
      <c r="EOT3" s="13">
        <f t="shared" si="59"/>
        <v>3787</v>
      </c>
      <c r="EOU3" s="13">
        <f t="shared" si="59"/>
        <v>3788</v>
      </c>
      <c r="EOV3" s="13">
        <f t="shared" si="59"/>
        <v>3789</v>
      </c>
      <c r="EOW3" s="13">
        <f t="shared" si="59"/>
        <v>3790</v>
      </c>
      <c r="EOX3" s="13">
        <f t="shared" si="59"/>
        <v>3791</v>
      </c>
      <c r="EOY3" s="13">
        <f t="shared" si="59"/>
        <v>3792</v>
      </c>
      <c r="EOZ3" s="13">
        <f t="shared" si="59"/>
        <v>3793</v>
      </c>
      <c r="EPA3" s="13">
        <f t="shared" si="59"/>
        <v>3794</v>
      </c>
      <c r="EPB3" s="13">
        <f t="shared" si="59"/>
        <v>3795</v>
      </c>
      <c r="EPC3" s="13">
        <f t="shared" si="59"/>
        <v>3796</v>
      </c>
      <c r="EPD3" s="13">
        <f t="shared" si="59"/>
        <v>3797</v>
      </c>
      <c r="EPE3" s="13">
        <f t="shared" si="59"/>
        <v>3798</v>
      </c>
      <c r="EPF3" s="13">
        <f t="shared" si="59"/>
        <v>3799</v>
      </c>
      <c r="EPG3" s="13">
        <f t="shared" si="59"/>
        <v>3800</v>
      </c>
      <c r="EPH3" s="13">
        <f t="shared" si="59"/>
        <v>3801</v>
      </c>
      <c r="EPI3" s="13">
        <f t="shared" si="59"/>
        <v>3802</v>
      </c>
      <c r="EPJ3" s="13">
        <f t="shared" si="59"/>
        <v>3803</v>
      </c>
      <c r="EPK3" s="13">
        <f t="shared" si="59"/>
        <v>3804</v>
      </c>
      <c r="EPL3" s="13">
        <f t="shared" si="59"/>
        <v>3805</v>
      </c>
      <c r="EPM3" s="13">
        <f t="shared" si="59"/>
        <v>3806</v>
      </c>
      <c r="EPN3" s="13">
        <f t="shared" si="59"/>
        <v>3807</v>
      </c>
      <c r="EPO3" s="13">
        <f t="shared" si="59"/>
        <v>3808</v>
      </c>
      <c r="EPP3" s="13">
        <f t="shared" si="59"/>
        <v>3809</v>
      </c>
      <c r="EPQ3" s="13">
        <f t="shared" si="59"/>
        <v>3810</v>
      </c>
      <c r="EPR3" s="13">
        <f t="shared" si="59"/>
        <v>3811</v>
      </c>
      <c r="EPS3" s="13">
        <f t="shared" si="59"/>
        <v>3812</v>
      </c>
      <c r="EPT3" s="13">
        <f t="shared" si="59"/>
        <v>3813</v>
      </c>
      <c r="EPU3" s="13">
        <f t="shared" si="59"/>
        <v>3814</v>
      </c>
      <c r="EPV3" s="13">
        <f t="shared" si="59"/>
        <v>3815</v>
      </c>
      <c r="EPW3" s="13">
        <f t="shared" si="59"/>
        <v>3816</v>
      </c>
      <c r="EPX3" s="13">
        <f t="shared" si="59"/>
        <v>3817</v>
      </c>
      <c r="EPY3" s="13">
        <f t="shared" si="59"/>
        <v>3818</v>
      </c>
      <c r="EPZ3" s="13">
        <f t="shared" si="59"/>
        <v>3819</v>
      </c>
      <c r="EQA3" s="13">
        <f t="shared" si="59"/>
        <v>3820</v>
      </c>
      <c r="EQB3" s="13">
        <f t="shared" si="59"/>
        <v>3821</v>
      </c>
      <c r="EQC3" s="13">
        <f t="shared" si="59"/>
        <v>3822</v>
      </c>
      <c r="EQD3" s="13">
        <f t="shared" si="59"/>
        <v>3823</v>
      </c>
      <c r="EQE3" s="13">
        <f t="shared" si="59"/>
        <v>3824</v>
      </c>
      <c r="EQF3" s="13">
        <f t="shared" si="59"/>
        <v>3825</v>
      </c>
      <c r="EQG3" s="13">
        <f t="shared" si="59"/>
        <v>3826</v>
      </c>
      <c r="EQH3" s="13">
        <f t="shared" si="59"/>
        <v>3827</v>
      </c>
      <c r="EQI3" s="13">
        <f t="shared" si="59"/>
        <v>3828</v>
      </c>
      <c r="EQJ3" s="13">
        <f t="shared" si="59"/>
        <v>3829</v>
      </c>
      <c r="EQK3" s="13">
        <f t="shared" si="59"/>
        <v>3830</v>
      </c>
      <c r="EQL3" s="13">
        <f t="shared" si="59"/>
        <v>3831</v>
      </c>
      <c r="EQM3" s="13">
        <f t="shared" si="59"/>
        <v>3832</v>
      </c>
      <c r="EQN3" s="13">
        <f t="shared" si="59"/>
        <v>3833</v>
      </c>
      <c r="EQO3" s="13">
        <f t="shared" si="59"/>
        <v>3834</v>
      </c>
      <c r="EQP3" s="13">
        <f t="shared" si="59"/>
        <v>3835</v>
      </c>
      <c r="EQQ3" s="13">
        <f t="shared" si="59"/>
        <v>3836</v>
      </c>
      <c r="EQR3" s="13">
        <f t="shared" si="59"/>
        <v>3837</v>
      </c>
      <c r="EQS3" s="13">
        <f t="shared" si="59"/>
        <v>3838</v>
      </c>
      <c r="EQT3" s="13">
        <f t="shared" si="59"/>
        <v>3839</v>
      </c>
      <c r="EQU3" s="13">
        <f t="shared" si="59"/>
        <v>3840</v>
      </c>
      <c r="EQV3" s="13">
        <f t="shared" si="59"/>
        <v>3841</v>
      </c>
      <c r="EQW3" s="13">
        <f t="shared" si="59"/>
        <v>3842</v>
      </c>
      <c r="EQX3" s="13">
        <f t="shared" si="59"/>
        <v>3843</v>
      </c>
      <c r="EQY3" s="13">
        <f t="shared" ref="EQY3:ETJ3" si="60">COLUMN()-3</f>
        <v>3844</v>
      </c>
      <c r="EQZ3" s="13">
        <f t="shared" si="60"/>
        <v>3845</v>
      </c>
      <c r="ERA3" s="13">
        <f t="shared" si="60"/>
        <v>3846</v>
      </c>
      <c r="ERB3" s="13">
        <f t="shared" si="60"/>
        <v>3847</v>
      </c>
      <c r="ERC3" s="13">
        <f t="shared" si="60"/>
        <v>3848</v>
      </c>
      <c r="ERD3" s="13">
        <f t="shared" si="60"/>
        <v>3849</v>
      </c>
      <c r="ERE3" s="13">
        <f t="shared" si="60"/>
        <v>3850</v>
      </c>
      <c r="ERF3" s="13">
        <f t="shared" si="60"/>
        <v>3851</v>
      </c>
      <c r="ERG3" s="13">
        <f t="shared" si="60"/>
        <v>3852</v>
      </c>
      <c r="ERH3" s="13">
        <f t="shared" si="60"/>
        <v>3853</v>
      </c>
      <c r="ERI3" s="13">
        <f t="shared" si="60"/>
        <v>3854</v>
      </c>
      <c r="ERJ3" s="13">
        <f t="shared" si="60"/>
        <v>3855</v>
      </c>
      <c r="ERK3" s="13">
        <f t="shared" si="60"/>
        <v>3856</v>
      </c>
      <c r="ERL3" s="13">
        <f t="shared" si="60"/>
        <v>3857</v>
      </c>
      <c r="ERM3" s="13">
        <f t="shared" si="60"/>
        <v>3858</v>
      </c>
      <c r="ERN3" s="13">
        <f t="shared" si="60"/>
        <v>3859</v>
      </c>
      <c r="ERO3" s="13">
        <f t="shared" si="60"/>
        <v>3860</v>
      </c>
      <c r="ERP3" s="13">
        <f t="shared" si="60"/>
        <v>3861</v>
      </c>
      <c r="ERQ3" s="13">
        <f t="shared" si="60"/>
        <v>3862</v>
      </c>
      <c r="ERR3" s="13">
        <f t="shared" si="60"/>
        <v>3863</v>
      </c>
      <c r="ERS3" s="13">
        <f t="shared" si="60"/>
        <v>3864</v>
      </c>
      <c r="ERT3" s="13">
        <f t="shared" si="60"/>
        <v>3865</v>
      </c>
      <c r="ERU3" s="13">
        <f t="shared" si="60"/>
        <v>3866</v>
      </c>
      <c r="ERV3" s="13">
        <f t="shared" si="60"/>
        <v>3867</v>
      </c>
      <c r="ERW3" s="13">
        <f t="shared" si="60"/>
        <v>3868</v>
      </c>
      <c r="ERX3" s="13">
        <f t="shared" si="60"/>
        <v>3869</v>
      </c>
      <c r="ERY3" s="13">
        <f t="shared" si="60"/>
        <v>3870</v>
      </c>
      <c r="ERZ3" s="13">
        <f t="shared" si="60"/>
        <v>3871</v>
      </c>
      <c r="ESA3" s="13">
        <f t="shared" si="60"/>
        <v>3872</v>
      </c>
      <c r="ESB3" s="13">
        <f t="shared" si="60"/>
        <v>3873</v>
      </c>
      <c r="ESC3" s="13">
        <f t="shared" si="60"/>
        <v>3874</v>
      </c>
      <c r="ESD3" s="13">
        <f t="shared" si="60"/>
        <v>3875</v>
      </c>
      <c r="ESE3" s="13">
        <f t="shared" si="60"/>
        <v>3876</v>
      </c>
      <c r="ESF3" s="13">
        <f t="shared" si="60"/>
        <v>3877</v>
      </c>
      <c r="ESG3" s="13">
        <f t="shared" si="60"/>
        <v>3878</v>
      </c>
      <c r="ESH3" s="13">
        <f t="shared" si="60"/>
        <v>3879</v>
      </c>
      <c r="ESI3" s="13">
        <f t="shared" si="60"/>
        <v>3880</v>
      </c>
      <c r="ESJ3" s="13">
        <f t="shared" si="60"/>
        <v>3881</v>
      </c>
      <c r="ESK3" s="13">
        <f t="shared" si="60"/>
        <v>3882</v>
      </c>
      <c r="ESL3" s="13">
        <f t="shared" si="60"/>
        <v>3883</v>
      </c>
      <c r="ESM3" s="13">
        <f t="shared" si="60"/>
        <v>3884</v>
      </c>
      <c r="ESN3" s="13">
        <f t="shared" si="60"/>
        <v>3885</v>
      </c>
      <c r="ESO3" s="13">
        <f t="shared" si="60"/>
        <v>3886</v>
      </c>
      <c r="ESP3" s="13">
        <f t="shared" si="60"/>
        <v>3887</v>
      </c>
      <c r="ESQ3" s="13">
        <f t="shared" si="60"/>
        <v>3888</v>
      </c>
      <c r="ESR3" s="13">
        <f t="shared" si="60"/>
        <v>3889</v>
      </c>
      <c r="ESS3" s="13">
        <f t="shared" si="60"/>
        <v>3890</v>
      </c>
      <c r="EST3" s="13">
        <f t="shared" si="60"/>
        <v>3891</v>
      </c>
      <c r="ESU3" s="13">
        <f t="shared" si="60"/>
        <v>3892</v>
      </c>
      <c r="ESV3" s="13">
        <f t="shared" si="60"/>
        <v>3893</v>
      </c>
      <c r="ESW3" s="13">
        <f t="shared" si="60"/>
        <v>3894</v>
      </c>
      <c r="ESX3" s="13">
        <f t="shared" si="60"/>
        <v>3895</v>
      </c>
      <c r="ESY3" s="13">
        <f t="shared" si="60"/>
        <v>3896</v>
      </c>
      <c r="ESZ3" s="13">
        <f t="shared" si="60"/>
        <v>3897</v>
      </c>
      <c r="ETA3" s="13">
        <f t="shared" si="60"/>
        <v>3898</v>
      </c>
      <c r="ETB3" s="13">
        <f t="shared" si="60"/>
        <v>3899</v>
      </c>
      <c r="ETC3" s="13">
        <f t="shared" si="60"/>
        <v>3900</v>
      </c>
      <c r="ETD3" s="13">
        <f t="shared" si="60"/>
        <v>3901</v>
      </c>
      <c r="ETE3" s="13">
        <f t="shared" si="60"/>
        <v>3902</v>
      </c>
      <c r="ETF3" s="13">
        <f t="shared" si="60"/>
        <v>3903</v>
      </c>
      <c r="ETG3" s="13">
        <f t="shared" si="60"/>
        <v>3904</v>
      </c>
      <c r="ETH3" s="13">
        <f t="shared" si="60"/>
        <v>3905</v>
      </c>
      <c r="ETI3" s="13">
        <f t="shared" si="60"/>
        <v>3906</v>
      </c>
      <c r="ETJ3" s="13">
        <f t="shared" si="60"/>
        <v>3907</v>
      </c>
      <c r="ETK3" s="13">
        <f t="shared" ref="ETK3:EVV3" si="61">COLUMN()-3</f>
        <v>3908</v>
      </c>
      <c r="ETL3" s="13">
        <f t="shared" si="61"/>
        <v>3909</v>
      </c>
      <c r="ETM3" s="13">
        <f t="shared" si="61"/>
        <v>3910</v>
      </c>
      <c r="ETN3" s="13">
        <f t="shared" si="61"/>
        <v>3911</v>
      </c>
      <c r="ETO3" s="13">
        <f t="shared" si="61"/>
        <v>3912</v>
      </c>
      <c r="ETP3" s="13">
        <f t="shared" si="61"/>
        <v>3913</v>
      </c>
      <c r="ETQ3" s="13">
        <f t="shared" si="61"/>
        <v>3914</v>
      </c>
      <c r="ETR3" s="13">
        <f t="shared" si="61"/>
        <v>3915</v>
      </c>
      <c r="ETS3" s="13">
        <f t="shared" si="61"/>
        <v>3916</v>
      </c>
      <c r="ETT3" s="13">
        <f t="shared" si="61"/>
        <v>3917</v>
      </c>
      <c r="ETU3" s="13">
        <f t="shared" si="61"/>
        <v>3918</v>
      </c>
      <c r="ETV3" s="13">
        <f t="shared" si="61"/>
        <v>3919</v>
      </c>
      <c r="ETW3" s="13">
        <f t="shared" si="61"/>
        <v>3920</v>
      </c>
      <c r="ETX3" s="13">
        <f t="shared" si="61"/>
        <v>3921</v>
      </c>
      <c r="ETY3" s="13">
        <f t="shared" si="61"/>
        <v>3922</v>
      </c>
      <c r="ETZ3" s="13">
        <f t="shared" si="61"/>
        <v>3923</v>
      </c>
      <c r="EUA3" s="13">
        <f t="shared" si="61"/>
        <v>3924</v>
      </c>
      <c r="EUB3" s="13">
        <f t="shared" si="61"/>
        <v>3925</v>
      </c>
      <c r="EUC3" s="13">
        <f t="shared" si="61"/>
        <v>3926</v>
      </c>
      <c r="EUD3" s="13">
        <f t="shared" si="61"/>
        <v>3927</v>
      </c>
      <c r="EUE3" s="13">
        <f t="shared" si="61"/>
        <v>3928</v>
      </c>
      <c r="EUF3" s="13">
        <f t="shared" si="61"/>
        <v>3929</v>
      </c>
      <c r="EUG3" s="13">
        <f t="shared" si="61"/>
        <v>3930</v>
      </c>
      <c r="EUH3" s="13">
        <f t="shared" si="61"/>
        <v>3931</v>
      </c>
      <c r="EUI3" s="13">
        <f t="shared" si="61"/>
        <v>3932</v>
      </c>
      <c r="EUJ3" s="13">
        <f t="shared" si="61"/>
        <v>3933</v>
      </c>
      <c r="EUK3" s="13">
        <f t="shared" si="61"/>
        <v>3934</v>
      </c>
      <c r="EUL3" s="13">
        <f t="shared" si="61"/>
        <v>3935</v>
      </c>
      <c r="EUM3" s="13">
        <f t="shared" si="61"/>
        <v>3936</v>
      </c>
      <c r="EUN3" s="13">
        <f t="shared" si="61"/>
        <v>3937</v>
      </c>
      <c r="EUO3" s="13">
        <f t="shared" si="61"/>
        <v>3938</v>
      </c>
      <c r="EUP3" s="13">
        <f t="shared" si="61"/>
        <v>3939</v>
      </c>
      <c r="EUQ3" s="13">
        <f t="shared" si="61"/>
        <v>3940</v>
      </c>
      <c r="EUR3" s="13">
        <f t="shared" si="61"/>
        <v>3941</v>
      </c>
      <c r="EUS3" s="13">
        <f t="shared" si="61"/>
        <v>3942</v>
      </c>
      <c r="EUT3" s="13">
        <f t="shared" si="61"/>
        <v>3943</v>
      </c>
      <c r="EUU3" s="13">
        <f t="shared" si="61"/>
        <v>3944</v>
      </c>
      <c r="EUV3" s="13">
        <f t="shared" si="61"/>
        <v>3945</v>
      </c>
      <c r="EUW3" s="13">
        <f t="shared" si="61"/>
        <v>3946</v>
      </c>
      <c r="EUX3" s="13">
        <f t="shared" si="61"/>
        <v>3947</v>
      </c>
      <c r="EUY3" s="13">
        <f t="shared" si="61"/>
        <v>3948</v>
      </c>
      <c r="EUZ3" s="13">
        <f t="shared" si="61"/>
        <v>3949</v>
      </c>
      <c r="EVA3" s="13">
        <f t="shared" si="61"/>
        <v>3950</v>
      </c>
      <c r="EVB3" s="13">
        <f t="shared" si="61"/>
        <v>3951</v>
      </c>
      <c r="EVC3" s="13">
        <f t="shared" si="61"/>
        <v>3952</v>
      </c>
      <c r="EVD3" s="13">
        <f t="shared" si="61"/>
        <v>3953</v>
      </c>
      <c r="EVE3" s="13">
        <f t="shared" si="61"/>
        <v>3954</v>
      </c>
      <c r="EVF3" s="13">
        <f t="shared" si="61"/>
        <v>3955</v>
      </c>
      <c r="EVG3" s="13">
        <f t="shared" si="61"/>
        <v>3956</v>
      </c>
      <c r="EVH3" s="13">
        <f t="shared" si="61"/>
        <v>3957</v>
      </c>
      <c r="EVI3" s="13">
        <f t="shared" si="61"/>
        <v>3958</v>
      </c>
      <c r="EVJ3" s="13">
        <f t="shared" si="61"/>
        <v>3959</v>
      </c>
      <c r="EVK3" s="13">
        <f t="shared" si="61"/>
        <v>3960</v>
      </c>
      <c r="EVL3" s="13">
        <f t="shared" si="61"/>
        <v>3961</v>
      </c>
      <c r="EVM3" s="13">
        <f t="shared" si="61"/>
        <v>3962</v>
      </c>
      <c r="EVN3" s="13">
        <f t="shared" si="61"/>
        <v>3963</v>
      </c>
      <c r="EVO3" s="13">
        <f t="shared" si="61"/>
        <v>3964</v>
      </c>
      <c r="EVP3" s="13">
        <f t="shared" si="61"/>
        <v>3965</v>
      </c>
      <c r="EVQ3" s="13">
        <f t="shared" si="61"/>
        <v>3966</v>
      </c>
      <c r="EVR3" s="13">
        <f t="shared" si="61"/>
        <v>3967</v>
      </c>
      <c r="EVS3" s="13">
        <f t="shared" si="61"/>
        <v>3968</v>
      </c>
      <c r="EVT3" s="13">
        <f t="shared" si="61"/>
        <v>3969</v>
      </c>
      <c r="EVU3" s="13">
        <f t="shared" si="61"/>
        <v>3970</v>
      </c>
      <c r="EVV3" s="13">
        <f t="shared" si="61"/>
        <v>3971</v>
      </c>
      <c r="EVW3" s="13">
        <f t="shared" ref="EVW3:EYH3" si="62">COLUMN()-3</f>
        <v>3972</v>
      </c>
      <c r="EVX3" s="13">
        <f t="shared" si="62"/>
        <v>3973</v>
      </c>
      <c r="EVY3" s="13">
        <f t="shared" si="62"/>
        <v>3974</v>
      </c>
      <c r="EVZ3" s="13">
        <f t="shared" si="62"/>
        <v>3975</v>
      </c>
      <c r="EWA3" s="13">
        <f t="shared" si="62"/>
        <v>3976</v>
      </c>
      <c r="EWB3" s="13">
        <f t="shared" si="62"/>
        <v>3977</v>
      </c>
      <c r="EWC3" s="13">
        <f t="shared" si="62"/>
        <v>3978</v>
      </c>
      <c r="EWD3" s="13">
        <f t="shared" si="62"/>
        <v>3979</v>
      </c>
      <c r="EWE3" s="13">
        <f t="shared" si="62"/>
        <v>3980</v>
      </c>
      <c r="EWF3" s="13">
        <f t="shared" si="62"/>
        <v>3981</v>
      </c>
      <c r="EWG3" s="13">
        <f t="shared" si="62"/>
        <v>3982</v>
      </c>
      <c r="EWH3" s="13">
        <f t="shared" si="62"/>
        <v>3983</v>
      </c>
      <c r="EWI3" s="13">
        <f t="shared" si="62"/>
        <v>3984</v>
      </c>
      <c r="EWJ3" s="13">
        <f t="shared" si="62"/>
        <v>3985</v>
      </c>
      <c r="EWK3" s="13">
        <f t="shared" si="62"/>
        <v>3986</v>
      </c>
      <c r="EWL3" s="13">
        <f t="shared" si="62"/>
        <v>3987</v>
      </c>
      <c r="EWM3" s="13">
        <f t="shared" si="62"/>
        <v>3988</v>
      </c>
      <c r="EWN3" s="13">
        <f t="shared" si="62"/>
        <v>3989</v>
      </c>
      <c r="EWO3" s="13">
        <f t="shared" si="62"/>
        <v>3990</v>
      </c>
      <c r="EWP3" s="13">
        <f t="shared" si="62"/>
        <v>3991</v>
      </c>
      <c r="EWQ3" s="13">
        <f t="shared" si="62"/>
        <v>3992</v>
      </c>
      <c r="EWR3" s="13">
        <f t="shared" si="62"/>
        <v>3993</v>
      </c>
      <c r="EWS3" s="13">
        <f t="shared" si="62"/>
        <v>3994</v>
      </c>
      <c r="EWT3" s="13">
        <f t="shared" si="62"/>
        <v>3995</v>
      </c>
      <c r="EWU3" s="13">
        <f t="shared" si="62"/>
        <v>3996</v>
      </c>
      <c r="EWV3" s="13">
        <f t="shared" si="62"/>
        <v>3997</v>
      </c>
      <c r="EWW3" s="13">
        <f t="shared" si="62"/>
        <v>3998</v>
      </c>
      <c r="EWX3" s="13">
        <f t="shared" si="62"/>
        <v>3999</v>
      </c>
      <c r="EWY3" s="13">
        <f t="shared" si="62"/>
        <v>4000</v>
      </c>
      <c r="EWZ3" s="13">
        <f t="shared" si="62"/>
        <v>4001</v>
      </c>
      <c r="EXA3" s="13">
        <f t="shared" si="62"/>
        <v>4002</v>
      </c>
      <c r="EXB3" s="13">
        <f t="shared" si="62"/>
        <v>4003</v>
      </c>
      <c r="EXC3" s="13">
        <f t="shared" si="62"/>
        <v>4004</v>
      </c>
      <c r="EXD3" s="13">
        <f t="shared" si="62"/>
        <v>4005</v>
      </c>
      <c r="EXE3" s="13">
        <f t="shared" si="62"/>
        <v>4006</v>
      </c>
      <c r="EXF3" s="13">
        <f t="shared" si="62"/>
        <v>4007</v>
      </c>
      <c r="EXG3" s="13">
        <f t="shared" si="62"/>
        <v>4008</v>
      </c>
      <c r="EXH3" s="13">
        <f t="shared" si="62"/>
        <v>4009</v>
      </c>
      <c r="EXI3" s="13">
        <f t="shared" si="62"/>
        <v>4010</v>
      </c>
      <c r="EXJ3" s="13">
        <f t="shared" si="62"/>
        <v>4011</v>
      </c>
      <c r="EXK3" s="13">
        <f t="shared" si="62"/>
        <v>4012</v>
      </c>
      <c r="EXL3" s="13">
        <f t="shared" si="62"/>
        <v>4013</v>
      </c>
      <c r="EXM3" s="13">
        <f t="shared" si="62"/>
        <v>4014</v>
      </c>
      <c r="EXN3" s="13">
        <f t="shared" si="62"/>
        <v>4015</v>
      </c>
      <c r="EXO3" s="13">
        <f t="shared" si="62"/>
        <v>4016</v>
      </c>
      <c r="EXP3" s="13">
        <f t="shared" si="62"/>
        <v>4017</v>
      </c>
      <c r="EXQ3" s="13">
        <f t="shared" si="62"/>
        <v>4018</v>
      </c>
      <c r="EXR3" s="13">
        <f t="shared" si="62"/>
        <v>4019</v>
      </c>
      <c r="EXS3" s="13">
        <f t="shared" si="62"/>
        <v>4020</v>
      </c>
      <c r="EXT3" s="13">
        <f t="shared" si="62"/>
        <v>4021</v>
      </c>
      <c r="EXU3" s="13">
        <f t="shared" si="62"/>
        <v>4022</v>
      </c>
      <c r="EXV3" s="13">
        <f t="shared" si="62"/>
        <v>4023</v>
      </c>
      <c r="EXW3" s="13">
        <f t="shared" si="62"/>
        <v>4024</v>
      </c>
      <c r="EXX3" s="13">
        <f t="shared" si="62"/>
        <v>4025</v>
      </c>
      <c r="EXY3" s="13">
        <f t="shared" si="62"/>
        <v>4026</v>
      </c>
      <c r="EXZ3" s="13">
        <f t="shared" si="62"/>
        <v>4027</v>
      </c>
      <c r="EYA3" s="13">
        <f t="shared" si="62"/>
        <v>4028</v>
      </c>
      <c r="EYB3" s="13">
        <f t="shared" si="62"/>
        <v>4029</v>
      </c>
      <c r="EYC3" s="13">
        <f t="shared" si="62"/>
        <v>4030</v>
      </c>
      <c r="EYD3" s="13">
        <f t="shared" si="62"/>
        <v>4031</v>
      </c>
      <c r="EYE3" s="13">
        <f t="shared" si="62"/>
        <v>4032</v>
      </c>
      <c r="EYF3" s="13">
        <f t="shared" si="62"/>
        <v>4033</v>
      </c>
      <c r="EYG3" s="13">
        <f t="shared" si="62"/>
        <v>4034</v>
      </c>
      <c r="EYH3" s="13">
        <f t="shared" si="62"/>
        <v>4035</v>
      </c>
      <c r="EYI3" s="13">
        <f t="shared" ref="EYI3:FAT3" si="63">COLUMN()-3</f>
        <v>4036</v>
      </c>
      <c r="EYJ3" s="13">
        <f t="shared" si="63"/>
        <v>4037</v>
      </c>
      <c r="EYK3" s="13">
        <f t="shared" si="63"/>
        <v>4038</v>
      </c>
      <c r="EYL3" s="13">
        <f t="shared" si="63"/>
        <v>4039</v>
      </c>
      <c r="EYM3" s="13">
        <f t="shared" si="63"/>
        <v>4040</v>
      </c>
      <c r="EYN3" s="13">
        <f t="shared" si="63"/>
        <v>4041</v>
      </c>
      <c r="EYO3" s="13">
        <f t="shared" si="63"/>
        <v>4042</v>
      </c>
      <c r="EYP3" s="13">
        <f t="shared" si="63"/>
        <v>4043</v>
      </c>
      <c r="EYQ3" s="13">
        <f t="shared" si="63"/>
        <v>4044</v>
      </c>
      <c r="EYR3" s="13">
        <f t="shared" si="63"/>
        <v>4045</v>
      </c>
      <c r="EYS3" s="13">
        <f t="shared" si="63"/>
        <v>4046</v>
      </c>
      <c r="EYT3" s="13">
        <f t="shared" si="63"/>
        <v>4047</v>
      </c>
      <c r="EYU3" s="13">
        <f t="shared" si="63"/>
        <v>4048</v>
      </c>
      <c r="EYV3" s="13">
        <f t="shared" si="63"/>
        <v>4049</v>
      </c>
      <c r="EYW3" s="13">
        <f t="shared" si="63"/>
        <v>4050</v>
      </c>
      <c r="EYX3" s="13">
        <f t="shared" si="63"/>
        <v>4051</v>
      </c>
      <c r="EYY3" s="13">
        <f t="shared" si="63"/>
        <v>4052</v>
      </c>
      <c r="EYZ3" s="13">
        <f t="shared" si="63"/>
        <v>4053</v>
      </c>
      <c r="EZA3" s="13">
        <f t="shared" si="63"/>
        <v>4054</v>
      </c>
      <c r="EZB3" s="13">
        <f t="shared" si="63"/>
        <v>4055</v>
      </c>
      <c r="EZC3" s="13">
        <f t="shared" si="63"/>
        <v>4056</v>
      </c>
      <c r="EZD3" s="13">
        <f t="shared" si="63"/>
        <v>4057</v>
      </c>
      <c r="EZE3" s="13">
        <f t="shared" si="63"/>
        <v>4058</v>
      </c>
      <c r="EZF3" s="13">
        <f t="shared" si="63"/>
        <v>4059</v>
      </c>
      <c r="EZG3" s="13">
        <f t="shared" si="63"/>
        <v>4060</v>
      </c>
      <c r="EZH3" s="13">
        <f t="shared" si="63"/>
        <v>4061</v>
      </c>
      <c r="EZI3" s="13">
        <f t="shared" si="63"/>
        <v>4062</v>
      </c>
      <c r="EZJ3" s="13">
        <f t="shared" si="63"/>
        <v>4063</v>
      </c>
      <c r="EZK3" s="13">
        <f t="shared" si="63"/>
        <v>4064</v>
      </c>
      <c r="EZL3" s="13">
        <f t="shared" si="63"/>
        <v>4065</v>
      </c>
      <c r="EZM3" s="13">
        <f t="shared" si="63"/>
        <v>4066</v>
      </c>
      <c r="EZN3" s="13">
        <f t="shared" si="63"/>
        <v>4067</v>
      </c>
      <c r="EZO3" s="13">
        <f t="shared" si="63"/>
        <v>4068</v>
      </c>
      <c r="EZP3" s="13">
        <f t="shared" si="63"/>
        <v>4069</v>
      </c>
      <c r="EZQ3" s="13">
        <f t="shared" si="63"/>
        <v>4070</v>
      </c>
      <c r="EZR3" s="13">
        <f t="shared" si="63"/>
        <v>4071</v>
      </c>
      <c r="EZS3" s="13">
        <f t="shared" si="63"/>
        <v>4072</v>
      </c>
      <c r="EZT3" s="13">
        <f t="shared" si="63"/>
        <v>4073</v>
      </c>
      <c r="EZU3" s="13">
        <f t="shared" si="63"/>
        <v>4074</v>
      </c>
      <c r="EZV3" s="13">
        <f t="shared" si="63"/>
        <v>4075</v>
      </c>
      <c r="EZW3" s="13">
        <f t="shared" si="63"/>
        <v>4076</v>
      </c>
      <c r="EZX3" s="13">
        <f t="shared" si="63"/>
        <v>4077</v>
      </c>
      <c r="EZY3" s="13">
        <f t="shared" si="63"/>
        <v>4078</v>
      </c>
      <c r="EZZ3" s="13">
        <f t="shared" si="63"/>
        <v>4079</v>
      </c>
      <c r="FAA3" s="13">
        <f t="shared" si="63"/>
        <v>4080</v>
      </c>
      <c r="FAB3" s="13">
        <f t="shared" si="63"/>
        <v>4081</v>
      </c>
      <c r="FAC3" s="13">
        <f t="shared" si="63"/>
        <v>4082</v>
      </c>
      <c r="FAD3" s="13">
        <f t="shared" si="63"/>
        <v>4083</v>
      </c>
      <c r="FAE3" s="13">
        <f t="shared" si="63"/>
        <v>4084</v>
      </c>
      <c r="FAF3" s="13">
        <f t="shared" si="63"/>
        <v>4085</v>
      </c>
      <c r="FAG3" s="13">
        <f t="shared" si="63"/>
        <v>4086</v>
      </c>
      <c r="FAH3" s="13">
        <f t="shared" si="63"/>
        <v>4087</v>
      </c>
      <c r="FAI3" s="13">
        <f t="shared" si="63"/>
        <v>4088</v>
      </c>
      <c r="FAJ3" s="13">
        <f t="shared" si="63"/>
        <v>4089</v>
      </c>
      <c r="FAK3" s="13">
        <f t="shared" si="63"/>
        <v>4090</v>
      </c>
      <c r="FAL3" s="13">
        <f t="shared" si="63"/>
        <v>4091</v>
      </c>
      <c r="FAM3" s="13">
        <f t="shared" si="63"/>
        <v>4092</v>
      </c>
      <c r="FAN3" s="13">
        <f t="shared" si="63"/>
        <v>4093</v>
      </c>
      <c r="FAO3" s="13">
        <f t="shared" si="63"/>
        <v>4094</v>
      </c>
      <c r="FAP3" s="13">
        <f t="shared" si="63"/>
        <v>4095</v>
      </c>
      <c r="FAQ3" s="13">
        <f t="shared" si="63"/>
        <v>4096</v>
      </c>
      <c r="FAR3" s="13">
        <f t="shared" si="63"/>
        <v>4097</v>
      </c>
      <c r="FAS3" s="13">
        <f t="shared" si="63"/>
        <v>4098</v>
      </c>
      <c r="FAT3" s="13">
        <f t="shared" si="63"/>
        <v>4099</v>
      </c>
      <c r="FAU3" s="13">
        <f t="shared" ref="FAU3:FDF3" si="64">COLUMN()-3</f>
        <v>4100</v>
      </c>
      <c r="FAV3" s="13">
        <f t="shared" si="64"/>
        <v>4101</v>
      </c>
      <c r="FAW3" s="13">
        <f t="shared" si="64"/>
        <v>4102</v>
      </c>
      <c r="FAX3" s="13">
        <f t="shared" si="64"/>
        <v>4103</v>
      </c>
      <c r="FAY3" s="13">
        <f t="shared" si="64"/>
        <v>4104</v>
      </c>
      <c r="FAZ3" s="13">
        <f t="shared" si="64"/>
        <v>4105</v>
      </c>
      <c r="FBA3" s="13">
        <f t="shared" si="64"/>
        <v>4106</v>
      </c>
      <c r="FBB3" s="13">
        <f t="shared" si="64"/>
        <v>4107</v>
      </c>
      <c r="FBC3" s="13">
        <f t="shared" si="64"/>
        <v>4108</v>
      </c>
      <c r="FBD3" s="13">
        <f t="shared" si="64"/>
        <v>4109</v>
      </c>
      <c r="FBE3" s="13">
        <f t="shared" si="64"/>
        <v>4110</v>
      </c>
      <c r="FBF3" s="13">
        <f t="shared" si="64"/>
        <v>4111</v>
      </c>
      <c r="FBG3" s="13">
        <f t="shared" si="64"/>
        <v>4112</v>
      </c>
      <c r="FBH3" s="13">
        <f t="shared" si="64"/>
        <v>4113</v>
      </c>
      <c r="FBI3" s="13">
        <f t="shared" si="64"/>
        <v>4114</v>
      </c>
      <c r="FBJ3" s="13">
        <f t="shared" si="64"/>
        <v>4115</v>
      </c>
      <c r="FBK3" s="13">
        <f t="shared" si="64"/>
        <v>4116</v>
      </c>
      <c r="FBL3" s="13">
        <f t="shared" si="64"/>
        <v>4117</v>
      </c>
      <c r="FBM3" s="13">
        <f t="shared" si="64"/>
        <v>4118</v>
      </c>
      <c r="FBN3" s="13">
        <f t="shared" si="64"/>
        <v>4119</v>
      </c>
      <c r="FBO3" s="13">
        <f t="shared" si="64"/>
        <v>4120</v>
      </c>
      <c r="FBP3" s="13">
        <f t="shared" si="64"/>
        <v>4121</v>
      </c>
      <c r="FBQ3" s="13">
        <f t="shared" si="64"/>
        <v>4122</v>
      </c>
      <c r="FBR3" s="13">
        <f t="shared" si="64"/>
        <v>4123</v>
      </c>
      <c r="FBS3" s="13">
        <f t="shared" si="64"/>
        <v>4124</v>
      </c>
      <c r="FBT3" s="13">
        <f t="shared" si="64"/>
        <v>4125</v>
      </c>
      <c r="FBU3" s="13">
        <f t="shared" si="64"/>
        <v>4126</v>
      </c>
      <c r="FBV3" s="13">
        <f t="shared" si="64"/>
        <v>4127</v>
      </c>
      <c r="FBW3" s="13">
        <f t="shared" si="64"/>
        <v>4128</v>
      </c>
      <c r="FBX3" s="13">
        <f t="shared" si="64"/>
        <v>4129</v>
      </c>
      <c r="FBY3" s="13">
        <f t="shared" si="64"/>
        <v>4130</v>
      </c>
      <c r="FBZ3" s="13">
        <f t="shared" si="64"/>
        <v>4131</v>
      </c>
      <c r="FCA3" s="13">
        <f t="shared" si="64"/>
        <v>4132</v>
      </c>
      <c r="FCB3" s="13">
        <f t="shared" si="64"/>
        <v>4133</v>
      </c>
      <c r="FCC3" s="13">
        <f t="shared" si="64"/>
        <v>4134</v>
      </c>
      <c r="FCD3" s="13">
        <f t="shared" si="64"/>
        <v>4135</v>
      </c>
      <c r="FCE3" s="13">
        <f t="shared" si="64"/>
        <v>4136</v>
      </c>
      <c r="FCF3" s="13">
        <f t="shared" si="64"/>
        <v>4137</v>
      </c>
      <c r="FCG3" s="13">
        <f t="shared" si="64"/>
        <v>4138</v>
      </c>
      <c r="FCH3" s="13">
        <f t="shared" si="64"/>
        <v>4139</v>
      </c>
      <c r="FCI3" s="13">
        <f t="shared" si="64"/>
        <v>4140</v>
      </c>
      <c r="FCJ3" s="13">
        <f t="shared" si="64"/>
        <v>4141</v>
      </c>
      <c r="FCK3" s="13">
        <f t="shared" si="64"/>
        <v>4142</v>
      </c>
      <c r="FCL3" s="13">
        <f t="shared" si="64"/>
        <v>4143</v>
      </c>
      <c r="FCM3" s="13">
        <f t="shared" si="64"/>
        <v>4144</v>
      </c>
      <c r="FCN3" s="13">
        <f t="shared" si="64"/>
        <v>4145</v>
      </c>
      <c r="FCO3" s="13">
        <f t="shared" si="64"/>
        <v>4146</v>
      </c>
      <c r="FCP3" s="13">
        <f t="shared" si="64"/>
        <v>4147</v>
      </c>
      <c r="FCQ3" s="13">
        <f t="shared" si="64"/>
        <v>4148</v>
      </c>
      <c r="FCR3" s="13">
        <f t="shared" si="64"/>
        <v>4149</v>
      </c>
      <c r="FCS3" s="13">
        <f t="shared" si="64"/>
        <v>4150</v>
      </c>
      <c r="FCT3" s="13">
        <f t="shared" si="64"/>
        <v>4151</v>
      </c>
      <c r="FCU3" s="13">
        <f t="shared" si="64"/>
        <v>4152</v>
      </c>
      <c r="FCV3" s="13">
        <f t="shared" si="64"/>
        <v>4153</v>
      </c>
      <c r="FCW3" s="13">
        <f t="shared" si="64"/>
        <v>4154</v>
      </c>
      <c r="FCX3" s="13">
        <f t="shared" si="64"/>
        <v>4155</v>
      </c>
      <c r="FCY3" s="13">
        <f t="shared" si="64"/>
        <v>4156</v>
      </c>
      <c r="FCZ3" s="13">
        <f t="shared" si="64"/>
        <v>4157</v>
      </c>
      <c r="FDA3" s="13">
        <f t="shared" si="64"/>
        <v>4158</v>
      </c>
      <c r="FDB3" s="13">
        <f t="shared" si="64"/>
        <v>4159</v>
      </c>
      <c r="FDC3" s="13">
        <f t="shared" si="64"/>
        <v>4160</v>
      </c>
      <c r="FDD3" s="13">
        <f t="shared" si="64"/>
        <v>4161</v>
      </c>
      <c r="FDE3" s="13">
        <f t="shared" si="64"/>
        <v>4162</v>
      </c>
      <c r="FDF3" s="13">
        <f t="shared" si="64"/>
        <v>4163</v>
      </c>
      <c r="FDG3" s="13">
        <f t="shared" ref="FDG3:FFR3" si="65">COLUMN()-3</f>
        <v>4164</v>
      </c>
      <c r="FDH3" s="13">
        <f t="shared" si="65"/>
        <v>4165</v>
      </c>
      <c r="FDI3" s="13">
        <f t="shared" si="65"/>
        <v>4166</v>
      </c>
      <c r="FDJ3" s="13">
        <f t="shared" si="65"/>
        <v>4167</v>
      </c>
      <c r="FDK3" s="13">
        <f t="shared" si="65"/>
        <v>4168</v>
      </c>
      <c r="FDL3" s="13">
        <f t="shared" si="65"/>
        <v>4169</v>
      </c>
      <c r="FDM3" s="13">
        <f t="shared" si="65"/>
        <v>4170</v>
      </c>
      <c r="FDN3" s="13">
        <f t="shared" si="65"/>
        <v>4171</v>
      </c>
      <c r="FDO3" s="13">
        <f t="shared" si="65"/>
        <v>4172</v>
      </c>
      <c r="FDP3" s="13">
        <f t="shared" si="65"/>
        <v>4173</v>
      </c>
      <c r="FDQ3" s="13">
        <f t="shared" si="65"/>
        <v>4174</v>
      </c>
      <c r="FDR3" s="13">
        <f t="shared" si="65"/>
        <v>4175</v>
      </c>
      <c r="FDS3" s="13">
        <f t="shared" si="65"/>
        <v>4176</v>
      </c>
      <c r="FDT3" s="13">
        <f t="shared" si="65"/>
        <v>4177</v>
      </c>
      <c r="FDU3" s="13">
        <f t="shared" si="65"/>
        <v>4178</v>
      </c>
      <c r="FDV3" s="13">
        <f t="shared" si="65"/>
        <v>4179</v>
      </c>
      <c r="FDW3" s="13">
        <f t="shared" si="65"/>
        <v>4180</v>
      </c>
      <c r="FDX3" s="13">
        <f t="shared" si="65"/>
        <v>4181</v>
      </c>
      <c r="FDY3" s="13">
        <f t="shared" si="65"/>
        <v>4182</v>
      </c>
      <c r="FDZ3" s="13">
        <f t="shared" si="65"/>
        <v>4183</v>
      </c>
      <c r="FEA3" s="13">
        <f t="shared" si="65"/>
        <v>4184</v>
      </c>
      <c r="FEB3" s="13">
        <f t="shared" si="65"/>
        <v>4185</v>
      </c>
      <c r="FEC3" s="13">
        <f t="shared" si="65"/>
        <v>4186</v>
      </c>
      <c r="FED3" s="13">
        <f t="shared" si="65"/>
        <v>4187</v>
      </c>
      <c r="FEE3" s="13">
        <f t="shared" si="65"/>
        <v>4188</v>
      </c>
      <c r="FEF3" s="13">
        <f t="shared" si="65"/>
        <v>4189</v>
      </c>
      <c r="FEG3" s="13">
        <f t="shared" si="65"/>
        <v>4190</v>
      </c>
      <c r="FEH3" s="13">
        <f t="shared" si="65"/>
        <v>4191</v>
      </c>
      <c r="FEI3" s="13">
        <f t="shared" si="65"/>
        <v>4192</v>
      </c>
      <c r="FEJ3" s="13">
        <f t="shared" si="65"/>
        <v>4193</v>
      </c>
      <c r="FEK3" s="13">
        <f t="shared" si="65"/>
        <v>4194</v>
      </c>
      <c r="FEL3" s="13">
        <f t="shared" si="65"/>
        <v>4195</v>
      </c>
      <c r="FEM3" s="13">
        <f t="shared" si="65"/>
        <v>4196</v>
      </c>
      <c r="FEN3" s="13">
        <f t="shared" si="65"/>
        <v>4197</v>
      </c>
      <c r="FEO3" s="13">
        <f t="shared" si="65"/>
        <v>4198</v>
      </c>
      <c r="FEP3" s="13">
        <f t="shared" si="65"/>
        <v>4199</v>
      </c>
      <c r="FEQ3" s="13">
        <f t="shared" si="65"/>
        <v>4200</v>
      </c>
      <c r="FER3" s="13">
        <f t="shared" si="65"/>
        <v>4201</v>
      </c>
      <c r="FES3" s="13">
        <f t="shared" si="65"/>
        <v>4202</v>
      </c>
      <c r="FET3" s="13">
        <f t="shared" si="65"/>
        <v>4203</v>
      </c>
      <c r="FEU3" s="13">
        <f t="shared" si="65"/>
        <v>4204</v>
      </c>
      <c r="FEV3" s="13">
        <f t="shared" si="65"/>
        <v>4205</v>
      </c>
      <c r="FEW3" s="13">
        <f t="shared" si="65"/>
        <v>4206</v>
      </c>
      <c r="FEX3" s="13">
        <f t="shared" si="65"/>
        <v>4207</v>
      </c>
      <c r="FEY3" s="13">
        <f t="shared" si="65"/>
        <v>4208</v>
      </c>
      <c r="FEZ3" s="13">
        <f t="shared" si="65"/>
        <v>4209</v>
      </c>
      <c r="FFA3" s="13">
        <f t="shared" si="65"/>
        <v>4210</v>
      </c>
      <c r="FFB3" s="13">
        <f t="shared" si="65"/>
        <v>4211</v>
      </c>
      <c r="FFC3" s="13">
        <f t="shared" si="65"/>
        <v>4212</v>
      </c>
      <c r="FFD3" s="13">
        <f t="shared" si="65"/>
        <v>4213</v>
      </c>
      <c r="FFE3" s="13">
        <f t="shared" si="65"/>
        <v>4214</v>
      </c>
      <c r="FFF3" s="13">
        <f t="shared" si="65"/>
        <v>4215</v>
      </c>
      <c r="FFG3" s="13">
        <f t="shared" si="65"/>
        <v>4216</v>
      </c>
      <c r="FFH3" s="13">
        <f t="shared" si="65"/>
        <v>4217</v>
      </c>
      <c r="FFI3" s="13">
        <f t="shared" si="65"/>
        <v>4218</v>
      </c>
      <c r="FFJ3" s="13">
        <f t="shared" si="65"/>
        <v>4219</v>
      </c>
      <c r="FFK3" s="13">
        <f t="shared" si="65"/>
        <v>4220</v>
      </c>
      <c r="FFL3" s="13">
        <f t="shared" si="65"/>
        <v>4221</v>
      </c>
      <c r="FFM3" s="13">
        <f t="shared" si="65"/>
        <v>4222</v>
      </c>
      <c r="FFN3" s="13">
        <f t="shared" si="65"/>
        <v>4223</v>
      </c>
      <c r="FFO3" s="13">
        <f t="shared" si="65"/>
        <v>4224</v>
      </c>
      <c r="FFP3" s="13">
        <f t="shared" si="65"/>
        <v>4225</v>
      </c>
      <c r="FFQ3" s="13">
        <f t="shared" si="65"/>
        <v>4226</v>
      </c>
      <c r="FFR3" s="13">
        <f t="shared" si="65"/>
        <v>4227</v>
      </c>
      <c r="FFS3" s="13">
        <f t="shared" ref="FFS3:FID3" si="66">COLUMN()-3</f>
        <v>4228</v>
      </c>
      <c r="FFT3" s="13">
        <f t="shared" si="66"/>
        <v>4229</v>
      </c>
      <c r="FFU3" s="13">
        <f t="shared" si="66"/>
        <v>4230</v>
      </c>
      <c r="FFV3" s="13">
        <f t="shared" si="66"/>
        <v>4231</v>
      </c>
      <c r="FFW3" s="13">
        <f t="shared" si="66"/>
        <v>4232</v>
      </c>
      <c r="FFX3" s="13">
        <f t="shared" si="66"/>
        <v>4233</v>
      </c>
      <c r="FFY3" s="13">
        <f t="shared" si="66"/>
        <v>4234</v>
      </c>
      <c r="FFZ3" s="13">
        <f t="shared" si="66"/>
        <v>4235</v>
      </c>
      <c r="FGA3" s="13">
        <f t="shared" si="66"/>
        <v>4236</v>
      </c>
      <c r="FGB3" s="13">
        <f t="shared" si="66"/>
        <v>4237</v>
      </c>
      <c r="FGC3" s="13">
        <f t="shared" si="66"/>
        <v>4238</v>
      </c>
      <c r="FGD3" s="13">
        <f t="shared" si="66"/>
        <v>4239</v>
      </c>
      <c r="FGE3" s="13">
        <f t="shared" si="66"/>
        <v>4240</v>
      </c>
      <c r="FGF3" s="13">
        <f t="shared" si="66"/>
        <v>4241</v>
      </c>
      <c r="FGG3" s="13">
        <f t="shared" si="66"/>
        <v>4242</v>
      </c>
      <c r="FGH3" s="13">
        <f t="shared" si="66"/>
        <v>4243</v>
      </c>
      <c r="FGI3" s="13">
        <f t="shared" si="66"/>
        <v>4244</v>
      </c>
      <c r="FGJ3" s="13">
        <f t="shared" si="66"/>
        <v>4245</v>
      </c>
      <c r="FGK3" s="13">
        <f t="shared" si="66"/>
        <v>4246</v>
      </c>
      <c r="FGL3" s="13">
        <f t="shared" si="66"/>
        <v>4247</v>
      </c>
      <c r="FGM3" s="13">
        <f t="shared" si="66"/>
        <v>4248</v>
      </c>
      <c r="FGN3" s="13">
        <f t="shared" si="66"/>
        <v>4249</v>
      </c>
      <c r="FGO3" s="13">
        <f t="shared" si="66"/>
        <v>4250</v>
      </c>
      <c r="FGP3" s="13">
        <f t="shared" si="66"/>
        <v>4251</v>
      </c>
      <c r="FGQ3" s="13">
        <f t="shared" si="66"/>
        <v>4252</v>
      </c>
      <c r="FGR3" s="13">
        <f t="shared" si="66"/>
        <v>4253</v>
      </c>
      <c r="FGS3" s="13">
        <f t="shared" si="66"/>
        <v>4254</v>
      </c>
      <c r="FGT3" s="13">
        <f t="shared" si="66"/>
        <v>4255</v>
      </c>
      <c r="FGU3" s="13">
        <f t="shared" si="66"/>
        <v>4256</v>
      </c>
      <c r="FGV3" s="13">
        <f t="shared" si="66"/>
        <v>4257</v>
      </c>
      <c r="FGW3" s="13">
        <f t="shared" si="66"/>
        <v>4258</v>
      </c>
      <c r="FGX3" s="13">
        <f t="shared" si="66"/>
        <v>4259</v>
      </c>
      <c r="FGY3" s="13">
        <f t="shared" si="66"/>
        <v>4260</v>
      </c>
      <c r="FGZ3" s="13">
        <f t="shared" si="66"/>
        <v>4261</v>
      </c>
      <c r="FHA3" s="13">
        <f t="shared" si="66"/>
        <v>4262</v>
      </c>
      <c r="FHB3" s="13">
        <f t="shared" si="66"/>
        <v>4263</v>
      </c>
      <c r="FHC3" s="13">
        <f t="shared" si="66"/>
        <v>4264</v>
      </c>
      <c r="FHD3" s="13">
        <f t="shared" si="66"/>
        <v>4265</v>
      </c>
      <c r="FHE3" s="13">
        <f t="shared" si="66"/>
        <v>4266</v>
      </c>
      <c r="FHF3" s="13">
        <f t="shared" si="66"/>
        <v>4267</v>
      </c>
      <c r="FHG3" s="13">
        <f t="shared" si="66"/>
        <v>4268</v>
      </c>
      <c r="FHH3" s="13">
        <f t="shared" si="66"/>
        <v>4269</v>
      </c>
      <c r="FHI3" s="13">
        <f t="shared" si="66"/>
        <v>4270</v>
      </c>
      <c r="FHJ3" s="13">
        <f t="shared" si="66"/>
        <v>4271</v>
      </c>
      <c r="FHK3" s="13">
        <f t="shared" si="66"/>
        <v>4272</v>
      </c>
      <c r="FHL3" s="13">
        <f t="shared" si="66"/>
        <v>4273</v>
      </c>
      <c r="FHM3" s="13">
        <f t="shared" si="66"/>
        <v>4274</v>
      </c>
      <c r="FHN3" s="13">
        <f t="shared" si="66"/>
        <v>4275</v>
      </c>
      <c r="FHO3" s="13">
        <f t="shared" si="66"/>
        <v>4276</v>
      </c>
      <c r="FHP3" s="13">
        <f t="shared" si="66"/>
        <v>4277</v>
      </c>
      <c r="FHQ3" s="13">
        <f t="shared" si="66"/>
        <v>4278</v>
      </c>
      <c r="FHR3" s="13">
        <f t="shared" si="66"/>
        <v>4279</v>
      </c>
      <c r="FHS3" s="13">
        <f t="shared" si="66"/>
        <v>4280</v>
      </c>
      <c r="FHT3" s="13">
        <f t="shared" si="66"/>
        <v>4281</v>
      </c>
      <c r="FHU3" s="13">
        <f t="shared" si="66"/>
        <v>4282</v>
      </c>
      <c r="FHV3" s="13">
        <f t="shared" si="66"/>
        <v>4283</v>
      </c>
      <c r="FHW3" s="13">
        <f t="shared" si="66"/>
        <v>4284</v>
      </c>
      <c r="FHX3" s="13">
        <f t="shared" si="66"/>
        <v>4285</v>
      </c>
      <c r="FHY3" s="13">
        <f t="shared" si="66"/>
        <v>4286</v>
      </c>
      <c r="FHZ3" s="13">
        <f t="shared" si="66"/>
        <v>4287</v>
      </c>
      <c r="FIA3" s="13">
        <f t="shared" si="66"/>
        <v>4288</v>
      </c>
      <c r="FIB3" s="13">
        <f t="shared" si="66"/>
        <v>4289</v>
      </c>
      <c r="FIC3" s="13">
        <f t="shared" si="66"/>
        <v>4290</v>
      </c>
      <c r="FID3" s="13">
        <f t="shared" si="66"/>
        <v>4291</v>
      </c>
      <c r="FIE3" s="13">
        <f t="shared" ref="FIE3:FKP3" si="67">COLUMN()-3</f>
        <v>4292</v>
      </c>
      <c r="FIF3" s="13">
        <f t="shared" si="67"/>
        <v>4293</v>
      </c>
      <c r="FIG3" s="13">
        <f t="shared" si="67"/>
        <v>4294</v>
      </c>
      <c r="FIH3" s="13">
        <f t="shared" si="67"/>
        <v>4295</v>
      </c>
      <c r="FII3" s="13">
        <f t="shared" si="67"/>
        <v>4296</v>
      </c>
      <c r="FIJ3" s="13">
        <f t="shared" si="67"/>
        <v>4297</v>
      </c>
      <c r="FIK3" s="13">
        <f t="shared" si="67"/>
        <v>4298</v>
      </c>
      <c r="FIL3" s="13">
        <f t="shared" si="67"/>
        <v>4299</v>
      </c>
      <c r="FIM3" s="13">
        <f t="shared" si="67"/>
        <v>4300</v>
      </c>
      <c r="FIN3" s="13">
        <f t="shared" si="67"/>
        <v>4301</v>
      </c>
      <c r="FIO3" s="13">
        <f t="shared" si="67"/>
        <v>4302</v>
      </c>
      <c r="FIP3" s="13">
        <f t="shared" si="67"/>
        <v>4303</v>
      </c>
      <c r="FIQ3" s="13">
        <f t="shared" si="67"/>
        <v>4304</v>
      </c>
      <c r="FIR3" s="13">
        <f t="shared" si="67"/>
        <v>4305</v>
      </c>
      <c r="FIS3" s="13">
        <f t="shared" si="67"/>
        <v>4306</v>
      </c>
      <c r="FIT3" s="13">
        <f t="shared" si="67"/>
        <v>4307</v>
      </c>
      <c r="FIU3" s="13">
        <f t="shared" si="67"/>
        <v>4308</v>
      </c>
      <c r="FIV3" s="13">
        <f t="shared" si="67"/>
        <v>4309</v>
      </c>
      <c r="FIW3" s="13">
        <f t="shared" si="67"/>
        <v>4310</v>
      </c>
      <c r="FIX3" s="13">
        <f t="shared" si="67"/>
        <v>4311</v>
      </c>
      <c r="FIY3" s="13">
        <f t="shared" si="67"/>
        <v>4312</v>
      </c>
      <c r="FIZ3" s="13">
        <f t="shared" si="67"/>
        <v>4313</v>
      </c>
      <c r="FJA3" s="13">
        <f t="shared" si="67"/>
        <v>4314</v>
      </c>
      <c r="FJB3" s="13">
        <f t="shared" si="67"/>
        <v>4315</v>
      </c>
      <c r="FJC3" s="13">
        <f t="shared" si="67"/>
        <v>4316</v>
      </c>
      <c r="FJD3" s="13">
        <f t="shared" si="67"/>
        <v>4317</v>
      </c>
      <c r="FJE3" s="13">
        <f t="shared" si="67"/>
        <v>4318</v>
      </c>
      <c r="FJF3" s="13">
        <f t="shared" si="67"/>
        <v>4319</v>
      </c>
      <c r="FJG3" s="13">
        <f t="shared" si="67"/>
        <v>4320</v>
      </c>
      <c r="FJH3" s="13">
        <f t="shared" si="67"/>
        <v>4321</v>
      </c>
      <c r="FJI3" s="13">
        <f t="shared" si="67"/>
        <v>4322</v>
      </c>
      <c r="FJJ3" s="13">
        <f t="shared" si="67"/>
        <v>4323</v>
      </c>
      <c r="FJK3" s="13">
        <f t="shared" si="67"/>
        <v>4324</v>
      </c>
      <c r="FJL3" s="13">
        <f t="shared" si="67"/>
        <v>4325</v>
      </c>
      <c r="FJM3" s="13">
        <f t="shared" si="67"/>
        <v>4326</v>
      </c>
      <c r="FJN3" s="13">
        <f t="shared" si="67"/>
        <v>4327</v>
      </c>
      <c r="FJO3" s="13">
        <f t="shared" si="67"/>
        <v>4328</v>
      </c>
      <c r="FJP3" s="13">
        <f t="shared" si="67"/>
        <v>4329</v>
      </c>
      <c r="FJQ3" s="13">
        <f t="shared" si="67"/>
        <v>4330</v>
      </c>
      <c r="FJR3" s="13">
        <f t="shared" si="67"/>
        <v>4331</v>
      </c>
      <c r="FJS3" s="13">
        <f t="shared" si="67"/>
        <v>4332</v>
      </c>
      <c r="FJT3" s="13">
        <f t="shared" si="67"/>
        <v>4333</v>
      </c>
      <c r="FJU3" s="13">
        <f t="shared" si="67"/>
        <v>4334</v>
      </c>
      <c r="FJV3" s="13">
        <f t="shared" si="67"/>
        <v>4335</v>
      </c>
      <c r="FJW3" s="13">
        <f t="shared" si="67"/>
        <v>4336</v>
      </c>
      <c r="FJX3" s="13">
        <f t="shared" si="67"/>
        <v>4337</v>
      </c>
      <c r="FJY3" s="13">
        <f t="shared" si="67"/>
        <v>4338</v>
      </c>
      <c r="FJZ3" s="13">
        <f t="shared" si="67"/>
        <v>4339</v>
      </c>
      <c r="FKA3" s="13">
        <f t="shared" si="67"/>
        <v>4340</v>
      </c>
      <c r="FKB3" s="13">
        <f t="shared" si="67"/>
        <v>4341</v>
      </c>
      <c r="FKC3" s="13">
        <f t="shared" si="67"/>
        <v>4342</v>
      </c>
      <c r="FKD3" s="13">
        <f t="shared" si="67"/>
        <v>4343</v>
      </c>
      <c r="FKE3" s="13">
        <f t="shared" si="67"/>
        <v>4344</v>
      </c>
      <c r="FKF3" s="13">
        <f t="shared" si="67"/>
        <v>4345</v>
      </c>
      <c r="FKG3" s="13">
        <f t="shared" si="67"/>
        <v>4346</v>
      </c>
      <c r="FKH3" s="13">
        <f t="shared" si="67"/>
        <v>4347</v>
      </c>
      <c r="FKI3" s="13">
        <f t="shared" si="67"/>
        <v>4348</v>
      </c>
      <c r="FKJ3" s="13">
        <f t="shared" si="67"/>
        <v>4349</v>
      </c>
      <c r="FKK3" s="13">
        <f t="shared" si="67"/>
        <v>4350</v>
      </c>
      <c r="FKL3" s="13">
        <f t="shared" si="67"/>
        <v>4351</v>
      </c>
      <c r="FKM3" s="13">
        <f t="shared" si="67"/>
        <v>4352</v>
      </c>
      <c r="FKN3" s="13">
        <f t="shared" si="67"/>
        <v>4353</v>
      </c>
      <c r="FKO3" s="13">
        <f t="shared" si="67"/>
        <v>4354</v>
      </c>
      <c r="FKP3" s="13">
        <f t="shared" si="67"/>
        <v>4355</v>
      </c>
      <c r="FKQ3" s="13">
        <f t="shared" ref="FKQ3:FNB3" si="68">COLUMN()-3</f>
        <v>4356</v>
      </c>
      <c r="FKR3" s="13">
        <f t="shared" si="68"/>
        <v>4357</v>
      </c>
      <c r="FKS3" s="13">
        <f t="shared" si="68"/>
        <v>4358</v>
      </c>
      <c r="FKT3" s="13">
        <f t="shared" si="68"/>
        <v>4359</v>
      </c>
      <c r="FKU3" s="13">
        <f t="shared" si="68"/>
        <v>4360</v>
      </c>
      <c r="FKV3" s="13">
        <f t="shared" si="68"/>
        <v>4361</v>
      </c>
      <c r="FKW3" s="13">
        <f t="shared" si="68"/>
        <v>4362</v>
      </c>
      <c r="FKX3" s="13">
        <f t="shared" si="68"/>
        <v>4363</v>
      </c>
      <c r="FKY3" s="13">
        <f t="shared" si="68"/>
        <v>4364</v>
      </c>
      <c r="FKZ3" s="13">
        <f t="shared" si="68"/>
        <v>4365</v>
      </c>
      <c r="FLA3" s="13">
        <f t="shared" si="68"/>
        <v>4366</v>
      </c>
      <c r="FLB3" s="13">
        <f t="shared" si="68"/>
        <v>4367</v>
      </c>
      <c r="FLC3" s="13">
        <f t="shared" si="68"/>
        <v>4368</v>
      </c>
      <c r="FLD3" s="13">
        <f t="shared" si="68"/>
        <v>4369</v>
      </c>
      <c r="FLE3" s="13">
        <f t="shared" si="68"/>
        <v>4370</v>
      </c>
      <c r="FLF3" s="13">
        <f t="shared" si="68"/>
        <v>4371</v>
      </c>
      <c r="FLG3" s="13">
        <f t="shared" si="68"/>
        <v>4372</v>
      </c>
      <c r="FLH3" s="13">
        <f t="shared" si="68"/>
        <v>4373</v>
      </c>
      <c r="FLI3" s="13">
        <f t="shared" si="68"/>
        <v>4374</v>
      </c>
      <c r="FLJ3" s="13">
        <f t="shared" si="68"/>
        <v>4375</v>
      </c>
      <c r="FLK3" s="13">
        <f t="shared" si="68"/>
        <v>4376</v>
      </c>
      <c r="FLL3" s="13">
        <f t="shared" si="68"/>
        <v>4377</v>
      </c>
      <c r="FLM3" s="13">
        <f t="shared" si="68"/>
        <v>4378</v>
      </c>
      <c r="FLN3" s="13">
        <f t="shared" si="68"/>
        <v>4379</v>
      </c>
      <c r="FLO3" s="13">
        <f t="shared" si="68"/>
        <v>4380</v>
      </c>
      <c r="FLP3" s="13">
        <f t="shared" si="68"/>
        <v>4381</v>
      </c>
      <c r="FLQ3" s="13">
        <f t="shared" si="68"/>
        <v>4382</v>
      </c>
      <c r="FLR3" s="13">
        <f t="shared" si="68"/>
        <v>4383</v>
      </c>
      <c r="FLS3" s="13">
        <f t="shared" si="68"/>
        <v>4384</v>
      </c>
      <c r="FLT3" s="13">
        <f t="shared" si="68"/>
        <v>4385</v>
      </c>
      <c r="FLU3" s="13">
        <f t="shared" si="68"/>
        <v>4386</v>
      </c>
      <c r="FLV3" s="13">
        <f t="shared" si="68"/>
        <v>4387</v>
      </c>
      <c r="FLW3" s="13">
        <f t="shared" si="68"/>
        <v>4388</v>
      </c>
      <c r="FLX3" s="13">
        <f t="shared" si="68"/>
        <v>4389</v>
      </c>
      <c r="FLY3" s="13">
        <f t="shared" si="68"/>
        <v>4390</v>
      </c>
      <c r="FLZ3" s="13">
        <f t="shared" si="68"/>
        <v>4391</v>
      </c>
      <c r="FMA3" s="13">
        <f t="shared" si="68"/>
        <v>4392</v>
      </c>
      <c r="FMB3" s="13">
        <f t="shared" si="68"/>
        <v>4393</v>
      </c>
      <c r="FMC3" s="13">
        <f t="shared" si="68"/>
        <v>4394</v>
      </c>
      <c r="FMD3" s="13">
        <f t="shared" si="68"/>
        <v>4395</v>
      </c>
      <c r="FME3" s="13">
        <f t="shared" si="68"/>
        <v>4396</v>
      </c>
      <c r="FMF3" s="13">
        <f t="shared" si="68"/>
        <v>4397</v>
      </c>
      <c r="FMG3" s="13">
        <f t="shared" si="68"/>
        <v>4398</v>
      </c>
      <c r="FMH3" s="13">
        <f t="shared" si="68"/>
        <v>4399</v>
      </c>
      <c r="FMI3" s="13">
        <f t="shared" si="68"/>
        <v>4400</v>
      </c>
      <c r="FMJ3" s="13">
        <f t="shared" si="68"/>
        <v>4401</v>
      </c>
      <c r="FMK3" s="13">
        <f t="shared" si="68"/>
        <v>4402</v>
      </c>
      <c r="FML3" s="13">
        <f t="shared" si="68"/>
        <v>4403</v>
      </c>
      <c r="FMM3" s="13">
        <f t="shared" si="68"/>
        <v>4404</v>
      </c>
      <c r="FMN3" s="13">
        <f t="shared" si="68"/>
        <v>4405</v>
      </c>
      <c r="FMO3" s="13">
        <f t="shared" si="68"/>
        <v>4406</v>
      </c>
      <c r="FMP3" s="13">
        <f t="shared" si="68"/>
        <v>4407</v>
      </c>
      <c r="FMQ3" s="13">
        <f t="shared" si="68"/>
        <v>4408</v>
      </c>
      <c r="FMR3" s="13">
        <f t="shared" si="68"/>
        <v>4409</v>
      </c>
      <c r="FMS3" s="13">
        <f t="shared" si="68"/>
        <v>4410</v>
      </c>
      <c r="FMT3" s="13">
        <f t="shared" si="68"/>
        <v>4411</v>
      </c>
      <c r="FMU3" s="13">
        <f t="shared" si="68"/>
        <v>4412</v>
      </c>
      <c r="FMV3" s="13">
        <f t="shared" si="68"/>
        <v>4413</v>
      </c>
      <c r="FMW3" s="13">
        <f t="shared" si="68"/>
        <v>4414</v>
      </c>
      <c r="FMX3" s="13">
        <f t="shared" si="68"/>
        <v>4415</v>
      </c>
      <c r="FMY3" s="13">
        <f t="shared" si="68"/>
        <v>4416</v>
      </c>
      <c r="FMZ3" s="13">
        <f t="shared" si="68"/>
        <v>4417</v>
      </c>
      <c r="FNA3" s="13">
        <f t="shared" si="68"/>
        <v>4418</v>
      </c>
      <c r="FNB3" s="13">
        <f t="shared" si="68"/>
        <v>4419</v>
      </c>
      <c r="FNC3" s="13">
        <f t="shared" ref="FNC3:FPN3" si="69">COLUMN()-3</f>
        <v>4420</v>
      </c>
      <c r="FND3" s="13">
        <f t="shared" si="69"/>
        <v>4421</v>
      </c>
      <c r="FNE3" s="13">
        <f t="shared" si="69"/>
        <v>4422</v>
      </c>
      <c r="FNF3" s="13">
        <f t="shared" si="69"/>
        <v>4423</v>
      </c>
      <c r="FNG3" s="13">
        <f t="shared" si="69"/>
        <v>4424</v>
      </c>
      <c r="FNH3" s="13">
        <f t="shared" si="69"/>
        <v>4425</v>
      </c>
      <c r="FNI3" s="13">
        <f t="shared" si="69"/>
        <v>4426</v>
      </c>
      <c r="FNJ3" s="13">
        <f t="shared" si="69"/>
        <v>4427</v>
      </c>
      <c r="FNK3" s="13">
        <f t="shared" si="69"/>
        <v>4428</v>
      </c>
      <c r="FNL3" s="13">
        <f t="shared" si="69"/>
        <v>4429</v>
      </c>
      <c r="FNM3" s="13">
        <f t="shared" si="69"/>
        <v>4430</v>
      </c>
      <c r="FNN3" s="13">
        <f t="shared" si="69"/>
        <v>4431</v>
      </c>
      <c r="FNO3" s="13">
        <f t="shared" si="69"/>
        <v>4432</v>
      </c>
      <c r="FNP3" s="13">
        <f t="shared" si="69"/>
        <v>4433</v>
      </c>
      <c r="FNQ3" s="13">
        <f t="shared" si="69"/>
        <v>4434</v>
      </c>
      <c r="FNR3" s="13">
        <f t="shared" si="69"/>
        <v>4435</v>
      </c>
      <c r="FNS3" s="13">
        <f t="shared" si="69"/>
        <v>4436</v>
      </c>
      <c r="FNT3" s="13">
        <f t="shared" si="69"/>
        <v>4437</v>
      </c>
      <c r="FNU3" s="13">
        <f t="shared" si="69"/>
        <v>4438</v>
      </c>
      <c r="FNV3" s="13">
        <f t="shared" si="69"/>
        <v>4439</v>
      </c>
      <c r="FNW3" s="13">
        <f t="shared" si="69"/>
        <v>4440</v>
      </c>
      <c r="FNX3" s="13">
        <f t="shared" si="69"/>
        <v>4441</v>
      </c>
      <c r="FNY3" s="13">
        <f t="shared" si="69"/>
        <v>4442</v>
      </c>
      <c r="FNZ3" s="13">
        <f t="shared" si="69"/>
        <v>4443</v>
      </c>
      <c r="FOA3" s="13">
        <f t="shared" si="69"/>
        <v>4444</v>
      </c>
      <c r="FOB3" s="13">
        <f t="shared" si="69"/>
        <v>4445</v>
      </c>
      <c r="FOC3" s="13">
        <f t="shared" si="69"/>
        <v>4446</v>
      </c>
      <c r="FOD3" s="13">
        <f t="shared" si="69"/>
        <v>4447</v>
      </c>
      <c r="FOE3" s="13">
        <f t="shared" si="69"/>
        <v>4448</v>
      </c>
      <c r="FOF3" s="13">
        <f t="shared" si="69"/>
        <v>4449</v>
      </c>
      <c r="FOG3" s="13">
        <f t="shared" si="69"/>
        <v>4450</v>
      </c>
      <c r="FOH3" s="13">
        <f t="shared" si="69"/>
        <v>4451</v>
      </c>
      <c r="FOI3" s="13">
        <f t="shared" si="69"/>
        <v>4452</v>
      </c>
      <c r="FOJ3" s="13">
        <f t="shared" si="69"/>
        <v>4453</v>
      </c>
      <c r="FOK3" s="13">
        <f t="shared" si="69"/>
        <v>4454</v>
      </c>
      <c r="FOL3" s="13">
        <f t="shared" si="69"/>
        <v>4455</v>
      </c>
      <c r="FOM3" s="13">
        <f t="shared" si="69"/>
        <v>4456</v>
      </c>
      <c r="FON3" s="13">
        <f t="shared" si="69"/>
        <v>4457</v>
      </c>
      <c r="FOO3" s="13">
        <f t="shared" si="69"/>
        <v>4458</v>
      </c>
      <c r="FOP3" s="13">
        <f t="shared" si="69"/>
        <v>4459</v>
      </c>
      <c r="FOQ3" s="13">
        <f t="shared" si="69"/>
        <v>4460</v>
      </c>
      <c r="FOR3" s="13">
        <f t="shared" si="69"/>
        <v>4461</v>
      </c>
      <c r="FOS3" s="13">
        <f t="shared" si="69"/>
        <v>4462</v>
      </c>
      <c r="FOT3" s="13">
        <f t="shared" si="69"/>
        <v>4463</v>
      </c>
      <c r="FOU3" s="13">
        <f t="shared" si="69"/>
        <v>4464</v>
      </c>
      <c r="FOV3" s="13">
        <f t="shared" si="69"/>
        <v>4465</v>
      </c>
      <c r="FOW3" s="13">
        <f t="shared" si="69"/>
        <v>4466</v>
      </c>
      <c r="FOX3" s="13">
        <f t="shared" si="69"/>
        <v>4467</v>
      </c>
      <c r="FOY3" s="13">
        <f t="shared" si="69"/>
        <v>4468</v>
      </c>
      <c r="FOZ3" s="13">
        <f t="shared" si="69"/>
        <v>4469</v>
      </c>
      <c r="FPA3" s="13">
        <f t="shared" si="69"/>
        <v>4470</v>
      </c>
      <c r="FPB3" s="13">
        <f t="shared" si="69"/>
        <v>4471</v>
      </c>
      <c r="FPC3" s="13">
        <f t="shared" si="69"/>
        <v>4472</v>
      </c>
      <c r="FPD3" s="13">
        <f t="shared" si="69"/>
        <v>4473</v>
      </c>
      <c r="FPE3" s="13">
        <f t="shared" si="69"/>
        <v>4474</v>
      </c>
      <c r="FPF3" s="13">
        <f t="shared" si="69"/>
        <v>4475</v>
      </c>
      <c r="FPG3" s="13">
        <f t="shared" si="69"/>
        <v>4476</v>
      </c>
      <c r="FPH3" s="13">
        <f t="shared" si="69"/>
        <v>4477</v>
      </c>
      <c r="FPI3" s="13">
        <f t="shared" si="69"/>
        <v>4478</v>
      </c>
      <c r="FPJ3" s="13">
        <f t="shared" si="69"/>
        <v>4479</v>
      </c>
      <c r="FPK3" s="13">
        <f t="shared" si="69"/>
        <v>4480</v>
      </c>
      <c r="FPL3" s="13">
        <f t="shared" si="69"/>
        <v>4481</v>
      </c>
      <c r="FPM3" s="13">
        <f t="shared" si="69"/>
        <v>4482</v>
      </c>
      <c r="FPN3" s="13">
        <f t="shared" si="69"/>
        <v>4483</v>
      </c>
      <c r="FPO3" s="13">
        <f t="shared" ref="FPO3:FRZ3" si="70">COLUMN()-3</f>
        <v>4484</v>
      </c>
      <c r="FPP3" s="13">
        <f t="shared" si="70"/>
        <v>4485</v>
      </c>
      <c r="FPQ3" s="13">
        <f t="shared" si="70"/>
        <v>4486</v>
      </c>
      <c r="FPR3" s="13">
        <f t="shared" si="70"/>
        <v>4487</v>
      </c>
      <c r="FPS3" s="13">
        <f t="shared" si="70"/>
        <v>4488</v>
      </c>
      <c r="FPT3" s="13">
        <f t="shared" si="70"/>
        <v>4489</v>
      </c>
      <c r="FPU3" s="13">
        <f t="shared" si="70"/>
        <v>4490</v>
      </c>
      <c r="FPV3" s="13">
        <f t="shared" si="70"/>
        <v>4491</v>
      </c>
      <c r="FPW3" s="13">
        <f t="shared" si="70"/>
        <v>4492</v>
      </c>
      <c r="FPX3" s="13">
        <f t="shared" si="70"/>
        <v>4493</v>
      </c>
      <c r="FPY3" s="13">
        <f t="shared" si="70"/>
        <v>4494</v>
      </c>
      <c r="FPZ3" s="13">
        <f t="shared" si="70"/>
        <v>4495</v>
      </c>
      <c r="FQA3" s="13">
        <f t="shared" si="70"/>
        <v>4496</v>
      </c>
      <c r="FQB3" s="13">
        <f t="shared" si="70"/>
        <v>4497</v>
      </c>
      <c r="FQC3" s="13">
        <f t="shared" si="70"/>
        <v>4498</v>
      </c>
      <c r="FQD3" s="13">
        <f t="shared" si="70"/>
        <v>4499</v>
      </c>
      <c r="FQE3" s="13">
        <f t="shared" si="70"/>
        <v>4500</v>
      </c>
      <c r="FQF3" s="13">
        <f t="shared" si="70"/>
        <v>4501</v>
      </c>
      <c r="FQG3" s="13">
        <f t="shared" si="70"/>
        <v>4502</v>
      </c>
      <c r="FQH3" s="13">
        <f t="shared" si="70"/>
        <v>4503</v>
      </c>
      <c r="FQI3" s="13">
        <f t="shared" si="70"/>
        <v>4504</v>
      </c>
      <c r="FQJ3" s="13">
        <f t="shared" si="70"/>
        <v>4505</v>
      </c>
      <c r="FQK3" s="13">
        <f t="shared" si="70"/>
        <v>4506</v>
      </c>
      <c r="FQL3" s="13">
        <f t="shared" si="70"/>
        <v>4507</v>
      </c>
      <c r="FQM3" s="13">
        <f t="shared" si="70"/>
        <v>4508</v>
      </c>
      <c r="FQN3" s="13">
        <f t="shared" si="70"/>
        <v>4509</v>
      </c>
      <c r="FQO3" s="13">
        <f t="shared" si="70"/>
        <v>4510</v>
      </c>
      <c r="FQP3" s="13">
        <f t="shared" si="70"/>
        <v>4511</v>
      </c>
      <c r="FQQ3" s="13">
        <f t="shared" si="70"/>
        <v>4512</v>
      </c>
      <c r="FQR3" s="13">
        <f t="shared" si="70"/>
        <v>4513</v>
      </c>
      <c r="FQS3" s="13">
        <f t="shared" si="70"/>
        <v>4514</v>
      </c>
      <c r="FQT3" s="13">
        <f t="shared" si="70"/>
        <v>4515</v>
      </c>
      <c r="FQU3" s="13">
        <f t="shared" si="70"/>
        <v>4516</v>
      </c>
      <c r="FQV3" s="13">
        <f t="shared" si="70"/>
        <v>4517</v>
      </c>
      <c r="FQW3" s="13">
        <f t="shared" si="70"/>
        <v>4518</v>
      </c>
      <c r="FQX3" s="13">
        <f t="shared" si="70"/>
        <v>4519</v>
      </c>
      <c r="FQY3" s="13">
        <f t="shared" si="70"/>
        <v>4520</v>
      </c>
      <c r="FQZ3" s="13">
        <f t="shared" si="70"/>
        <v>4521</v>
      </c>
      <c r="FRA3" s="13">
        <f t="shared" si="70"/>
        <v>4522</v>
      </c>
      <c r="FRB3" s="13">
        <f t="shared" si="70"/>
        <v>4523</v>
      </c>
      <c r="FRC3" s="13">
        <f t="shared" si="70"/>
        <v>4524</v>
      </c>
      <c r="FRD3" s="13">
        <f t="shared" si="70"/>
        <v>4525</v>
      </c>
      <c r="FRE3" s="13">
        <f t="shared" si="70"/>
        <v>4526</v>
      </c>
      <c r="FRF3" s="13">
        <f t="shared" si="70"/>
        <v>4527</v>
      </c>
      <c r="FRG3" s="13">
        <f t="shared" si="70"/>
        <v>4528</v>
      </c>
      <c r="FRH3" s="13">
        <f t="shared" si="70"/>
        <v>4529</v>
      </c>
      <c r="FRI3" s="13">
        <f t="shared" si="70"/>
        <v>4530</v>
      </c>
      <c r="FRJ3" s="13">
        <f t="shared" si="70"/>
        <v>4531</v>
      </c>
      <c r="FRK3" s="13">
        <f t="shared" si="70"/>
        <v>4532</v>
      </c>
      <c r="FRL3" s="13">
        <f t="shared" si="70"/>
        <v>4533</v>
      </c>
      <c r="FRM3" s="13">
        <f t="shared" si="70"/>
        <v>4534</v>
      </c>
      <c r="FRN3" s="13">
        <f t="shared" si="70"/>
        <v>4535</v>
      </c>
      <c r="FRO3" s="13">
        <f t="shared" si="70"/>
        <v>4536</v>
      </c>
      <c r="FRP3" s="13">
        <f t="shared" si="70"/>
        <v>4537</v>
      </c>
      <c r="FRQ3" s="13">
        <f t="shared" si="70"/>
        <v>4538</v>
      </c>
      <c r="FRR3" s="13">
        <f t="shared" si="70"/>
        <v>4539</v>
      </c>
      <c r="FRS3" s="13">
        <f t="shared" si="70"/>
        <v>4540</v>
      </c>
      <c r="FRT3" s="13">
        <f t="shared" si="70"/>
        <v>4541</v>
      </c>
      <c r="FRU3" s="13">
        <f t="shared" si="70"/>
        <v>4542</v>
      </c>
      <c r="FRV3" s="13">
        <f t="shared" si="70"/>
        <v>4543</v>
      </c>
      <c r="FRW3" s="13">
        <f t="shared" si="70"/>
        <v>4544</v>
      </c>
      <c r="FRX3" s="13">
        <f t="shared" si="70"/>
        <v>4545</v>
      </c>
      <c r="FRY3" s="13">
        <f t="shared" si="70"/>
        <v>4546</v>
      </c>
      <c r="FRZ3" s="13">
        <f t="shared" si="70"/>
        <v>4547</v>
      </c>
      <c r="FSA3" s="13">
        <f t="shared" ref="FSA3:FUL3" si="71">COLUMN()-3</f>
        <v>4548</v>
      </c>
      <c r="FSB3" s="13">
        <f t="shared" si="71"/>
        <v>4549</v>
      </c>
      <c r="FSC3" s="13">
        <f t="shared" si="71"/>
        <v>4550</v>
      </c>
      <c r="FSD3" s="13">
        <f t="shared" si="71"/>
        <v>4551</v>
      </c>
      <c r="FSE3" s="13">
        <f t="shared" si="71"/>
        <v>4552</v>
      </c>
      <c r="FSF3" s="13">
        <f t="shared" si="71"/>
        <v>4553</v>
      </c>
      <c r="FSG3" s="13">
        <f t="shared" si="71"/>
        <v>4554</v>
      </c>
      <c r="FSH3" s="13">
        <f t="shared" si="71"/>
        <v>4555</v>
      </c>
      <c r="FSI3" s="13">
        <f t="shared" si="71"/>
        <v>4556</v>
      </c>
      <c r="FSJ3" s="13">
        <f t="shared" si="71"/>
        <v>4557</v>
      </c>
      <c r="FSK3" s="13">
        <f t="shared" si="71"/>
        <v>4558</v>
      </c>
      <c r="FSL3" s="13">
        <f t="shared" si="71"/>
        <v>4559</v>
      </c>
      <c r="FSM3" s="13">
        <f t="shared" si="71"/>
        <v>4560</v>
      </c>
      <c r="FSN3" s="13">
        <f t="shared" si="71"/>
        <v>4561</v>
      </c>
      <c r="FSO3" s="13">
        <f t="shared" si="71"/>
        <v>4562</v>
      </c>
      <c r="FSP3" s="13">
        <f t="shared" si="71"/>
        <v>4563</v>
      </c>
      <c r="FSQ3" s="13">
        <f t="shared" si="71"/>
        <v>4564</v>
      </c>
      <c r="FSR3" s="13">
        <f t="shared" si="71"/>
        <v>4565</v>
      </c>
      <c r="FSS3" s="13">
        <f t="shared" si="71"/>
        <v>4566</v>
      </c>
      <c r="FST3" s="13">
        <f t="shared" si="71"/>
        <v>4567</v>
      </c>
      <c r="FSU3" s="13">
        <f t="shared" si="71"/>
        <v>4568</v>
      </c>
      <c r="FSV3" s="13">
        <f t="shared" si="71"/>
        <v>4569</v>
      </c>
      <c r="FSW3" s="13">
        <f t="shared" si="71"/>
        <v>4570</v>
      </c>
      <c r="FSX3" s="13">
        <f t="shared" si="71"/>
        <v>4571</v>
      </c>
      <c r="FSY3" s="13">
        <f t="shared" si="71"/>
        <v>4572</v>
      </c>
      <c r="FSZ3" s="13">
        <f t="shared" si="71"/>
        <v>4573</v>
      </c>
      <c r="FTA3" s="13">
        <f t="shared" si="71"/>
        <v>4574</v>
      </c>
      <c r="FTB3" s="13">
        <f t="shared" si="71"/>
        <v>4575</v>
      </c>
      <c r="FTC3" s="13">
        <f t="shared" si="71"/>
        <v>4576</v>
      </c>
      <c r="FTD3" s="13">
        <f t="shared" si="71"/>
        <v>4577</v>
      </c>
      <c r="FTE3" s="13">
        <f t="shared" si="71"/>
        <v>4578</v>
      </c>
      <c r="FTF3" s="13">
        <f t="shared" si="71"/>
        <v>4579</v>
      </c>
      <c r="FTG3" s="13">
        <f t="shared" si="71"/>
        <v>4580</v>
      </c>
      <c r="FTH3" s="13">
        <f t="shared" si="71"/>
        <v>4581</v>
      </c>
      <c r="FTI3" s="13">
        <f t="shared" si="71"/>
        <v>4582</v>
      </c>
      <c r="FTJ3" s="13">
        <f t="shared" si="71"/>
        <v>4583</v>
      </c>
      <c r="FTK3" s="13">
        <f t="shared" si="71"/>
        <v>4584</v>
      </c>
      <c r="FTL3" s="13">
        <f t="shared" si="71"/>
        <v>4585</v>
      </c>
      <c r="FTM3" s="13">
        <f t="shared" si="71"/>
        <v>4586</v>
      </c>
      <c r="FTN3" s="13">
        <f t="shared" si="71"/>
        <v>4587</v>
      </c>
      <c r="FTO3" s="13">
        <f t="shared" si="71"/>
        <v>4588</v>
      </c>
      <c r="FTP3" s="13">
        <f t="shared" si="71"/>
        <v>4589</v>
      </c>
      <c r="FTQ3" s="13">
        <f t="shared" si="71"/>
        <v>4590</v>
      </c>
      <c r="FTR3" s="13">
        <f t="shared" si="71"/>
        <v>4591</v>
      </c>
      <c r="FTS3" s="13">
        <f t="shared" si="71"/>
        <v>4592</v>
      </c>
      <c r="FTT3" s="13">
        <f t="shared" si="71"/>
        <v>4593</v>
      </c>
      <c r="FTU3" s="13">
        <f t="shared" si="71"/>
        <v>4594</v>
      </c>
      <c r="FTV3" s="13">
        <f t="shared" si="71"/>
        <v>4595</v>
      </c>
      <c r="FTW3" s="13">
        <f t="shared" si="71"/>
        <v>4596</v>
      </c>
      <c r="FTX3" s="13">
        <f t="shared" si="71"/>
        <v>4597</v>
      </c>
      <c r="FTY3" s="13">
        <f t="shared" si="71"/>
        <v>4598</v>
      </c>
      <c r="FTZ3" s="13">
        <f t="shared" si="71"/>
        <v>4599</v>
      </c>
      <c r="FUA3" s="13">
        <f t="shared" si="71"/>
        <v>4600</v>
      </c>
      <c r="FUB3" s="13">
        <f t="shared" si="71"/>
        <v>4601</v>
      </c>
      <c r="FUC3" s="13">
        <f t="shared" si="71"/>
        <v>4602</v>
      </c>
      <c r="FUD3" s="13">
        <f t="shared" si="71"/>
        <v>4603</v>
      </c>
      <c r="FUE3" s="13">
        <f t="shared" si="71"/>
        <v>4604</v>
      </c>
      <c r="FUF3" s="13">
        <f t="shared" si="71"/>
        <v>4605</v>
      </c>
      <c r="FUG3" s="13">
        <f t="shared" si="71"/>
        <v>4606</v>
      </c>
      <c r="FUH3" s="13">
        <f t="shared" si="71"/>
        <v>4607</v>
      </c>
      <c r="FUI3" s="13">
        <f t="shared" si="71"/>
        <v>4608</v>
      </c>
      <c r="FUJ3" s="13">
        <f t="shared" si="71"/>
        <v>4609</v>
      </c>
      <c r="FUK3" s="13">
        <f t="shared" si="71"/>
        <v>4610</v>
      </c>
      <c r="FUL3" s="13">
        <f t="shared" si="71"/>
        <v>4611</v>
      </c>
      <c r="FUM3" s="13">
        <f t="shared" ref="FUM3:FWX3" si="72">COLUMN()-3</f>
        <v>4612</v>
      </c>
      <c r="FUN3" s="13">
        <f t="shared" si="72"/>
        <v>4613</v>
      </c>
      <c r="FUO3" s="13">
        <f t="shared" si="72"/>
        <v>4614</v>
      </c>
      <c r="FUP3" s="13">
        <f t="shared" si="72"/>
        <v>4615</v>
      </c>
      <c r="FUQ3" s="13">
        <f t="shared" si="72"/>
        <v>4616</v>
      </c>
      <c r="FUR3" s="13">
        <f t="shared" si="72"/>
        <v>4617</v>
      </c>
      <c r="FUS3" s="13">
        <f t="shared" si="72"/>
        <v>4618</v>
      </c>
      <c r="FUT3" s="13">
        <f t="shared" si="72"/>
        <v>4619</v>
      </c>
      <c r="FUU3" s="13">
        <f t="shared" si="72"/>
        <v>4620</v>
      </c>
      <c r="FUV3" s="13">
        <f t="shared" si="72"/>
        <v>4621</v>
      </c>
      <c r="FUW3" s="13">
        <f t="shared" si="72"/>
        <v>4622</v>
      </c>
      <c r="FUX3" s="13">
        <f t="shared" si="72"/>
        <v>4623</v>
      </c>
      <c r="FUY3" s="13">
        <f t="shared" si="72"/>
        <v>4624</v>
      </c>
      <c r="FUZ3" s="13">
        <f t="shared" si="72"/>
        <v>4625</v>
      </c>
      <c r="FVA3" s="13">
        <f t="shared" si="72"/>
        <v>4626</v>
      </c>
      <c r="FVB3" s="13">
        <f t="shared" si="72"/>
        <v>4627</v>
      </c>
      <c r="FVC3" s="13">
        <f t="shared" si="72"/>
        <v>4628</v>
      </c>
      <c r="FVD3" s="13">
        <f t="shared" si="72"/>
        <v>4629</v>
      </c>
      <c r="FVE3" s="13">
        <f t="shared" si="72"/>
        <v>4630</v>
      </c>
      <c r="FVF3" s="13">
        <f t="shared" si="72"/>
        <v>4631</v>
      </c>
      <c r="FVG3" s="13">
        <f t="shared" si="72"/>
        <v>4632</v>
      </c>
      <c r="FVH3" s="13">
        <f t="shared" si="72"/>
        <v>4633</v>
      </c>
      <c r="FVI3" s="13">
        <f t="shared" si="72"/>
        <v>4634</v>
      </c>
      <c r="FVJ3" s="13">
        <f t="shared" si="72"/>
        <v>4635</v>
      </c>
      <c r="FVK3" s="13">
        <f t="shared" si="72"/>
        <v>4636</v>
      </c>
      <c r="FVL3" s="13">
        <f t="shared" si="72"/>
        <v>4637</v>
      </c>
      <c r="FVM3" s="13">
        <f t="shared" si="72"/>
        <v>4638</v>
      </c>
      <c r="FVN3" s="13">
        <f t="shared" si="72"/>
        <v>4639</v>
      </c>
      <c r="FVO3" s="13">
        <f t="shared" si="72"/>
        <v>4640</v>
      </c>
      <c r="FVP3" s="13">
        <f t="shared" si="72"/>
        <v>4641</v>
      </c>
      <c r="FVQ3" s="13">
        <f t="shared" si="72"/>
        <v>4642</v>
      </c>
      <c r="FVR3" s="13">
        <f t="shared" si="72"/>
        <v>4643</v>
      </c>
      <c r="FVS3" s="13">
        <f t="shared" si="72"/>
        <v>4644</v>
      </c>
      <c r="FVT3" s="13">
        <f t="shared" si="72"/>
        <v>4645</v>
      </c>
      <c r="FVU3" s="13">
        <f t="shared" si="72"/>
        <v>4646</v>
      </c>
      <c r="FVV3" s="13">
        <f t="shared" si="72"/>
        <v>4647</v>
      </c>
      <c r="FVW3" s="13">
        <f t="shared" si="72"/>
        <v>4648</v>
      </c>
      <c r="FVX3" s="13">
        <f t="shared" si="72"/>
        <v>4649</v>
      </c>
      <c r="FVY3" s="13">
        <f t="shared" si="72"/>
        <v>4650</v>
      </c>
      <c r="FVZ3" s="13">
        <f t="shared" si="72"/>
        <v>4651</v>
      </c>
      <c r="FWA3" s="13">
        <f t="shared" si="72"/>
        <v>4652</v>
      </c>
      <c r="FWB3" s="13">
        <f t="shared" si="72"/>
        <v>4653</v>
      </c>
      <c r="FWC3" s="13">
        <f t="shared" si="72"/>
        <v>4654</v>
      </c>
      <c r="FWD3" s="13">
        <f t="shared" si="72"/>
        <v>4655</v>
      </c>
      <c r="FWE3" s="13">
        <f t="shared" si="72"/>
        <v>4656</v>
      </c>
      <c r="FWF3" s="13">
        <f t="shared" si="72"/>
        <v>4657</v>
      </c>
      <c r="FWG3" s="13">
        <f t="shared" si="72"/>
        <v>4658</v>
      </c>
      <c r="FWH3" s="13">
        <f t="shared" si="72"/>
        <v>4659</v>
      </c>
      <c r="FWI3" s="13">
        <f t="shared" si="72"/>
        <v>4660</v>
      </c>
      <c r="FWJ3" s="13">
        <f t="shared" si="72"/>
        <v>4661</v>
      </c>
      <c r="FWK3" s="13">
        <f t="shared" si="72"/>
        <v>4662</v>
      </c>
      <c r="FWL3" s="13">
        <f t="shared" si="72"/>
        <v>4663</v>
      </c>
      <c r="FWM3" s="13">
        <f t="shared" si="72"/>
        <v>4664</v>
      </c>
      <c r="FWN3" s="13">
        <f t="shared" si="72"/>
        <v>4665</v>
      </c>
      <c r="FWO3" s="13">
        <f t="shared" si="72"/>
        <v>4666</v>
      </c>
      <c r="FWP3" s="13">
        <f t="shared" si="72"/>
        <v>4667</v>
      </c>
      <c r="FWQ3" s="13">
        <f t="shared" si="72"/>
        <v>4668</v>
      </c>
      <c r="FWR3" s="13">
        <f t="shared" si="72"/>
        <v>4669</v>
      </c>
      <c r="FWS3" s="13">
        <f t="shared" si="72"/>
        <v>4670</v>
      </c>
      <c r="FWT3" s="13">
        <f t="shared" si="72"/>
        <v>4671</v>
      </c>
      <c r="FWU3" s="13">
        <f t="shared" si="72"/>
        <v>4672</v>
      </c>
      <c r="FWV3" s="13">
        <f t="shared" si="72"/>
        <v>4673</v>
      </c>
      <c r="FWW3" s="13">
        <f t="shared" si="72"/>
        <v>4674</v>
      </c>
      <c r="FWX3" s="13">
        <f t="shared" si="72"/>
        <v>4675</v>
      </c>
      <c r="FWY3" s="13">
        <f t="shared" ref="FWY3:FZJ3" si="73">COLUMN()-3</f>
        <v>4676</v>
      </c>
      <c r="FWZ3" s="13">
        <f t="shared" si="73"/>
        <v>4677</v>
      </c>
      <c r="FXA3" s="13">
        <f t="shared" si="73"/>
        <v>4678</v>
      </c>
      <c r="FXB3" s="13">
        <f t="shared" si="73"/>
        <v>4679</v>
      </c>
      <c r="FXC3" s="13">
        <f t="shared" si="73"/>
        <v>4680</v>
      </c>
      <c r="FXD3" s="13">
        <f t="shared" si="73"/>
        <v>4681</v>
      </c>
      <c r="FXE3" s="13">
        <f t="shared" si="73"/>
        <v>4682</v>
      </c>
      <c r="FXF3" s="13">
        <f t="shared" si="73"/>
        <v>4683</v>
      </c>
      <c r="FXG3" s="13">
        <f t="shared" si="73"/>
        <v>4684</v>
      </c>
      <c r="FXH3" s="13">
        <f t="shared" si="73"/>
        <v>4685</v>
      </c>
      <c r="FXI3" s="13">
        <f t="shared" si="73"/>
        <v>4686</v>
      </c>
      <c r="FXJ3" s="13">
        <f t="shared" si="73"/>
        <v>4687</v>
      </c>
      <c r="FXK3" s="13">
        <f t="shared" si="73"/>
        <v>4688</v>
      </c>
      <c r="FXL3" s="13">
        <f t="shared" si="73"/>
        <v>4689</v>
      </c>
      <c r="FXM3" s="13">
        <f t="shared" si="73"/>
        <v>4690</v>
      </c>
      <c r="FXN3" s="13">
        <f t="shared" si="73"/>
        <v>4691</v>
      </c>
      <c r="FXO3" s="13">
        <f t="shared" si="73"/>
        <v>4692</v>
      </c>
      <c r="FXP3" s="13">
        <f t="shared" si="73"/>
        <v>4693</v>
      </c>
      <c r="FXQ3" s="13">
        <f t="shared" si="73"/>
        <v>4694</v>
      </c>
      <c r="FXR3" s="13">
        <f t="shared" si="73"/>
        <v>4695</v>
      </c>
      <c r="FXS3" s="13">
        <f t="shared" si="73"/>
        <v>4696</v>
      </c>
      <c r="FXT3" s="13">
        <f t="shared" si="73"/>
        <v>4697</v>
      </c>
      <c r="FXU3" s="13">
        <f t="shared" si="73"/>
        <v>4698</v>
      </c>
      <c r="FXV3" s="13">
        <f t="shared" si="73"/>
        <v>4699</v>
      </c>
      <c r="FXW3" s="13">
        <f t="shared" si="73"/>
        <v>4700</v>
      </c>
      <c r="FXX3" s="13">
        <f t="shared" si="73"/>
        <v>4701</v>
      </c>
      <c r="FXY3" s="13">
        <f t="shared" si="73"/>
        <v>4702</v>
      </c>
      <c r="FXZ3" s="13">
        <f t="shared" si="73"/>
        <v>4703</v>
      </c>
      <c r="FYA3" s="13">
        <f t="shared" si="73"/>
        <v>4704</v>
      </c>
      <c r="FYB3" s="13">
        <f t="shared" si="73"/>
        <v>4705</v>
      </c>
      <c r="FYC3" s="13">
        <f t="shared" si="73"/>
        <v>4706</v>
      </c>
      <c r="FYD3" s="13">
        <f t="shared" si="73"/>
        <v>4707</v>
      </c>
      <c r="FYE3" s="13">
        <f t="shared" si="73"/>
        <v>4708</v>
      </c>
      <c r="FYF3" s="13">
        <f t="shared" si="73"/>
        <v>4709</v>
      </c>
      <c r="FYG3" s="13">
        <f t="shared" si="73"/>
        <v>4710</v>
      </c>
      <c r="FYH3" s="13">
        <f t="shared" si="73"/>
        <v>4711</v>
      </c>
      <c r="FYI3" s="13">
        <f t="shared" si="73"/>
        <v>4712</v>
      </c>
      <c r="FYJ3" s="13">
        <f t="shared" si="73"/>
        <v>4713</v>
      </c>
      <c r="FYK3" s="13">
        <f t="shared" si="73"/>
        <v>4714</v>
      </c>
      <c r="FYL3" s="13">
        <f t="shared" si="73"/>
        <v>4715</v>
      </c>
      <c r="FYM3" s="13">
        <f t="shared" si="73"/>
        <v>4716</v>
      </c>
      <c r="FYN3" s="13">
        <f t="shared" si="73"/>
        <v>4717</v>
      </c>
      <c r="FYO3" s="13">
        <f t="shared" si="73"/>
        <v>4718</v>
      </c>
      <c r="FYP3" s="13">
        <f t="shared" si="73"/>
        <v>4719</v>
      </c>
      <c r="FYQ3" s="13">
        <f t="shared" si="73"/>
        <v>4720</v>
      </c>
      <c r="FYR3" s="13">
        <f t="shared" si="73"/>
        <v>4721</v>
      </c>
      <c r="FYS3" s="13">
        <f t="shared" si="73"/>
        <v>4722</v>
      </c>
      <c r="FYT3" s="13">
        <f t="shared" si="73"/>
        <v>4723</v>
      </c>
      <c r="FYU3" s="13">
        <f t="shared" si="73"/>
        <v>4724</v>
      </c>
      <c r="FYV3" s="13">
        <f t="shared" si="73"/>
        <v>4725</v>
      </c>
      <c r="FYW3" s="13">
        <f t="shared" si="73"/>
        <v>4726</v>
      </c>
      <c r="FYX3" s="13">
        <f t="shared" si="73"/>
        <v>4727</v>
      </c>
      <c r="FYY3" s="13">
        <f t="shared" si="73"/>
        <v>4728</v>
      </c>
      <c r="FYZ3" s="13">
        <f t="shared" si="73"/>
        <v>4729</v>
      </c>
      <c r="FZA3" s="13">
        <f t="shared" si="73"/>
        <v>4730</v>
      </c>
      <c r="FZB3" s="13">
        <f t="shared" si="73"/>
        <v>4731</v>
      </c>
      <c r="FZC3" s="13">
        <f t="shared" si="73"/>
        <v>4732</v>
      </c>
      <c r="FZD3" s="13">
        <f t="shared" si="73"/>
        <v>4733</v>
      </c>
      <c r="FZE3" s="13">
        <f t="shared" si="73"/>
        <v>4734</v>
      </c>
      <c r="FZF3" s="13">
        <f t="shared" si="73"/>
        <v>4735</v>
      </c>
      <c r="FZG3" s="13">
        <f t="shared" si="73"/>
        <v>4736</v>
      </c>
      <c r="FZH3" s="13">
        <f t="shared" si="73"/>
        <v>4737</v>
      </c>
      <c r="FZI3" s="13">
        <f t="shared" si="73"/>
        <v>4738</v>
      </c>
      <c r="FZJ3" s="13">
        <f t="shared" si="73"/>
        <v>4739</v>
      </c>
      <c r="FZK3" s="13">
        <f t="shared" ref="FZK3:GBV3" si="74">COLUMN()-3</f>
        <v>4740</v>
      </c>
      <c r="FZL3" s="13">
        <f t="shared" si="74"/>
        <v>4741</v>
      </c>
      <c r="FZM3" s="13">
        <f t="shared" si="74"/>
        <v>4742</v>
      </c>
      <c r="FZN3" s="13">
        <f t="shared" si="74"/>
        <v>4743</v>
      </c>
      <c r="FZO3" s="13">
        <f t="shared" si="74"/>
        <v>4744</v>
      </c>
      <c r="FZP3" s="13">
        <f t="shared" si="74"/>
        <v>4745</v>
      </c>
      <c r="FZQ3" s="13">
        <f t="shared" si="74"/>
        <v>4746</v>
      </c>
      <c r="FZR3" s="13">
        <f t="shared" si="74"/>
        <v>4747</v>
      </c>
      <c r="FZS3" s="13">
        <f t="shared" si="74"/>
        <v>4748</v>
      </c>
      <c r="FZT3" s="13">
        <f t="shared" si="74"/>
        <v>4749</v>
      </c>
      <c r="FZU3" s="13">
        <f t="shared" si="74"/>
        <v>4750</v>
      </c>
      <c r="FZV3" s="13">
        <f t="shared" si="74"/>
        <v>4751</v>
      </c>
      <c r="FZW3" s="13">
        <f t="shared" si="74"/>
        <v>4752</v>
      </c>
      <c r="FZX3" s="13">
        <f t="shared" si="74"/>
        <v>4753</v>
      </c>
      <c r="FZY3" s="13">
        <f t="shared" si="74"/>
        <v>4754</v>
      </c>
      <c r="FZZ3" s="13">
        <f t="shared" si="74"/>
        <v>4755</v>
      </c>
      <c r="GAA3" s="13">
        <f t="shared" si="74"/>
        <v>4756</v>
      </c>
      <c r="GAB3" s="13">
        <f t="shared" si="74"/>
        <v>4757</v>
      </c>
      <c r="GAC3" s="13">
        <f t="shared" si="74"/>
        <v>4758</v>
      </c>
      <c r="GAD3" s="13">
        <f t="shared" si="74"/>
        <v>4759</v>
      </c>
      <c r="GAE3" s="13">
        <f t="shared" si="74"/>
        <v>4760</v>
      </c>
      <c r="GAF3" s="13">
        <f t="shared" si="74"/>
        <v>4761</v>
      </c>
      <c r="GAG3" s="13">
        <f t="shared" si="74"/>
        <v>4762</v>
      </c>
      <c r="GAH3" s="13">
        <f t="shared" si="74"/>
        <v>4763</v>
      </c>
      <c r="GAI3" s="13">
        <f t="shared" si="74"/>
        <v>4764</v>
      </c>
      <c r="GAJ3" s="13">
        <f t="shared" si="74"/>
        <v>4765</v>
      </c>
      <c r="GAK3" s="13">
        <f t="shared" si="74"/>
        <v>4766</v>
      </c>
      <c r="GAL3" s="13">
        <f t="shared" si="74"/>
        <v>4767</v>
      </c>
      <c r="GAM3" s="13">
        <f t="shared" si="74"/>
        <v>4768</v>
      </c>
      <c r="GAN3" s="13">
        <f t="shared" si="74"/>
        <v>4769</v>
      </c>
      <c r="GAO3" s="13">
        <f t="shared" si="74"/>
        <v>4770</v>
      </c>
      <c r="GAP3" s="13">
        <f t="shared" si="74"/>
        <v>4771</v>
      </c>
      <c r="GAQ3" s="13">
        <f t="shared" si="74"/>
        <v>4772</v>
      </c>
      <c r="GAR3" s="13">
        <f t="shared" si="74"/>
        <v>4773</v>
      </c>
      <c r="GAS3" s="13">
        <f t="shared" si="74"/>
        <v>4774</v>
      </c>
      <c r="GAT3" s="13">
        <f t="shared" si="74"/>
        <v>4775</v>
      </c>
      <c r="GAU3" s="13">
        <f t="shared" si="74"/>
        <v>4776</v>
      </c>
      <c r="GAV3" s="13">
        <f t="shared" si="74"/>
        <v>4777</v>
      </c>
      <c r="GAW3" s="13">
        <f t="shared" si="74"/>
        <v>4778</v>
      </c>
      <c r="GAX3" s="13">
        <f t="shared" si="74"/>
        <v>4779</v>
      </c>
      <c r="GAY3" s="13">
        <f t="shared" si="74"/>
        <v>4780</v>
      </c>
      <c r="GAZ3" s="13">
        <f t="shared" si="74"/>
        <v>4781</v>
      </c>
      <c r="GBA3" s="13">
        <f t="shared" si="74"/>
        <v>4782</v>
      </c>
      <c r="GBB3" s="13">
        <f t="shared" si="74"/>
        <v>4783</v>
      </c>
      <c r="GBC3" s="13">
        <f t="shared" si="74"/>
        <v>4784</v>
      </c>
      <c r="GBD3" s="13">
        <f t="shared" si="74"/>
        <v>4785</v>
      </c>
      <c r="GBE3" s="13">
        <f t="shared" si="74"/>
        <v>4786</v>
      </c>
      <c r="GBF3" s="13">
        <f t="shared" si="74"/>
        <v>4787</v>
      </c>
      <c r="GBG3" s="13">
        <f t="shared" si="74"/>
        <v>4788</v>
      </c>
      <c r="GBH3" s="13">
        <f t="shared" si="74"/>
        <v>4789</v>
      </c>
      <c r="GBI3" s="13">
        <f t="shared" si="74"/>
        <v>4790</v>
      </c>
      <c r="GBJ3" s="13">
        <f t="shared" si="74"/>
        <v>4791</v>
      </c>
      <c r="GBK3" s="13">
        <f t="shared" si="74"/>
        <v>4792</v>
      </c>
      <c r="GBL3" s="13">
        <f t="shared" si="74"/>
        <v>4793</v>
      </c>
      <c r="GBM3" s="13">
        <f t="shared" si="74"/>
        <v>4794</v>
      </c>
      <c r="GBN3" s="13">
        <f t="shared" si="74"/>
        <v>4795</v>
      </c>
      <c r="GBO3" s="13">
        <f t="shared" si="74"/>
        <v>4796</v>
      </c>
      <c r="GBP3" s="13">
        <f t="shared" si="74"/>
        <v>4797</v>
      </c>
      <c r="GBQ3" s="13">
        <f t="shared" si="74"/>
        <v>4798</v>
      </c>
      <c r="GBR3" s="13">
        <f t="shared" si="74"/>
        <v>4799</v>
      </c>
      <c r="GBS3" s="13">
        <f t="shared" si="74"/>
        <v>4800</v>
      </c>
      <c r="GBT3" s="13">
        <f t="shared" si="74"/>
        <v>4801</v>
      </c>
      <c r="GBU3" s="13">
        <f t="shared" si="74"/>
        <v>4802</v>
      </c>
      <c r="GBV3" s="13">
        <f t="shared" si="74"/>
        <v>4803</v>
      </c>
      <c r="GBW3" s="13">
        <f t="shared" ref="GBW3:GEH3" si="75">COLUMN()-3</f>
        <v>4804</v>
      </c>
      <c r="GBX3" s="13">
        <f t="shared" si="75"/>
        <v>4805</v>
      </c>
      <c r="GBY3" s="13">
        <f t="shared" si="75"/>
        <v>4806</v>
      </c>
      <c r="GBZ3" s="13">
        <f t="shared" si="75"/>
        <v>4807</v>
      </c>
      <c r="GCA3" s="13">
        <f t="shared" si="75"/>
        <v>4808</v>
      </c>
      <c r="GCB3" s="13">
        <f t="shared" si="75"/>
        <v>4809</v>
      </c>
      <c r="GCC3" s="13">
        <f t="shared" si="75"/>
        <v>4810</v>
      </c>
      <c r="GCD3" s="13">
        <f t="shared" si="75"/>
        <v>4811</v>
      </c>
      <c r="GCE3" s="13">
        <f t="shared" si="75"/>
        <v>4812</v>
      </c>
      <c r="GCF3" s="13">
        <f t="shared" si="75"/>
        <v>4813</v>
      </c>
      <c r="GCG3" s="13">
        <f t="shared" si="75"/>
        <v>4814</v>
      </c>
      <c r="GCH3" s="13">
        <f t="shared" si="75"/>
        <v>4815</v>
      </c>
      <c r="GCI3" s="13">
        <f t="shared" si="75"/>
        <v>4816</v>
      </c>
      <c r="GCJ3" s="13">
        <f t="shared" si="75"/>
        <v>4817</v>
      </c>
      <c r="GCK3" s="13">
        <f t="shared" si="75"/>
        <v>4818</v>
      </c>
      <c r="GCL3" s="13">
        <f t="shared" si="75"/>
        <v>4819</v>
      </c>
      <c r="GCM3" s="13">
        <f t="shared" si="75"/>
        <v>4820</v>
      </c>
      <c r="GCN3" s="13">
        <f t="shared" si="75"/>
        <v>4821</v>
      </c>
      <c r="GCO3" s="13">
        <f t="shared" si="75"/>
        <v>4822</v>
      </c>
      <c r="GCP3" s="13">
        <f t="shared" si="75"/>
        <v>4823</v>
      </c>
      <c r="GCQ3" s="13">
        <f t="shared" si="75"/>
        <v>4824</v>
      </c>
      <c r="GCR3" s="13">
        <f t="shared" si="75"/>
        <v>4825</v>
      </c>
      <c r="GCS3" s="13">
        <f t="shared" si="75"/>
        <v>4826</v>
      </c>
      <c r="GCT3" s="13">
        <f t="shared" si="75"/>
        <v>4827</v>
      </c>
      <c r="GCU3" s="13">
        <f t="shared" si="75"/>
        <v>4828</v>
      </c>
      <c r="GCV3" s="13">
        <f t="shared" si="75"/>
        <v>4829</v>
      </c>
      <c r="GCW3" s="13">
        <f t="shared" si="75"/>
        <v>4830</v>
      </c>
      <c r="GCX3" s="13">
        <f t="shared" si="75"/>
        <v>4831</v>
      </c>
      <c r="GCY3" s="13">
        <f t="shared" si="75"/>
        <v>4832</v>
      </c>
      <c r="GCZ3" s="13">
        <f t="shared" si="75"/>
        <v>4833</v>
      </c>
      <c r="GDA3" s="13">
        <f t="shared" si="75"/>
        <v>4834</v>
      </c>
      <c r="GDB3" s="13">
        <f t="shared" si="75"/>
        <v>4835</v>
      </c>
      <c r="GDC3" s="13">
        <f t="shared" si="75"/>
        <v>4836</v>
      </c>
      <c r="GDD3" s="13">
        <f t="shared" si="75"/>
        <v>4837</v>
      </c>
      <c r="GDE3" s="13">
        <f t="shared" si="75"/>
        <v>4838</v>
      </c>
      <c r="GDF3" s="13">
        <f t="shared" si="75"/>
        <v>4839</v>
      </c>
      <c r="GDG3" s="13">
        <f t="shared" si="75"/>
        <v>4840</v>
      </c>
      <c r="GDH3" s="13">
        <f t="shared" si="75"/>
        <v>4841</v>
      </c>
      <c r="GDI3" s="13">
        <f t="shared" si="75"/>
        <v>4842</v>
      </c>
      <c r="GDJ3" s="13">
        <f t="shared" si="75"/>
        <v>4843</v>
      </c>
      <c r="GDK3" s="13">
        <f t="shared" si="75"/>
        <v>4844</v>
      </c>
      <c r="GDL3" s="13">
        <f t="shared" si="75"/>
        <v>4845</v>
      </c>
      <c r="GDM3" s="13">
        <f t="shared" si="75"/>
        <v>4846</v>
      </c>
      <c r="GDN3" s="13">
        <f t="shared" si="75"/>
        <v>4847</v>
      </c>
      <c r="GDO3" s="13">
        <f t="shared" si="75"/>
        <v>4848</v>
      </c>
      <c r="GDP3" s="13">
        <f t="shared" si="75"/>
        <v>4849</v>
      </c>
      <c r="GDQ3" s="13">
        <f t="shared" si="75"/>
        <v>4850</v>
      </c>
      <c r="GDR3" s="13">
        <f t="shared" si="75"/>
        <v>4851</v>
      </c>
      <c r="GDS3" s="13">
        <f t="shared" si="75"/>
        <v>4852</v>
      </c>
      <c r="GDT3" s="13">
        <f t="shared" si="75"/>
        <v>4853</v>
      </c>
      <c r="GDU3" s="13">
        <f t="shared" si="75"/>
        <v>4854</v>
      </c>
      <c r="GDV3" s="13">
        <f t="shared" si="75"/>
        <v>4855</v>
      </c>
      <c r="GDW3" s="13">
        <f t="shared" si="75"/>
        <v>4856</v>
      </c>
      <c r="GDX3" s="13">
        <f t="shared" si="75"/>
        <v>4857</v>
      </c>
      <c r="GDY3" s="13">
        <f t="shared" si="75"/>
        <v>4858</v>
      </c>
      <c r="GDZ3" s="13">
        <f t="shared" si="75"/>
        <v>4859</v>
      </c>
      <c r="GEA3" s="13">
        <f t="shared" si="75"/>
        <v>4860</v>
      </c>
      <c r="GEB3" s="13">
        <f t="shared" si="75"/>
        <v>4861</v>
      </c>
      <c r="GEC3" s="13">
        <f t="shared" si="75"/>
        <v>4862</v>
      </c>
      <c r="GED3" s="13">
        <f t="shared" si="75"/>
        <v>4863</v>
      </c>
      <c r="GEE3" s="13">
        <f t="shared" si="75"/>
        <v>4864</v>
      </c>
      <c r="GEF3" s="13">
        <f t="shared" si="75"/>
        <v>4865</v>
      </c>
      <c r="GEG3" s="13">
        <f t="shared" si="75"/>
        <v>4866</v>
      </c>
      <c r="GEH3" s="13">
        <f t="shared" si="75"/>
        <v>4867</v>
      </c>
      <c r="GEI3" s="13">
        <f t="shared" ref="GEI3:GGT3" si="76">COLUMN()-3</f>
        <v>4868</v>
      </c>
      <c r="GEJ3" s="13">
        <f t="shared" si="76"/>
        <v>4869</v>
      </c>
      <c r="GEK3" s="13">
        <f t="shared" si="76"/>
        <v>4870</v>
      </c>
      <c r="GEL3" s="13">
        <f t="shared" si="76"/>
        <v>4871</v>
      </c>
      <c r="GEM3" s="13">
        <f t="shared" si="76"/>
        <v>4872</v>
      </c>
      <c r="GEN3" s="13">
        <f t="shared" si="76"/>
        <v>4873</v>
      </c>
      <c r="GEO3" s="13">
        <f t="shared" si="76"/>
        <v>4874</v>
      </c>
      <c r="GEP3" s="13">
        <f t="shared" si="76"/>
        <v>4875</v>
      </c>
      <c r="GEQ3" s="13">
        <f t="shared" si="76"/>
        <v>4876</v>
      </c>
      <c r="GER3" s="13">
        <f t="shared" si="76"/>
        <v>4877</v>
      </c>
      <c r="GES3" s="13">
        <f t="shared" si="76"/>
        <v>4878</v>
      </c>
      <c r="GET3" s="13">
        <f t="shared" si="76"/>
        <v>4879</v>
      </c>
      <c r="GEU3" s="13">
        <f t="shared" si="76"/>
        <v>4880</v>
      </c>
      <c r="GEV3" s="13">
        <f t="shared" si="76"/>
        <v>4881</v>
      </c>
      <c r="GEW3" s="13">
        <f t="shared" si="76"/>
        <v>4882</v>
      </c>
      <c r="GEX3" s="13">
        <f t="shared" si="76"/>
        <v>4883</v>
      </c>
      <c r="GEY3" s="13">
        <f t="shared" si="76"/>
        <v>4884</v>
      </c>
      <c r="GEZ3" s="13">
        <f t="shared" si="76"/>
        <v>4885</v>
      </c>
      <c r="GFA3" s="13">
        <f t="shared" si="76"/>
        <v>4886</v>
      </c>
      <c r="GFB3" s="13">
        <f t="shared" si="76"/>
        <v>4887</v>
      </c>
      <c r="GFC3" s="13">
        <f t="shared" si="76"/>
        <v>4888</v>
      </c>
      <c r="GFD3" s="13">
        <f t="shared" si="76"/>
        <v>4889</v>
      </c>
      <c r="GFE3" s="13">
        <f t="shared" si="76"/>
        <v>4890</v>
      </c>
      <c r="GFF3" s="13">
        <f t="shared" si="76"/>
        <v>4891</v>
      </c>
      <c r="GFG3" s="13">
        <f t="shared" si="76"/>
        <v>4892</v>
      </c>
      <c r="GFH3" s="13">
        <f t="shared" si="76"/>
        <v>4893</v>
      </c>
      <c r="GFI3" s="13">
        <f t="shared" si="76"/>
        <v>4894</v>
      </c>
      <c r="GFJ3" s="13">
        <f t="shared" si="76"/>
        <v>4895</v>
      </c>
      <c r="GFK3" s="13">
        <f t="shared" si="76"/>
        <v>4896</v>
      </c>
      <c r="GFL3" s="13">
        <f t="shared" si="76"/>
        <v>4897</v>
      </c>
      <c r="GFM3" s="13">
        <f t="shared" si="76"/>
        <v>4898</v>
      </c>
      <c r="GFN3" s="13">
        <f t="shared" si="76"/>
        <v>4899</v>
      </c>
      <c r="GFO3" s="13">
        <f t="shared" si="76"/>
        <v>4900</v>
      </c>
      <c r="GFP3" s="13">
        <f t="shared" si="76"/>
        <v>4901</v>
      </c>
      <c r="GFQ3" s="13">
        <f t="shared" si="76"/>
        <v>4902</v>
      </c>
      <c r="GFR3" s="13">
        <f t="shared" si="76"/>
        <v>4903</v>
      </c>
      <c r="GFS3" s="13">
        <f t="shared" si="76"/>
        <v>4904</v>
      </c>
      <c r="GFT3" s="13">
        <f t="shared" si="76"/>
        <v>4905</v>
      </c>
      <c r="GFU3" s="13">
        <f t="shared" si="76"/>
        <v>4906</v>
      </c>
      <c r="GFV3" s="13">
        <f t="shared" si="76"/>
        <v>4907</v>
      </c>
      <c r="GFW3" s="13">
        <f t="shared" si="76"/>
        <v>4908</v>
      </c>
      <c r="GFX3" s="13">
        <f t="shared" si="76"/>
        <v>4909</v>
      </c>
      <c r="GFY3" s="13">
        <f t="shared" si="76"/>
        <v>4910</v>
      </c>
      <c r="GFZ3" s="13">
        <f t="shared" si="76"/>
        <v>4911</v>
      </c>
      <c r="GGA3" s="13">
        <f t="shared" si="76"/>
        <v>4912</v>
      </c>
      <c r="GGB3" s="13">
        <f t="shared" si="76"/>
        <v>4913</v>
      </c>
      <c r="GGC3" s="13">
        <f t="shared" si="76"/>
        <v>4914</v>
      </c>
      <c r="GGD3" s="13">
        <f t="shared" si="76"/>
        <v>4915</v>
      </c>
      <c r="GGE3" s="13">
        <f t="shared" si="76"/>
        <v>4916</v>
      </c>
      <c r="GGF3" s="13">
        <f t="shared" si="76"/>
        <v>4917</v>
      </c>
      <c r="GGG3" s="13">
        <f t="shared" si="76"/>
        <v>4918</v>
      </c>
      <c r="GGH3" s="13">
        <f t="shared" si="76"/>
        <v>4919</v>
      </c>
      <c r="GGI3" s="13">
        <f t="shared" si="76"/>
        <v>4920</v>
      </c>
      <c r="GGJ3" s="13">
        <f t="shared" si="76"/>
        <v>4921</v>
      </c>
      <c r="GGK3" s="13">
        <f t="shared" si="76"/>
        <v>4922</v>
      </c>
      <c r="GGL3" s="13">
        <f t="shared" si="76"/>
        <v>4923</v>
      </c>
      <c r="GGM3" s="13">
        <f t="shared" si="76"/>
        <v>4924</v>
      </c>
      <c r="GGN3" s="13">
        <f t="shared" si="76"/>
        <v>4925</v>
      </c>
      <c r="GGO3" s="13">
        <f t="shared" si="76"/>
        <v>4926</v>
      </c>
      <c r="GGP3" s="13">
        <f t="shared" si="76"/>
        <v>4927</v>
      </c>
      <c r="GGQ3" s="13">
        <f t="shared" si="76"/>
        <v>4928</v>
      </c>
      <c r="GGR3" s="13">
        <f t="shared" si="76"/>
        <v>4929</v>
      </c>
      <c r="GGS3" s="13">
        <f t="shared" si="76"/>
        <v>4930</v>
      </c>
      <c r="GGT3" s="13">
        <f t="shared" si="76"/>
        <v>4931</v>
      </c>
      <c r="GGU3" s="13">
        <f t="shared" ref="GGU3:GJF3" si="77">COLUMN()-3</f>
        <v>4932</v>
      </c>
      <c r="GGV3" s="13">
        <f t="shared" si="77"/>
        <v>4933</v>
      </c>
      <c r="GGW3" s="13">
        <f t="shared" si="77"/>
        <v>4934</v>
      </c>
      <c r="GGX3" s="13">
        <f t="shared" si="77"/>
        <v>4935</v>
      </c>
      <c r="GGY3" s="13">
        <f t="shared" si="77"/>
        <v>4936</v>
      </c>
      <c r="GGZ3" s="13">
        <f t="shared" si="77"/>
        <v>4937</v>
      </c>
      <c r="GHA3" s="13">
        <f t="shared" si="77"/>
        <v>4938</v>
      </c>
      <c r="GHB3" s="13">
        <f t="shared" si="77"/>
        <v>4939</v>
      </c>
      <c r="GHC3" s="13">
        <f t="shared" si="77"/>
        <v>4940</v>
      </c>
      <c r="GHD3" s="13">
        <f t="shared" si="77"/>
        <v>4941</v>
      </c>
      <c r="GHE3" s="13">
        <f t="shared" si="77"/>
        <v>4942</v>
      </c>
      <c r="GHF3" s="13">
        <f t="shared" si="77"/>
        <v>4943</v>
      </c>
      <c r="GHG3" s="13">
        <f t="shared" si="77"/>
        <v>4944</v>
      </c>
      <c r="GHH3" s="13">
        <f t="shared" si="77"/>
        <v>4945</v>
      </c>
      <c r="GHI3" s="13">
        <f t="shared" si="77"/>
        <v>4946</v>
      </c>
      <c r="GHJ3" s="13">
        <f t="shared" si="77"/>
        <v>4947</v>
      </c>
      <c r="GHK3" s="13">
        <f t="shared" si="77"/>
        <v>4948</v>
      </c>
      <c r="GHL3" s="13">
        <f t="shared" si="77"/>
        <v>4949</v>
      </c>
      <c r="GHM3" s="13">
        <f t="shared" si="77"/>
        <v>4950</v>
      </c>
      <c r="GHN3" s="13">
        <f t="shared" si="77"/>
        <v>4951</v>
      </c>
      <c r="GHO3" s="13">
        <f t="shared" si="77"/>
        <v>4952</v>
      </c>
      <c r="GHP3" s="13">
        <f t="shared" si="77"/>
        <v>4953</v>
      </c>
      <c r="GHQ3" s="13">
        <f t="shared" si="77"/>
        <v>4954</v>
      </c>
      <c r="GHR3" s="13">
        <f t="shared" si="77"/>
        <v>4955</v>
      </c>
      <c r="GHS3" s="13">
        <f t="shared" si="77"/>
        <v>4956</v>
      </c>
      <c r="GHT3" s="13">
        <f t="shared" si="77"/>
        <v>4957</v>
      </c>
      <c r="GHU3" s="13">
        <f t="shared" si="77"/>
        <v>4958</v>
      </c>
      <c r="GHV3" s="13">
        <f t="shared" si="77"/>
        <v>4959</v>
      </c>
      <c r="GHW3" s="13">
        <f t="shared" si="77"/>
        <v>4960</v>
      </c>
      <c r="GHX3" s="13">
        <f t="shared" si="77"/>
        <v>4961</v>
      </c>
      <c r="GHY3" s="13">
        <f t="shared" si="77"/>
        <v>4962</v>
      </c>
      <c r="GHZ3" s="13">
        <f t="shared" si="77"/>
        <v>4963</v>
      </c>
      <c r="GIA3" s="13">
        <f t="shared" si="77"/>
        <v>4964</v>
      </c>
      <c r="GIB3" s="13">
        <f t="shared" si="77"/>
        <v>4965</v>
      </c>
      <c r="GIC3" s="13">
        <f t="shared" si="77"/>
        <v>4966</v>
      </c>
      <c r="GID3" s="13">
        <f t="shared" si="77"/>
        <v>4967</v>
      </c>
      <c r="GIE3" s="13">
        <f t="shared" si="77"/>
        <v>4968</v>
      </c>
      <c r="GIF3" s="13">
        <f t="shared" si="77"/>
        <v>4969</v>
      </c>
      <c r="GIG3" s="13">
        <f t="shared" si="77"/>
        <v>4970</v>
      </c>
      <c r="GIH3" s="13">
        <f t="shared" si="77"/>
        <v>4971</v>
      </c>
      <c r="GII3" s="13">
        <f t="shared" si="77"/>
        <v>4972</v>
      </c>
      <c r="GIJ3" s="13">
        <f t="shared" si="77"/>
        <v>4973</v>
      </c>
      <c r="GIK3" s="13">
        <f t="shared" si="77"/>
        <v>4974</v>
      </c>
      <c r="GIL3" s="13">
        <f t="shared" si="77"/>
        <v>4975</v>
      </c>
      <c r="GIM3" s="13">
        <f t="shared" si="77"/>
        <v>4976</v>
      </c>
      <c r="GIN3" s="13">
        <f t="shared" si="77"/>
        <v>4977</v>
      </c>
      <c r="GIO3" s="13">
        <f t="shared" si="77"/>
        <v>4978</v>
      </c>
      <c r="GIP3" s="13">
        <f t="shared" si="77"/>
        <v>4979</v>
      </c>
      <c r="GIQ3" s="13">
        <f t="shared" si="77"/>
        <v>4980</v>
      </c>
      <c r="GIR3" s="13">
        <f t="shared" si="77"/>
        <v>4981</v>
      </c>
      <c r="GIS3" s="13">
        <f t="shared" si="77"/>
        <v>4982</v>
      </c>
      <c r="GIT3" s="13">
        <f t="shared" si="77"/>
        <v>4983</v>
      </c>
      <c r="GIU3" s="13">
        <f t="shared" si="77"/>
        <v>4984</v>
      </c>
      <c r="GIV3" s="13">
        <f t="shared" si="77"/>
        <v>4985</v>
      </c>
      <c r="GIW3" s="13">
        <f t="shared" si="77"/>
        <v>4986</v>
      </c>
      <c r="GIX3" s="13">
        <f t="shared" si="77"/>
        <v>4987</v>
      </c>
      <c r="GIY3" s="13">
        <f t="shared" si="77"/>
        <v>4988</v>
      </c>
      <c r="GIZ3" s="13">
        <f t="shared" si="77"/>
        <v>4989</v>
      </c>
      <c r="GJA3" s="13">
        <f t="shared" si="77"/>
        <v>4990</v>
      </c>
      <c r="GJB3" s="13">
        <f t="shared" si="77"/>
        <v>4991</v>
      </c>
      <c r="GJC3" s="13">
        <f t="shared" si="77"/>
        <v>4992</v>
      </c>
      <c r="GJD3" s="13">
        <f t="shared" si="77"/>
        <v>4993</v>
      </c>
      <c r="GJE3" s="13">
        <f t="shared" si="77"/>
        <v>4994</v>
      </c>
      <c r="GJF3" s="13">
        <f t="shared" si="77"/>
        <v>4995</v>
      </c>
      <c r="GJG3" s="13">
        <f t="shared" ref="GJG3:GLR3" si="78">COLUMN()-3</f>
        <v>4996</v>
      </c>
      <c r="GJH3" s="13">
        <f t="shared" si="78"/>
        <v>4997</v>
      </c>
      <c r="GJI3" s="13">
        <f t="shared" si="78"/>
        <v>4998</v>
      </c>
      <c r="GJJ3" s="13">
        <f t="shared" si="78"/>
        <v>4999</v>
      </c>
      <c r="GJK3" s="13">
        <f t="shared" si="78"/>
        <v>5000</v>
      </c>
      <c r="GJL3" s="13">
        <f t="shared" si="78"/>
        <v>5001</v>
      </c>
      <c r="GJM3" s="13">
        <f t="shared" si="78"/>
        <v>5002</v>
      </c>
      <c r="GJN3" s="13">
        <f t="shared" si="78"/>
        <v>5003</v>
      </c>
      <c r="GJO3" s="13">
        <f t="shared" si="78"/>
        <v>5004</v>
      </c>
      <c r="GJP3" s="13">
        <f t="shared" si="78"/>
        <v>5005</v>
      </c>
      <c r="GJQ3" s="13">
        <f t="shared" si="78"/>
        <v>5006</v>
      </c>
      <c r="GJR3" s="13">
        <f t="shared" si="78"/>
        <v>5007</v>
      </c>
      <c r="GJS3" s="13">
        <f t="shared" si="78"/>
        <v>5008</v>
      </c>
      <c r="GJT3" s="13">
        <f t="shared" si="78"/>
        <v>5009</v>
      </c>
      <c r="GJU3" s="13">
        <f t="shared" si="78"/>
        <v>5010</v>
      </c>
      <c r="GJV3" s="13">
        <f t="shared" si="78"/>
        <v>5011</v>
      </c>
      <c r="GJW3" s="13">
        <f t="shared" si="78"/>
        <v>5012</v>
      </c>
      <c r="GJX3" s="13">
        <f t="shared" si="78"/>
        <v>5013</v>
      </c>
      <c r="GJY3" s="13">
        <f t="shared" si="78"/>
        <v>5014</v>
      </c>
      <c r="GJZ3" s="13">
        <f t="shared" si="78"/>
        <v>5015</v>
      </c>
      <c r="GKA3" s="13">
        <f t="shared" si="78"/>
        <v>5016</v>
      </c>
      <c r="GKB3" s="13">
        <f t="shared" si="78"/>
        <v>5017</v>
      </c>
      <c r="GKC3" s="13">
        <f t="shared" si="78"/>
        <v>5018</v>
      </c>
      <c r="GKD3" s="13">
        <f t="shared" si="78"/>
        <v>5019</v>
      </c>
      <c r="GKE3" s="13">
        <f t="shared" si="78"/>
        <v>5020</v>
      </c>
      <c r="GKF3" s="13">
        <f t="shared" si="78"/>
        <v>5021</v>
      </c>
      <c r="GKG3" s="13">
        <f t="shared" si="78"/>
        <v>5022</v>
      </c>
      <c r="GKH3" s="13">
        <f t="shared" si="78"/>
        <v>5023</v>
      </c>
      <c r="GKI3" s="13">
        <f t="shared" si="78"/>
        <v>5024</v>
      </c>
      <c r="GKJ3" s="13">
        <f t="shared" si="78"/>
        <v>5025</v>
      </c>
      <c r="GKK3" s="13">
        <f t="shared" si="78"/>
        <v>5026</v>
      </c>
      <c r="GKL3" s="13">
        <f t="shared" si="78"/>
        <v>5027</v>
      </c>
      <c r="GKM3" s="13">
        <f t="shared" si="78"/>
        <v>5028</v>
      </c>
      <c r="GKN3" s="13">
        <f t="shared" si="78"/>
        <v>5029</v>
      </c>
      <c r="GKO3" s="13">
        <f t="shared" si="78"/>
        <v>5030</v>
      </c>
      <c r="GKP3" s="13">
        <f t="shared" si="78"/>
        <v>5031</v>
      </c>
      <c r="GKQ3" s="13">
        <f t="shared" si="78"/>
        <v>5032</v>
      </c>
      <c r="GKR3" s="13">
        <f t="shared" si="78"/>
        <v>5033</v>
      </c>
      <c r="GKS3" s="13">
        <f t="shared" si="78"/>
        <v>5034</v>
      </c>
      <c r="GKT3" s="13">
        <f t="shared" si="78"/>
        <v>5035</v>
      </c>
      <c r="GKU3" s="13">
        <f t="shared" si="78"/>
        <v>5036</v>
      </c>
      <c r="GKV3" s="13">
        <f t="shared" si="78"/>
        <v>5037</v>
      </c>
      <c r="GKW3" s="13">
        <f t="shared" si="78"/>
        <v>5038</v>
      </c>
      <c r="GKX3" s="13">
        <f t="shared" si="78"/>
        <v>5039</v>
      </c>
      <c r="GKY3" s="13">
        <f t="shared" si="78"/>
        <v>5040</v>
      </c>
      <c r="GKZ3" s="13">
        <f t="shared" si="78"/>
        <v>5041</v>
      </c>
      <c r="GLA3" s="13">
        <f t="shared" si="78"/>
        <v>5042</v>
      </c>
      <c r="GLB3" s="13">
        <f t="shared" si="78"/>
        <v>5043</v>
      </c>
      <c r="GLC3" s="13">
        <f t="shared" si="78"/>
        <v>5044</v>
      </c>
      <c r="GLD3" s="13">
        <f t="shared" si="78"/>
        <v>5045</v>
      </c>
      <c r="GLE3" s="13">
        <f t="shared" si="78"/>
        <v>5046</v>
      </c>
      <c r="GLF3" s="13">
        <f t="shared" si="78"/>
        <v>5047</v>
      </c>
      <c r="GLG3" s="13">
        <f t="shared" si="78"/>
        <v>5048</v>
      </c>
      <c r="GLH3" s="13">
        <f t="shared" si="78"/>
        <v>5049</v>
      </c>
      <c r="GLI3" s="13">
        <f t="shared" si="78"/>
        <v>5050</v>
      </c>
      <c r="GLJ3" s="13">
        <f t="shared" si="78"/>
        <v>5051</v>
      </c>
      <c r="GLK3" s="13">
        <f t="shared" si="78"/>
        <v>5052</v>
      </c>
      <c r="GLL3" s="13">
        <f t="shared" si="78"/>
        <v>5053</v>
      </c>
      <c r="GLM3" s="13">
        <f t="shared" si="78"/>
        <v>5054</v>
      </c>
      <c r="GLN3" s="13">
        <f t="shared" si="78"/>
        <v>5055</v>
      </c>
      <c r="GLO3" s="13">
        <f t="shared" si="78"/>
        <v>5056</v>
      </c>
      <c r="GLP3" s="13">
        <f t="shared" si="78"/>
        <v>5057</v>
      </c>
      <c r="GLQ3" s="13">
        <f t="shared" si="78"/>
        <v>5058</v>
      </c>
      <c r="GLR3" s="13">
        <f t="shared" si="78"/>
        <v>5059</v>
      </c>
      <c r="GLS3" s="13">
        <f t="shared" ref="GLS3:GOD3" si="79">COLUMN()-3</f>
        <v>5060</v>
      </c>
      <c r="GLT3" s="13">
        <f t="shared" si="79"/>
        <v>5061</v>
      </c>
      <c r="GLU3" s="13">
        <f t="shared" si="79"/>
        <v>5062</v>
      </c>
      <c r="GLV3" s="13">
        <f t="shared" si="79"/>
        <v>5063</v>
      </c>
      <c r="GLW3" s="13">
        <f t="shared" si="79"/>
        <v>5064</v>
      </c>
      <c r="GLX3" s="13">
        <f t="shared" si="79"/>
        <v>5065</v>
      </c>
      <c r="GLY3" s="13">
        <f t="shared" si="79"/>
        <v>5066</v>
      </c>
      <c r="GLZ3" s="13">
        <f t="shared" si="79"/>
        <v>5067</v>
      </c>
      <c r="GMA3" s="13">
        <f t="shared" si="79"/>
        <v>5068</v>
      </c>
      <c r="GMB3" s="13">
        <f t="shared" si="79"/>
        <v>5069</v>
      </c>
      <c r="GMC3" s="13">
        <f t="shared" si="79"/>
        <v>5070</v>
      </c>
      <c r="GMD3" s="13">
        <f t="shared" si="79"/>
        <v>5071</v>
      </c>
      <c r="GME3" s="13">
        <f t="shared" si="79"/>
        <v>5072</v>
      </c>
      <c r="GMF3" s="13">
        <f t="shared" si="79"/>
        <v>5073</v>
      </c>
      <c r="GMG3" s="13">
        <f t="shared" si="79"/>
        <v>5074</v>
      </c>
      <c r="GMH3" s="13">
        <f t="shared" si="79"/>
        <v>5075</v>
      </c>
      <c r="GMI3" s="13">
        <f t="shared" si="79"/>
        <v>5076</v>
      </c>
      <c r="GMJ3" s="13">
        <f t="shared" si="79"/>
        <v>5077</v>
      </c>
      <c r="GMK3" s="13">
        <f t="shared" si="79"/>
        <v>5078</v>
      </c>
      <c r="GML3" s="13">
        <f t="shared" si="79"/>
        <v>5079</v>
      </c>
      <c r="GMM3" s="13">
        <f t="shared" si="79"/>
        <v>5080</v>
      </c>
      <c r="GMN3" s="13">
        <f t="shared" si="79"/>
        <v>5081</v>
      </c>
      <c r="GMO3" s="13">
        <f t="shared" si="79"/>
        <v>5082</v>
      </c>
      <c r="GMP3" s="13">
        <f t="shared" si="79"/>
        <v>5083</v>
      </c>
      <c r="GMQ3" s="13">
        <f t="shared" si="79"/>
        <v>5084</v>
      </c>
      <c r="GMR3" s="13">
        <f t="shared" si="79"/>
        <v>5085</v>
      </c>
      <c r="GMS3" s="13">
        <f t="shared" si="79"/>
        <v>5086</v>
      </c>
      <c r="GMT3" s="13">
        <f t="shared" si="79"/>
        <v>5087</v>
      </c>
      <c r="GMU3" s="13">
        <f t="shared" si="79"/>
        <v>5088</v>
      </c>
      <c r="GMV3" s="13">
        <f t="shared" si="79"/>
        <v>5089</v>
      </c>
      <c r="GMW3" s="13">
        <f t="shared" si="79"/>
        <v>5090</v>
      </c>
      <c r="GMX3" s="13">
        <f t="shared" si="79"/>
        <v>5091</v>
      </c>
      <c r="GMY3" s="13">
        <f t="shared" si="79"/>
        <v>5092</v>
      </c>
      <c r="GMZ3" s="13">
        <f t="shared" si="79"/>
        <v>5093</v>
      </c>
      <c r="GNA3" s="13">
        <f t="shared" si="79"/>
        <v>5094</v>
      </c>
      <c r="GNB3" s="13">
        <f t="shared" si="79"/>
        <v>5095</v>
      </c>
      <c r="GNC3" s="13">
        <f t="shared" si="79"/>
        <v>5096</v>
      </c>
      <c r="GND3" s="13">
        <f t="shared" si="79"/>
        <v>5097</v>
      </c>
      <c r="GNE3" s="13">
        <f t="shared" si="79"/>
        <v>5098</v>
      </c>
      <c r="GNF3" s="13">
        <f t="shared" si="79"/>
        <v>5099</v>
      </c>
      <c r="GNG3" s="13">
        <f t="shared" si="79"/>
        <v>5100</v>
      </c>
      <c r="GNH3" s="13">
        <f t="shared" si="79"/>
        <v>5101</v>
      </c>
      <c r="GNI3" s="13">
        <f t="shared" si="79"/>
        <v>5102</v>
      </c>
      <c r="GNJ3" s="13">
        <f t="shared" si="79"/>
        <v>5103</v>
      </c>
      <c r="GNK3" s="13">
        <f t="shared" si="79"/>
        <v>5104</v>
      </c>
      <c r="GNL3" s="13">
        <f t="shared" si="79"/>
        <v>5105</v>
      </c>
      <c r="GNM3" s="13">
        <f t="shared" si="79"/>
        <v>5106</v>
      </c>
      <c r="GNN3" s="13">
        <f t="shared" si="79"/>
        <v>5107</v>
      </c>
      <c r="GNO3" s="13">
        <f t="shared" si="79"/>
        <v>5108</v>
      </c>
      <c r="GNP3" s="13">
        <f t="shared" si="79"/>
        <v>5109</v>
      </c>
      <c r="GNQ3" s="13">
        <f t="shared" si="79"/>
        <v>5110</v>
      </c>
      <c r="GNR3" s="13">
        <f t="shared" si="79"/>
        <v>5111</v>
      </c>
      <c r="GNS3" s="13">
        <f t="shared" si="79"/>
        <v>5112</v>
      </c>
      <c r="GNT3" s="13">
        <f t="shared" si="79"/>
        <v>5113</v>
      </c>
      <c r="GNU3" s="13">
        <f t="shared" si="79"/>
        <v>5114</v>
      </c>
      <c r="GNV3" s="13">
        <f t="shared" si="79"/>
        <v>5115</v>
      </c>
      <c r="GNW3" s="13">
        <f t="shared" si="79"/>
        <v>5116</v>
      </c>
      <c r="GNX3" s="13">
        <f t="shared" si="79"/>
        <v>5117</v>
      </c>
      <c r="GNY3" s="13">
        <f t="shared" si="79"/>
        <v>5118</v>
      </c>
      <c r="GNZ3" s="13">
        <f t="shared" si="79"/>
        <v>5119</v>
      </c>
      <c r="GOA3" s="13">
        <f t="shared" si="79"/>
        <v>5120</v>
      </c>
      <c r="GOB3" s="13">
        <f t="shared" si="79"/>
        <v>5121</v>
      </c>
      <c r="GOC3" s="13">
        <f t="shared" si="79"/>
        <v>5122</v>
      </c>
      <c r="GOD3" s="13">
        <f t="shared" si="79"/>
        <v>5123</v>
      </c>
      <c r="GOE3" s="13">
        <f t="shared" ref="GOE3:GQP3" si="80">COLUMN()-3</f>
        <v>5124</v>
      </c>
      <c r="GOF3" s="13">
        <f t="shared" si="80"/>
        <v>5125</v>
      </c>
      <c r="GOG3" s="13">
        <f t="shared" si="80"/>
        <v>5126</v>
      </c>
      <c r="GOH3" s="13">
        <f t="shared" si="80"/>
        <v>5127</v>
      </c>
      <c r="GOI3" s="13">
        <f t="shared" si="80"/>
        <v>5128</v>
      </c>
      <c r="GOJ3" s="13">
        <f t="shared" si="80"/>
        <v>5129</v>
      </c>
      <c r="GOK3" s="13">
        <f t="shared" si="80"/>
        <v>5130</v>
      </c>
      <c r="GOL3" s="13">
        <f t="shared" si="80"/>
        <v>5131</v>
      </c>
      <c r="GOM3" s="13">
        <f t="shared" si="80"/>
        <v>5132</v>
      </c>
      <c r="GON3" s="13">
        <f t="shared" si="80"/>
        <v>5133</v>
      </c>
      <c r="GOO3" s="13">
        <f t="shared" si="80"/>
        <v>5134</v>
      </c>
      <c r="GOP3" s="13">
        <f t="shared" si="80"/>
        <v>5135</v>
      </c>
      <c r="GOQ3" s="13">
        <f t="shared" si="80"/>
        <v>5136</v>
      </c>
      <c r="GOR3" s="13">
        <f t="shared" si="80"/>
        <v>5137</v>
      </c>
      <c r="GOS3" s="13">
        <f t="shared" si="80"/>
        <v>5138</v>
      </c>
      <c r="GOT3" s="13">
        <f t="shared" si="80"/>
        <v>5139</v>
      </c>
      <c r="GOU3" s="13">
        <f t="shared" si="80"/>
        <v>5140</v>
      </c>
      <c r="GOV3" s="13">
        <f t="shared" si="80"/>
        <v>5141</v>
      </c>
      <c r="GOW3" s="13">
        <f t="shared" si="80"/>
        <v>5142</v>
      </c>
      <c r="GOX3" s="13">
        <f t="shared" si="80"/>
        <v>5143</v>
      </c>
      <c r="GOY3" s="13">
        <f t="shared" si="80"/>
        <v>5144</v>
      </c>
      <c r="GOZ3" s="13">
        <f t="shared" si="80"/>
        <v>5145</v>
      </c>
      <c r="GPA3" s="13">
        <f t="shared" si="80"/>
        <v>5146</v>
      </c>
      <c r="GPB3" s="13">
        <f t="shared" si="80"/>
        <v>5147</v>
      </c>
      <c r="GPC3" s="13">
        <f t="shared" si="80"/>
        <v>5148</v>
      </c>
      <c r="GPD3" s="13">
        <f t="shared" si="80"/>
        <v>5149</v>
      </c>
      <c r="GPE3" s="13">
        <f t="shared" si="80"/>
        <v>5150</v>
      </c>
      <c r="GPF3" s="13">
        <f t="shared" si="80"/>
        <v>5151</v>
      </c>
      <c r="GPG3" s="13">
        <f t="shared" si="80"/>
        <v>5152</v>
      </c>
      <c r="GPH3" s="13">
        <f t="shared" si="80"/>
        <v>5153</v>
      </c>
      <c r="GPI3" s="13">
        <f t="shared" si="80"/>
        <v>5154</v>
      </c>
      <c r="GPJ3" s="13">
        <f t="shared" si="80"/>
        <v>5155</v>
      </c>
      <c r="GPK3" s="13">
        <f t="shared" si="80"/>
        <v>5156</v>
      </c>
      <c r="GPL3" s="13">
        <f t="shared" si="80"/>
        <v>5157</v>
      </c>
      <c r="GPM3" s="13">
        <f t="shared" si="80"/>
        <v>5158</v>
      </c>
      <c r="GPN3" s="13">
        <f t="shared" si="80"/>
        <v>5159</v>
      </c>
      <c r="GPO3" s="13">
        <f t="shared" si="80"/>
        <v>5160</v>
      </c>
      <c r="GPP3" s="13">
        <f t="shared" si="80"/>
        <v>5161</v>
      </c>
      <c r="GPQ3" s="13">
        <f t="shared" si="80"/>
        <v>5162</v>
      </c>
      <c r="GPR3" s="13">
        <f t="shared" si="80"/>
        <v>5163</v>
      </c>
      <c r="GPS3" s="13">
        <f t="shared" si="80"/>
        <v>5164</v>
      </c>
      <c r="GPT3" s="13">
        <f t="shared" si="80"/>
        <v>5165</v>
      </c>
      <c r="GPU3" s="13">
        <f t="shared" si="80"/>
        <v>5166</v>
      </c>
      <c r="GPV3" s="13">
        <f t="shared" si="80"/>
        <v>5167</v>
      </c>
      <c r="GPW3" s="13">
        <f t="shared" si="80"/>
        <v>5168</v>
      </c>
      <c r="GPX3" s="13">
        <f t="shared" si="80"/>
        <v>5169</v>
      </c>
      <c r="GPY3" s="13">
        <f t="shared" si="80"/>
        <v>5170</v>
      </c>
      <c r="GPZ3" s="13">
        <f t="shared" si="80"/>
        <v>5171</v>
      </c>
      <c r="GQA3" s="13">
        <f t="shared" si="80"/>
        <v>5172</v>
      </c>
      <c r="GQB3" s="13">
        <f t="shared" si="80"/>
        <v>5173</v>
      </c>
      <c r="GQC3" s="13">
        <f t="shared" si="80"/>
        <v>5174</v>
      </c>
      <c r="GQD3" s="13">
        <f t="shared" si="80"/>
        <v>5175</v>
      </c>
      <c r="GQE3" s="13">
        <f t="shared" si="80"/>
        <v>5176</v>
      </c>
      <c r="GQF3" s="13">
        <f t="shared" si="80"/>
        <v>5177</v>
      </c>
      <c r="GQG3" s="13">
        <f t="shared" si="80"/>
        <v>5178</v>
      </c>
      <c r="GQH3" s="13">
        <f t="shared" si="80"/>
        <v>5179</v>
      </c>
      <c r="GQI3" s="13">
        <f t="shared" si="80"/>
        <v>5180</v>
      </c>
      <c r="GQJ3" s="13">
        <f t="shared" si="80"/>
        <v>5181</v>
      </c>
      <c r="GQK3" s="13">
        <f t="shared" si="80"/>
        <v>5182</v>
      </c>
      <c r="GQL3" s="13">
        <f t="shared" si="80"/>
        <v>5183</v>
      </c>
      <c r="GQM3" s="13">
        <f t="shared" si="80"/>
        <v>5184</v>
      </c>
      <c r="GQN3" s="13">
        <f t="shared" si="80"/>
        <v>5185</v>
      </c>
      <c r="GQO3" s="13">
        <f t="shared" si="80"/>
        <v>5186</v>
      </c>
      <c r="GQP3" s="13">
        <f t="shared" si="80"/>
        <v>5187</v>
      </c>
      <c r="GQQ3" s="13">
        <f t="shared" ref="GQQ3:GTB3" si="81">COLUMN()-3</f>
        <v>5188</v>
      </c>
      <c r="GQR3" s="13">
        <f t="shared" si="81"/>
        <v>5189</v>
      </c>
      <c r="GQS3" s="13">
        <f t="shared" si="81"/>
        <v>5190</v>
      </c>
      <c r="GQT3" s="13">
        <f t="shared" si="81"/>
        <v>5191</v>
      </c>
      <c r="GQU3" s="13">
        <f t="shared" si="81"/>
        <v>5192</v>
      </c>
      <c r="GQV3" s="13">
        <f t="shared" si="81"/>
        <v>5193</v>
      </c>
      <c r="GQW3" s="13">
        <f t="shared" si="81"/>
        <v>5194</v>
      </c>
      <c r="GQX3" s="13">
        <f t="shared" si="81"/>
        <v>5195</v>
      </c>
      <c r="GQY3" s="13">
        <f t="shared" si="81"/>
        <v>5196</v>
      </c>
      <c r="GQZ3" s="13">
        <f t="shared" si="81"/>
        <v>5197</v>
      </c>
      <c r="GRA3" s="13">
        <f t="shared" si="81"/>
        <v>5198</v>
      </c>
      <c r="GRB3" s="13">
        <f t="shared" si="81"/>
        <v>5199</v>
      </c>
      <c r="GRC3" s="13">
        <f t="shared" si="81"/>
        <v>5200</v>
      </c>
      <c r="GRD3" s="13">
        <f t="shared" si="81"/>
        <v>5201</v>
      </c>
      <c r="GRE3" s="13">
        <f t="shared" si="81"/>
        <v>5202</v>
      </c>
      <c r="GRF3" s="13">
        <f t="shared" si="81"/>
        <v>5203</v>
      </c>
      <c r="GRG3" s="13">
        <f t="shared" si="81"/>
        <v>5204</v>
      </c>
      <c r="GRH3" s="13">
        <f t="shared" si="81"/>
        <v>5205</v>
      </c>
      <c r="GRI3" s="13">
        <f t="shared" si="81"/>
        <v>5206</v>
      </c>
      <c r="GRJ3" s="13">
        <f t="shared" si="81"/>
        <v>5207</v>
      </c>
      <c r="GRK3" s="13">
        <f t="shared" si="81"/>
        <v>5208</v>
      </c>
      <c r="GRL3" s="13">
        <f t="shared" si="81"/>
        <v>5209</v>
      </c>
      <c r="GRM3" s="13">
        <f t="shared" si="81"/>
        <v>5210</v>
      </c>
      <c r="GRN3" s="13">
        <f t="shared" si="81"/>
        <v>5211</v>
      </c>
      <c r="GRO3" s="13">
        <f t="shared" si="81"/>
        <v>5212</v>
      </c>
      <c r="GRP3" s="13">
        <f t="shared" si="81"/>
        <v>5213</v>
      </c>
      <c r="GRQ3" s="13">
        <f t="shared" si="81"/>
        <v>5214</v>
      </c>
      <c r="GRR3" s="13">
        <f t="shared" si="81"/>
        <v>5215</v>
      </c>
      <c r="GRS3" s="13">
        <f t="shared" si="81"/>
        <v>5216</v>
      </c>
      <c r="GRT3" s="13">
        <f t="shared" si="81"/>
        <v>5217</v>
      </c>
      <c r="GRU3" s="13">
        <f t="shared" si="81"/>
        <v>5218</v>
      </c>
      <c r="GRV3" s="13">
        <f t="shared" si="81"/>
        <v>5219</v>
      </c>
      <c r="GRW3" s="13">
        <f t="shared" si="81"/>
        <v>5220</v>
      </c>
      <c r="GRX3" s="13">
        <f t="shared" si="81"/>
        <v>5221</v>
      </c>
      <c r="GRY3" s="13">
        <f t="shared" si="81"/>
        <v>5222</v>
      </c>
      <c r="GRZ3" s="13">
        <f t="shared" si="81"/>
        <v>5223</v>
      </c>
      <c r="GSA3" s="13">
        <f t="shared" si="81"/>
        <v>5224</v>
      </c>
      <c r="GSB3" s="13">
        <f t="shared" si="81"/>
        <v>5225</v>
      </c>
      <c r="GSC3" s="13">
        <f t="shared" si="81"/>
        <v>5226</v>
      </c>
      <c r="GSD3" s="13">
        <f t="shared" si="81"/>
        <v>5227</v>
      </c>
      <c r="GSE3" s="13">
        <f t="shared" si="81"/>
        <v>5228</v>
      </c>
      <c r="GSF3" s="13">
        <f t="shared" si="81"/>
        <v>5229</v>
      </c>
      <c r="GSG3" s="13">
        <f t="shared" si="81"/>
        <v>5230</v>
      </c>
      <c r="GSH3" s="13">
        <f t="shared" si="81"/>
        <v>5231</v>
      </c>
      <c r="GSI3" s="13">
        <f t="shared" si="81"/>
        <v>5232</v>
      </c>
      <c r="GSJ3" s="13">
        <f t="shared" si="81"/>
        <v>5233</v>
      </c>
      <c r="GSK3" s="13">
        <f t="shared" si="81"/>
        <v>5234</v>
      </c>
      <c r="GSL3" s="13">
        <f t="shared" si="81"/>
        <v>5235</v>
      </c>
      <c r="GSM3" s="13">
        <f t="shared" si="81"/>
        <v>5236</v>
      </c>
      <c r="GSN3" s="13">
        <f t="shared" si="81"/>
        <v>5237</v>
      </c>
      <c r="GSO3" s="13">
        <f t="shared" si="81"/>
        <v>5238</v>
      </c>
      <c r="GSP3" s="13">
        <f t="shared" si="81"/>
        <v>5239</v>
      </c>
      <c r="GSQ3" s="13">
        <f t="shared" si="81"/>
        <v>5240</v>
      </c>
      <c r="GSR3" s="13">
        <f t="shared" si="81"/>
        <v>5241</v>
      </c>
      <c r="GSS3" s="13">
        <f t="shared" si="81"/>
        <v>5242</v>
      </c>
      <c r="GST3" s="13">
        <f t="shared" si="81"/>
        <v>5243</v>
      </c>
      <c r="GSU3" s="13">
        <f t="shared" si="81"/>
        <v>5244</v>
      </c>
      <c r="GSV3" s="13">
        <f t="shared" si="81"/>
        <v>5245</v>
      </c>
      <c r="GSW3" s="13">
        <f t="shared" si="81"/>
        <v>5246</v>
      </c>
      <c r="GSX3" s="13">
        <f t="shared" si="81"/>
        <v>5247</v>
      </c>
      <c r="GSY3" s="13">
        <f t="shared" si="81"/>
        <v>5248</v>
      </c>
      <c r="GSZ3" s="13">
        <f t="shared" si="81"/>
        <v>5249</v>
      </c>
      <c r="GTA3" s="13">
        <f t="shared" si="81"/>
        <v>5250</v>
      </c>
      <c r="GTB3" s="13">
        <f t="shared" si="81"/>
        <v>5251</v>
      </c>
      <c r="GTC3" s="13">
        <f t="shared" ref="GTC3:GVN3" si="82">COLUMN()-3</f>
        <v>5252</v>
      </c>
      <c r="GTD3" s="13">
        <f t="shared" si="82"/>
        <v>5253</v>
      </c>
      <c r="GTE3" s="13">
        <f t="shared" si="82"/>
        <v>5254</v>
      </c>
      <c r="GTF3" s="13">
        <f t="shared" si="82"/>
        <v>5255</v>
      </c>
      <c r="GTG3" s="13">
        <f t="shared" si="82"/>
        <v>5256</v>
      </c>
      <c r="GTH3" s="13">
        <f t="shared" si="82"/>
        <v>5257</v>
      </c>
      <c r="GTI3" s="13">
        <f t="shared" si="82"/>
        <v>5258</v>
      </c>
      <c r="GTJ3" s="13">
        <f t="shared" si="82"/>
        <v>5259</v>
      </c>
      <c r="GTK3" s="13">
        <f t="shared" si="82"/>
        <v>5260</v>
      </c>
      <c r="GTL3" s="13">
        <f t="shared" si="82"/>
        <v>5261</v>
      </c>
      <c r="GTM3" s="13">
        <f t="shared" si="82"/>
        <v>5262</v>
      </c>
      <c r="GTN3" s="13">
        <f t="shared" si="82"/>
        <v>5263</v>
      </c>
      <c r="GTO3" s="13">
        <f t="shared" si="82"/>
        <v>5264</v>
      </c>
      <c r="GTP3" s="13">
        <f t="shared" si="82"/>
        <v>5265</v>
      </c>
      <c r="GTQ3" s="13">
        <f t="shared" si="82"/>
        <v>5266</v>
      </c>
      <c r="GTR3" s="13">
        <f t="shared" si="82"/>
        <v>5267</v>
      </c>
      <c r="GTS3" s="13">
        <f t="shared" si="82"/>
        <v>5268</v>
      </c>
      <c r="GTT3" s="13">
        <f t="shared" si="82"/>
        <v>5269</v>
      </c>
      <c r="GTU3" s="13">
        <f t="shared" si="82"/>
        <v>5270</v>
      </c>
      <c r="GTV3" s="13">
        <f t="shared" si="82"/>
        <v>5271</v>
      </c>
      <c r="GTW3" s="13">
        <f t="shared" si="82"/>
        <v>5272</v>
      </c>
      <c r="GTX3" s="13">
        <f t="shared" si="82"/>
        <v>5273</v>
      </c>
      <c r="GTY3" s="13">
        <f t="shared" si="82"/>
        <v>5274</v>
      </c>
      <c r="GTZ3" s="13">
        <f t="shared" si="82"/>
        <v>5275</v>
      </c>
      <c r="GUA3" s="13">
        <f t="shared" si="82"/>
        <v>5276</v>
      </c>
      <c r="GUB3" s="13">
        <f t="shared" si="82"/>
        <v>5277</v>
      </c>
      <c r="GUC3" s="13">
        <f t="shared" si="82"/>
        <v>5278</v>
      </c>
      <c r="GUD3" s="13">
        <f t="shared" si="82"/>
        <v>5279</v>
      </c>
      <c r="GUE3" s="13">
        <f t="shared" si="82"/>
        <v>5280</v>
      </c>
      <c r="GUF3" s="13">
        <f t="shared" si="82"/>
        <v>5281</v>
      </c>
      <c r="GUG3" s="13">
        <f t="shared" si="82"/>
        <v>5282</v>
      </c>
      <c r="GUH3" s="13">
        <f t="shared" si="82"/>
        <v>5283</v>
      </c>
      <c r="GUI3" s="13">
        <f t="shared" si="82"/>
        <v>5284</v>
      </c>
      <c r="GUJ3" s="13">
        <f t="shared" si="82"/>
        <v>5285</v>
      </c>
      <c r="GUK3" s="13">
        <f t="shared" si="82"/>
        <v>5286</v>
      </c>
      <c r="GUL3" s="13">
        <f t="shared" si="82"/>
        <v>5287</v>
      </c>
      <c r="GUM3" s="13">
        <f t="shared" si="82"/>
        <v>5288</v>
      </c>
      <c r="GUN3" s="13">
        <f t="shared" si="82"/>
        <v>5289</v>
      </c>
      <c r="GUO3" s="13">
        <f t="shared" si="82"/>
        <v>5290</v>
      </c>
      <c r="GUP3" s="13">
        <f t="shared" si="82"/>
        <v>5291</v>
      </c>
      <c r="GUQ3" s="13">
        <f t="shared" si="82"/>
        <v>5292</v>
      </c>
      <c r="GUR3" s="13">
        <f t="shared" si="82"/>
        <v>5293</v>
      </c>
      <c r="GUS3" s="13">
        <f t="shared" si="82"/>
        <v>5294</v>
      </c>
      <c r="GUT3" s="13">
        <f t="shared" si="82"/>
        <v>5295</v>
      </c>
      <c r="GUU3" s="13">
        <f t="shared" si="82"/>
        <v>5296</v>
      </c>
      <c r="GUV3" s="13">
        <f t="shared" si="82"/>
        <v>5297</v>
      </c>
      <c r="GUW3" s="13">
        <f t="shared" si="82"/>
        <v>5298</v>
      </c>
      <c r="GUX3" s="13">
        <f t="shared" si="82"/>
        <v>5299</v>
      </c>
      <c r="GUY3" s="13">
        <f t="shared" si="82"/>
        <v>5300</v>
      </c>
      <c r="GUZ3" s="13">
        <f t="shared" si="82"/>
        <v>5301</v>
      </c>
      <c r="GVA3" s="13">
        <f t="shared" si="82"/>
        <v>5302</v>
      </c>
      <c r="GVB3" s="13">
        <f t="shared" si="82"/>
        <v>5303</v>
      </c>
      <c r="GVC3" s="13">
        <f t="shared" si="82"/>
        <v>5304</v>
      </c>
      <c r="GVD3" s="13">
        <f t="shared" si="82"/>
        <v>5305</v>
      </c>
      <c r="GVE3" s="13">
        <f t="shared" si="82"/>
        <v>5306</v>
      </c>
      <c r="GVF3" s="13">
        <f t="shared" si="82"/>
        <v>5307</v>
      </c>
      <c r="GVG3" s="13">
        <f t="shared" si="82"/>
        <v>5308</v>
      </c>
      <c r="GVH3" s="13">
        <f t="shared" si="82"/>
        <v>5309</v>
      </c>
      <c r="GVI3" s="13">
        <f t="shared" si="82"/>
        <v>5310</v>
      </c>
      <c r="GVJ3" s="13">
        <f t="shared" si="82"/>
        <v>5311</v>
      </c>
      <c r="GVK3" s="13">
        <f t="shared" si="82"/>
        <v>5312</v>
      </c>
      <c r="GVL3" s="13">
        <f t="shared" si="82"/>
        <v>5313</v>
      </c>
      <c r="GVM3" s="13">
        <f t="shared" si="82"/>
        <v>5314</v>
      </c>
      <c r="GVN3" s="13">
        <f t="shared" si="82"/>
        <v>5315</v>
      </c>
      <c r="GVO3" s="13">
        <f t="shared" ref="GVO3:GXZ3" si="83">COLUMN()-3</f>
        <v>5316</v>
      </c>
      <c r="GVP3" s="13">
        <f t="shared" si="83"/>
        <v>5317</v>
      </c>
      <c r="GVQ3" s="13">
        <f t="shared" si="83"/>
        <v>5318</v>
      </c>
      <c r="GVR3" s="13">
        <f t="shared" si="83"/>
        <v>5319</v>
      </c>
      <c r="GVS3" s="13">
        <f t="shared" si="83"/>
        <v>5320</v>
      </c>
      <c r="GVT3" s="13">
        <f t="shared" si="83"/>
        <v>5321</v>
      </c>
      <c r="GVU3" s="13">
        <f t="shared" si="83"/>
        <v>5322</v>
      </c>
      <c r="GVV3" s="13">
        <f t="shared" si="83"/>
        <v>5323</v>
      </c>
      <c r="GVW3" s="13">
        <f t="shared" si="83"/>
        <v>5324</v>
      </c>
      <c r="GVX3" s="13">
        <f t="shared" si="83"/>
        <v>5325</v>
      </c>
      <c r="GVY3" s="13">
        <f t="shared" si="83"/>
        <v>5326</v>
      </c>
      <c r="GVZ3" s="13">
        <f t="shared" si="83"/>
        <v>5327</v>
      </c>
      <c r="GWA3" s="13">
        <f t="shared" si="83"/>
        <v>5328</v>
      </c>
      <c r="GWB3" s="13">
        <f t="shared" si="83"/>
        <v>5329</v>
      </c>
      <c r="GWC3" s="13">
        <f t="shared" si="83"/>
        <v>5330</v>
      </c>
      <c r="GWD3" s="13">
        <f t="shared" si="83"/>
        <v>5331</v>
      </c>
      <c r="GWE3" s="13">
        <f t="shared" si="83"/>
        <v>5332</v>
      </c>
      <c r="GWF3" s="13">
        <f t="shared" si="83"/>
        <v>5333</v>
      </c>
      <c r="GWG3" s="13">
        <f t="shared" si="83"/>
        <v>5334</v>
      </c>
      <c r="GWH3" s="13">
        <f t="shared" si="83"/>
        <v>5335</v>
      </c>
      <c r="GWI3" s="13">
        <f t="shared" si="83"/>
        <v>5336</v>
      </c>
      <c r="GWJ3" s="13">
        <f t="shared" si="83"/>
        <v>5337</v>
      </c>
      <c r="GWK3" s="13">
        <f t="shared" si="83"/>
        <v>5338</v>
      </c>
      <c r="GWL3" s="13">
        <f t="shared" si="83"/>
        <v>5339</v>
      </c>
      <c r="GWM3" s="13">
        <f t="shared" si="83"/>
        <v>5340</v>
      </c>
      <c r="GWN3" s="13">
        <f t="shared" si="83"/>
        <v>5341</v>
      </c>
      <c r="GWO3" s="13">
        <f t="shared" si="83"/>
        <v>5342</v>
      </c>
      <c r="GWP3" s="13">
        <f t="shared" si="83"/>
        <v>5343</v>
      </c>
      <c r="GWQ3" s="13">
        <f t="shared" si="83"/>
        <v>5344</v>
      </c>
      <c r="GWR3" s="13">
        <f t="shared" si="83"/>
        <v>5345</v>
      </c>
      <c r="GWS3" s="13">
        <f t="shared" si="83"/>
        <v>5346</v>
      </c>
      <c r="GWT3" s="13">
        <f t="shared" si="83"/>
        <v>5347</v>
      </c>
      <c r="GWU3" s="13">
        <f t="shared" si="83"/>
        <v>5348</v>
      </c>
      <c r="GWV3" s="13">
        <f t="shared" si="83"/>
        <v>5349</v>
      </c>
      <c r="GWW3" s="13">
        <f t="shared" si="83"/>
        <v>5350</v>
      </c>
      <c r="GWX3" s="13">
        <f t="shared" si="83"/>
        <v>5351</v>
      </c>
      <c r="GWY3" s="13">
        <f t="shared" si="83"/>
        <v>5352</v>
      </c>
      <c r="GWZ3" s="13">
        <f t="shared" si="83"/>
        <v>5353</v>
      </c>
      <c r="GXA3" s="13">
        <f t="shared" si="83"/>
        <v>5354</v>
      </c>
      <c r="GXB3" s="13">
        <f t="shared" si="83"/>
        <v>5355</v>
      </c>
      <c r="GXC3" s="13">
        <f t="shared" si="83"/>
        <v>5356</v>
      </c>
      <c r="GXD3" s="13">
        <f t="shared" si="83"/>
        <v>5357</v>
      </c>
      <c r="GXE3" s="13">
        <f t="shared" si="83"/>
        <v>5358</v>
      </c>
      <c r="GXF3" s="13">
        <f t="shared" si="83"/>
        <v>5359</v>
      </c>
      <c r="GXG3" s="13">
        <f t="shared" si="83"/>
        <v>5360</v>
      </c>
      <c r="GXH3" s="13">
        <f t="shared" si="83"/>
        <v>5361</v>
      </c>
      <c r="GXI3" s="13">
        <f t="shared" si="83"/>
        <v>5362</v>
      </c>
      <c r="GXJ3" s="13">
        <f t="shared" si="83"/>
        <v>5363</v>
      </c>
      <c r="GXK3" s="13">
        <f t="shared" si="83"/>
        <v>5364</v>
      </c>
      <c r="GXL3" s="13">
        <f t="shared" si="83"/>
        <v>5365</v>
      </c>
      <c r="GXM3" s="13">
        <f t="shared" si="83"/>
        <v>5366</v>
      </c>
      <c r="GXN3" s="13">
        <f t="shared" si="83"/>
        <v>5367</v>
      </c>
      <c r="GXO3" s="13">
        <f t="shared" si="83"/>
        <v>5368</v>
      </c>
      <c r="GXP3" s="13">
        <f t="shared" si="83"/>
        <v>5369</v>
      </c>
      <c r="GXQ3" s="13">
        <f t="shared" si="83"/>
        <v>5370</v>
      </c>
      <c r="GXR3" s="13">
        <f t="shared" si="83"/>
        <v>5371</v>
      </c>
      <c r="GXS3" s="13">
        <f t="shared" si="83"/>
        <v>5372</v>
      </c>
      <c r="GXT3" s="13">
        <f t="shared" si="83"/>
        <v>5373</v>
      </c>
      <c r="GXU3" s="13">
        <f t="shared" si="83"/>
        <v>5374</v>
      </c>
      <c r="GXV3" s="13">
        <f t="shared" si="83"/>
        <v>5375</v>
      </c>
      <c r="GXW3" s="13">
        <f t="shared" si="83"/>
        <v>5376</v>
      </c>
      <c r="GXX3" s="13">
        <f t="shared" si="83"/>
        <v>5377</v>
      </c>
      <c r="GXY3" s="13">
        <f t="shared" si="83"/>
        <v>5378</v>
      </c>
      <c r="GXZ3" s="13">
        <f t="shared" si="83"/>
        <v>5379</v>
      </c>
      <c r="GYA3" s="13">
        <f t="shared" ref="GYA3:HAL3" si="84">COLUMN()-3</f>
        <v>5380</v>
      </c>
      <c r="GYB3" s="13">
        <f t="shared" si="84"/>
        <v>5381</v>
      </c>
      <c r="GYC3" s="13">
        <f t="shared" si="84"/>
        <v>5382</v>
      </c>
      <c r="GYD3" s="13">
        <f t="shared" si="84"/>
        <v>5383</v>
      </c>
      <c r="GYE3" s="13">
        <f t="shared" si="84"/>
        <v>5384</v>
      </c>
      <c r="GYF3" s="13">
        <f t="shared" si="84"/>
        <v>5385</v>
      </c>
      <c r="GYG3" s="13">
        <f t="shared" si="84"/>
        <v>5386</v>
      </c>
      <c r="GYH3" s="13">
        <f t="shared" si="84"/>
        <v>5387</v>
      </c>
      <c r="GYI3" s="13">
        <f t="shared" si="84"/>
        <v>5388</v>
      </c>
      <c r="GYJ3" s="13">
        <f t="shared" si="84"/>
        <v>5389</v>
      </c>
      <c r="GYK3" s="13">
        <f t="shared" si="84"/>
        <v>5390</v>
      </c>
      <c r="GYL3" s="13">
        <f t="shared" si="84"/>
        <v>5391</v>
      </c>
      <c r="GYM3" s="13">
        <f t="shared" si="84"/>
        <v>5392</v>
      </c>
      <c r="GYN3" s="13">
        <f t="shared" si="84"/>
        <v>5393</v>
      </c>
      <c r="GYO3" s="13">
        <f t="shared" si="84"/>
        <v>5394</v>
      </c>
      <c r="GYP3" s="13">
        <f t="shared" si="84"/>
        <v>5395</v>
      </c>
      <c r="GYQ3" s="13">
        <f t="shared" si="84"/>
        <v>5396</v>
      </c>
      <c r="GYR3" s="13">
        <f t="shared" si="84"/>
        <v>5397</v>
      </c>
      <c r="GYS3" s="13">
        <f t="shared" si="84"/>
        <v>5398</v>
      </c>
      <c r="GYT3" s="13">
        <f t="shared" si="84"/>
        <v>5399</v>
      </c>
      <c r="GYU3" s="13">
        <f t="shared" si="84"/>
        <v>5400</v>
      </c>
      <c r="GYV3" s="13">
        <f t="shared" si="84"/>
        <v>5401</v>
      </c>
      <c r="GYW3" s="13">
        <f t="shared" si="84"/>
        <v>5402</v>
      </c>
      <c r="GYX3" s="13">
        <f t="shared" si="84"/>
        <v>5403</v>
      </c>
      <c r="GYY3" s="13">
        <f t="shared" si="84"/>
        <v>5404</v>
      </c>
      <c r="GYZ3" s="13">
        <f t="shared" si="84"/>
        <v>5405</v>
      </c>
      <c r="GZA3" s="13">
        <f t="shared" si="84"/>
        <v>5406</v>
      </c>
      <c r="GZB3" s="13">
        <f t="shared" si="84"/>
        <v>5407</v>
      </c>
      <c r="GZC3" s="13">
        <f t="shared" si="84"/>
        <v>5408</v>
      </c>
      <c r="GZD3" s="13">
        <f t="shared" si="84"/>
        <v>5409</v>
      </c>
      <c r="GZE3" s="13">
        <f t="shared" si="84"/>
        <v>5410</v>
      </c>
      <c r="GZF3" s="13">
        <f t="shared" si="84"/>
        <v>5411</v>
      </c>
      <c r="GZG3" s="13">
        <f t="shared" si="84"/>
        <v>5412</v>
      </c>
      <c r="GZH3" s="13">
        <f t="shared" si="84"/>
        <v>5413</v>
      </c>
      <c r="GZI3" s="13">
        <f t="shared" si="84"/>
        <v>5414</v>
      </c>
      <c r="GZJ3" s="13">
        <f t="shared" si="84"/>
        <v>5415</v>
      </c>
      <c r="GZK3" s="13">
        <f t="shared" si="84"/>
        <v>5416</v>
      </c>
      <c r="GZL3" s="13">
        <f t="shared" si="84"/>
        <v>5417</v>
      </c>
      <c r="GZM3" s="13">
        <f t="shared" si="84"/>
        <v>5418</v>
      </c>
      <c r="GZN3" s="13">
        <f t="shared" si="84"/>
        <v>5419</v>
      </c>
      <c r="GZO3" s="13">
        <f t="shared" si="84"/>
        <v>5420</v>
      </c>
      <c r="GZP3" s="13">
        <f t="shared" si="84"/>
        <v>5421</v>
      </c>
      <c r="GZQ3" s="13">
        <f t="shared" si="84"/>
        <v>5422</v>
      </c>
      <c r="GZR3" s="13">
        <f t="shared" si="84"/>
        <v>5423</v>
      </c>
      <c r="GZS3" s="13">
        <f t="shared" si="84"/>
        <v>5424</v>
      </c>
      <c r="GZT3" s="13">
        <f t="shared" si="84"/>
        <v>5425</v>
      </c>
      <c r="GZU3" s="13">
        <f t="shared" si="84"/>
        <v>5426</v>
      </c>
      <c r="GZV3" s="13">
        <f t="shared" si="84"/>
        <v>5427</v>
      </c>
      <c r="GZW3" s="13">
        <f t="shared" si="84"/>
        <v>5428</v>
      </c>
      <c r="GZX3" s="13">
        <f t="shared" si="84"/>
        <v>5429</v>
      </c>
      <c r="GZY3" s="13">
        <f t="shared" si="84"/>
        <v>5430</v>
      </c>
      <c r="GZZ3" s="13">
        <f t="shared" si="84"/>
        <v>5431</v>
      </c>
      <c r="HAA3" s="13">
        <f t="shared" si="84"/>
        <v>5432</v>
      </c>
      <c r="HAB3" s="13">
        <f t="shared" si="84"/>
        <v>5433</v>
      </c>
      <c r="HAC3" s="13">
        <f t="shared" si="84"/>
        <v>5434</v>
      </c>
      <c r="HAD3" s="13">
        <f t="shared" si="84"/>
        <v>5435</v>
      </c>
      <c r="HAE3" s="13">
        <f t="shared" si="84"/>
        <v>5436</v>
      </c>
      <c r="HAF3" s="13">
        <f t="shared" si="84"/>
        <v>5437</v>
      </c>
      <c r="HAG3" s="13">
        <f t="shared" si="84"/>
        <v>5438</v>
      </c>
      <c r="HAH3" s="13">
        <f t="shared" si="84"/>
        <v>5439</v>
      </c>
      <c r="HAI3" s="13">
        <f t="shared" si="84"/>
        <v>5440</v>
      </c>
      <c r="HAJ3" s="13">
        <f t="shared" si="84"/>
        <v>5441</v>
      </c>
      <c r="HAK3" s="13">
        <f t="shared" si="84"/>
        <v>5442</v>
      </c>
      <c r="HAL3" s="13">
        <f t="shared" si="84"/>
        <v>5443</v>
      </c>
      <c r="HAM3" s="13">
        <f t="shared" ref="HAM3:HCX3" si="85">COLUMN()-3</f>
        <v>5444</v>
      </c>
      <c r="HAN3" s="13">
        <f t="shared" si="85"/>
        <v>5445</v>
      </c>
      <c r="HAO3" s="13">
        <f t="shared" si="85"/>
        <v>5446</v>
      </c>
      <c r="HAP3" s="13">
        <f t="shared" si="85"/>
        <v>5447</v>
      </c>
      <c r="HAQ3" s="13">
        <f t="shared" si="85"/>
        <v>5448</v>
      </c>
      <c r="HAR3" s="13">
        <f t="shared" si="85"/>
        <v>5449</v>
      </c>
      <c r="HAS3" s="13">
        <f t="shared" si="85"/>
        <v>5450</v>
      </c>
      <c r="HAT3" s="13">
        <f t="shared" si="85"/>
        <v>5451</v>
      </c>
      <c r="HAU3" s="13">
        <f t="shared" si="85"/>
        <v>5452</v>
      </c>
      <c r="HAV3" s="13">
        <f t="shared" si="85"/>
        <v>5453</v>
      </c>
      <c r="HAW3" s="13">
        <f t="shared" si="85"/>
        <v>5454</v>
      </c>
      <c r="HAX3" s="13">
        <f t="shared" si="85"/>
        <v>5455</v>
      </c>
      <c r="HAY3" s="13">
        <f t="shared" si="85"/>
        <v>5456</v>
      </c>
      <c r="HAZ3" s="13">
        <f t="shared" si="85"/>
        <v>5457</v>
      </c>
      <c r="HBA3" s="13">
        <f t="shared" si="85"/>
        <v>5458</v>
      </c>
      <c r="HBB3" s="13">
        <f t="shared" si="85"/>
        <v>5459</v>
      </c>
      <c r="HBC3" s="13">
        <f t="shared" si="85"/>
        <v>5460</v>
      </c>
      <c r="HBD3" s="13">
        <f t="shared" si="85"/>
        <v>5461</v>
      </c>
      <c r="HBE3" s="13">
        <f t="shared" si="85"/>
        <v>5462</v>
      </c>
      <c r="HBF3" s="13">
        <f t="shared" si="85"/>
        <v>5463</v>
      </c>
      <c r="HBG3" s="13">
        <f t="shared" si="85"/>
        <v>5464</v>
      </c>
      <c r="HBH3" s="13">
        <f t="shared" si="85"/>
        <v>5465</v>
      </c>
      <c r="HBI3" s="13">
        <f t="shared" si="85"/>
        <v>5466</v>
      </c>
      <c r="HBJ3" s="13">
        <f t="shared" si="85"/>
        <v>5467</v>
      </c>
      <c r="HBK3" s="13">
        <f t="shared" si="85"/>
        <v>5468</v>
      </c>
      <c r="HBL3" s="13">
        <f t="shared" si="85"/>
        <v>5469</v>
      </c>
      <c r="HBM3" s="13">
        <f t="shared" si="85"/>
        <v>5470</v>
      </c>
      <c r="HBN3" s="13">
        <f t="shared" si="85"/>
        <v>5471</v>
      </c>
      <c r="HBO3" s="13">
        <f t="shared" si="85"/>
        <v>5472</v>
      </c>
      <c r="HBP3" s="13">
        <f t="shared" si="85"/>
        <v>5473</v>
      </c>
      <c r="HBQ3" s="13">
        <f t="shared" si="85"/>
        <v>5474</v>
      </c>
      <c r="HBR3" s="13">
        <f t="shared" si="85"/>
        <v>5475</v>
      </c>
      <c r="HBS3" s="13">
        <f t="shared" si="85"/>
        <v>5476</v>
      </c>
      <c r="HBT3" s="13">
        <f t="shared" si="85"/>
        <v>5477</v>
      </c>
      <c r="HBU3" s="13">
        <f t="shared" si="85"/>
        <v>5478</v>
      </c>
      <c r="HBV3" s="13">
        <f t="shared" si="85"/>
        <v>5479</v>
      </c>
      <c r="HBW3" s="13">
        <f t="shared" si="85"/>
        <v>5480</v>
      </c>
      <c r="HBX3" s="13">
        <f t="shared" si="85"/>
        <v>5481</v>
      </c>
      <c r="HBY3" s="13">
        <f t="shared" si="85"/>
        <v>5482</v>
      </c>
      <c r="HBZ3" s="13">
        <f t="shared" si="85"/>
        <v>5483</v>
      </c>
      <c r="HCA3" s="13">
        <f t="shared" si="85"/>
        <v>5484</v>
      </c>
      <c r="HCB3" s="13">
        <f t="shared" si="85"/>
        <v>5485</v>
      </c>
      <c r="HCC3" s="13">
        <f t="shared" si="85"/>
        <v>5486</v>
      </c>
      <c r="HCD3" s="13">
        <f t="shared" si="85"/>
        <v>5487</v>
      </c>
      <c r="HCE3" s="13">
        <f t="shared" si="85"/>
        <v>5488</v>
      </c>
      <c r="HCF3" s="13">
        <f t="shared" si="85"/>
        <v>5489</v>
      </c>
      <c r="HCG3" s="13">
        <f t="shared" si="85"/>
        <v>5490</v>
      </c>
      <c r="HCH3" s="13">
        <f t="shared" si="85"/>
        <v>5491</v>
      </c>
      <c r="HCI3" s="13">
        <f t="shared" si="85"/>
        <v>5492</v>
      </c>
      <c r="HCJ3" s="13">
        <f t="shared" si="85"/>
        <v>5493</v>
      </c>
      <c r="HCK3" s="13">
        <f t="shared" si="85"/>
        <v>5494</v>
      </c>
      <c r="HCL3" s="13">
        <f t="shared" si="85"/>
        <v>5495</v>
      </c>
      <c r="HCM3" s="13">
        <f t="shared" si="85"/>
        <v>5496</v>
      </c>
      <c r="HCN3" s="13">
        <f t="shared" si="85"/>
        <v>5497</v>
      </c>
      <c r="HCO3" s="13">
        <f t="shared" si="85"/>
        <v>5498</v>
      </c>
      <c r="HCP3" s="13">
        <f t="shared" si="85"/>
        <v>5499</v>
      </c>
      <c r="HCQ3" s="13">
        <f t="shared" si="85"/>
        <v>5500</v>
      </c>
      <c r="HCR3" s="13">
        <f t="shared" si="85"/>
        <v>5501</v>
      </c>
      <c r="HCS3" s="13">
        <f t="shared" si="85"/>
        <v>5502</v>
      </c>
      <c r="HCT3" s="13">
        <f t="shared" si="85"/>
        <v>5503</v>
      </c>
      <c r="HCU3" s="13">
        <f t="shared" si="85"/>
        <v>5504</v>
      </c>
      <c r="HCV3" s="13">
        <f t="shared" si="85"/>
        <v>5505</v>
      </c>
      <c r="HCW3" s="13">
        <f t="shared" si="85"/>
        <v>5506</v>
      </c>
      <c r="HCX3" s="13">
        <f t="shared" si="85"/>
        <v>5507</v>
      </c>
      <c r="HCY3" s="13">
        <f t="shared" ref="HCY3:HFJ3" si="86">COLUMN()-3</f>
        <v>5508</v>
      </c>
      <c r="HCZ3" s="13">
        <f t="shared" si="86"/>
        <v>5509</v>
      </c>
      <c r="HDA3" s="13">
        <f t="shared" si="86"/>
        <v>5510</v>
      </c>
      <c r="HDB3" s="13">
        <f t="shared" si="86"/>
        <v>5511</v>
      </c>
      <c r="HDC3" s="13">
        <f t="shared" si="86"/>
        <v>5512</v>
      </c>
      <c r="HDD3" s="13">
        <f t="shared" si="86"/>
        <v>5513</v>
      </c>
      <c r="HDE3" s="13">
        <f t="shared" si="86"/>
        <v>5514</v>
      </c>
      <c r="HDF3" s="13">
        <f t="shared" si="86"/>
        <v>5515</v>
      </c>
      <c r="HDG3" s="13">
        <f t="shared" si="86"/>
        <v>5516</v>
      </c>
      <c r="HDH3" s="13">
        <f t="shared" si="86"/>
        <v>5517</v>
      </c>
      <c r="HDI3" s="13">
        <f t="shared" si="86"/>
        <v>5518</v>
      </c>
      <c r="HDJ3" s="13">
        <f t="shared" si="86"/>
        <v>5519</v>
      </c>
      <c r="HDK3" s="13">
        <f t="shared" si="86"/>
        <v>5520</v>
      </c>
      <c r="HDL3" s="13">
        <f t="shared" si="86"/>
        <v>5521</v>
      </c>
      <c r="HDM3" s="13">
        <f t="shared" si="86"/>
        <v>5522</v>
      </c>
      <c r="HDN3" s="13">
        <f t="shared" si="86"/>
        <v>5523</v>
      </c>
      <c r="HDO3" s="13">
        <f t="shared" si="86"/>
        <v>5524</v>
      </c>
      <c r="HDP3" s="13">
        <f t="shared" si="86"/>
        <v>5525</v>
      </c>
      <c r="HDQ3" s="13">
        <f t="shared" si="86"/>
        <v>5526</v>
      </c>
      <c r="HDR3" s="13">
        <f t="shared" si="86"/>
        <v>5527</v>
      </c>
      <c r="HDS3" s="13">
        <f t="shared" si="86"/>
        <v>5528</v>
      </c>
      <c r="HDT3" s="13">
        <f t="shared" si="86"/>
        <v>5529</v>
      </c>
      <c r="HDU3" s="13">
        <f t="shared" si="86"/>
        <v>5530</v>
      </c>
      <c r="HDV3" s="13">
        <f t="shared" si="86"/>
        <v>5531</v>
      </c>
      <c r="HDW3" s="13">
        <f t="shared" si="86"/>
        <v>5532</v>
      </c>
      <c r="HDX3" s="13">
        <f t="shared" si="86"/>
        <v>5533</v>
      </c>
      <c r="HDY3" s="13">
        <f t="shared" si="86"/>
        <v>5534</v>
      </c>
      <c r="HDZ3" s="13">
        <f t="shared" si="86"/>
        <v>5535</v>
      </c>
      <c r="HEA3" s="13">
        <f t="shared" si="86"/>
        <v>5536</v>
      </c>
      <c r="HEB3" s="13">
        <f t="shared" si="86"/>
        <v>5537</v>
      </c>
      <c r="HEC3" s="13">
        <f t="shared" si="86"/>
        <v>5538</v>
      </c>
      <c r="HED3" s="13">
        <f t="shared" si="86"/>
        <v>5539</v>
      </c>
      <c r="HEE3" s="13">
        <f t="shared" si="86"/>
        <v>5540</v>
      </c>
      <c r="HEF3" s="13">
        <f t="shared" si="86"/>
        <v>5541</v>
      </c>
      <c r="HEG3" s="13">
        <f t="shared" si="86"/>
        <v>5542</v>
      </c>
      <c r="HEH3" s="13">
        <f t="shared" si="86"/>
        <v>5543</v>
      </c>
      <c r="HEI3" s="13">
        <f t="shared" si="86"/>
        <v>5544</v>
      </c>
      <c r="HEJ3" s="13">
        <f t="shared" si="86"/>
        <v>5545</v>
      </c>
      <c r="HEK3" s="13">
        <f t="shared" si="86"/>
        <v>5546</v>
      </c>
      <c r="HEL3" s="13">
        <f t="shared" si="86"/>
        <v>5547</v>
      </c>
      <c r="HEM3" s="13">
        <f t="shared" si="86"/>
        <v>5548</v>
      </c>
      <c r="HEN3" s="13">
        <f t="shared" si="86"/>
        <v>5549</v>
      </c>
      <c r="HEO3" s="13">
        <f t="shared" si="86"/>
        <v>5550</v>
      </c>
      <c r="HEP3" s="13">
        <f t="shared" si="86"/>
        <v>5551</v>
      </c>
      <c r="HEQ3" s="13">
        <f t="shared" si="86"/>
        <v>5552</v>
      </c>
      <c r="HER3" s="13">
        <f t="shared" si="86"/>
        <v>5553</v>
      </c>
      <c r="HES3" s="13">
        <f t="shared" si="86"/>
        <v>5554</v>
      </c>
      <c r="HET3" s="13">
        <f t="shared" si="86"/>
        <v>5555</v>
      </c>
      <c r="HEU3" s="13">
        <f t="shared" si="86"/>
        <v>5556</v>
      </c>
      <c r="HEV3" s="13">
        <f t="shared" si="86"/>
        <v>5557</v>
      </c>
      <c r="HEW3" s="13">
        <f t="shared" si="86"/>
        <v>5558</v>
      </c>
      <c r="HEX3" s="13">
        <f t="shared" si="86"/>
        <v>5559</v>
      </c>
      <c r="HEY3" s="13">
        <f t="shared" si="86"/>
        <v>5560</v>
      </c>
      <c r="HEZ3" s="13">
        <f t="shared" si="86"/>
        <v>5561</v>
      </c>
      <c r="HFA3" s="13">
        <f t="shared" si="86"/>
        <v>5562</v>
      </c>
      <c r="HFB3" s="13">
        <f t="shared" si="86"/>
        <v>5563</v>
      </c>
      <c r="HFC3" s="13">
        <f t="shared" si="86"/>
        <v>5564</v>
      </c>
      <c r="HFD3" s="13">
        <f t="shared" si="86"/>
        <v>5565</v>
      </c>
      <c r="HFE3" s="13">
        <f t="shared" si="86"/>
        <v>5566</v>
      </c>
      <c r="HFF3" s="13">
        <f t="shared" si="86"/>
        <v>5567</v>
      </c>
      <c r="HFG3" s="13">
        <f t="shared" si="86"/>
        <v>5568</v>
      </c>
      <c r="HFH3" s="13">
        <f t="shared" si="86"/>
        <v>5569</v>
      </c>
      <c r="HFI3" s="13">
        <f t="shared" si="86"/>
        <v>5570</v>
      </c>
      <c r="HFJ3" s="13">
        <f t="shared" si="86"/>
        <v>5571</v>
      </c>
      <c r="HFK3" s="13">
        <f t="shared" ref="HFK3:HHV3" si="87">COLUMN()-3</f>
        <v>5572</v>
      </c>
      <c r="HFL3" s="13">
        <f t="shared" si="87"/>
        <v>5573</v>
      </c>
      <c r="HFM3" s="13">
        <f t="shared" si="87"/>
        <v>5574</v>
      </c>
      <c r="HFN3" s="13">
        <f t="shared" si="87"/>
        <v>5575</v>
      </c>
      <c r="HFO3" s="13">
        <f t="shared" si="87"/>
        <v>5576</v>
      </c>
      <c r="HFP3" s="13">
        <f t="shared" si="87"/>
        <v>5577</v>
      </c>
      <c r="HFQ3" s="13">
        <f t="shared" si="87"/>
        <v>5578</v>
      </c>
      <c r="HFR3" s="13">
        <f t="shared" si="87"/>
        <v>5579</v>
      </c>
      <c r="HFS3" s="13">
        <f t="shared" si="87"/>
        <v>5580</v>
      </c>
      <c r="HFT3" s="13">
        <f t="shared" si="87"/>
        <v>5581</v>
      </c>
      <c r="HFU3" s="13">
        <f t="shared" si="87"/>
        <v>5582</v>
      </c>
      <c r="HFV3" s="13">
        <f t="shared" si="87"/>
        <v>5583</v>
      </c>
      <c r="HFW3" s="13">
        <f t="shared" si="87"/>
        <v>5584</v>
      </c>
      <c r="HFX3" s="13">
        <f t="shared" si="87"/>
        <v>5585</v>
      </c>
      <c r="HFY3" s="13">
        <f t="shared" si="87"/>
        <v>5586</v>
      </c>
      <c r="HFZ3" s="13">
        <f t="shared" si="87"/>
        <v>5587</v>
      </c>
      <c r="HGA3" s="13">
        <f t="shared" si="87"/>
        <v>5588</v>
      </c>
      <c r="HGB3" s="13">
        <f t="shared" si="87"/>
        <v>5589</v>
      </c>
      <c r="HGC3" s="13">
        <f t="shared" si="87"/>
        <v>5590</v>
      </c>
      <c r="HGD3" s="13">
        <f t="shared" si="87"/>
        <v>5591</v>
      </c>
      <c r="HGE3" s="13">
        <f t="shared" si="87"/>
        <v>5592</v>
      </c>
      <c r="HGF3" s="13">
        <f t="shared" si="87"/>
        <v>5593</v>
      </c>
      <c r="HGG3" s="13">
        <f t="shared" si="87"/>
        <v>5594</v>
      </c>
      <c r="HGH3" s="13">
        <f t="shared" si="87"/>
        <v>5595</v>
      </c>
      <c r="HGI3" s="13">
        <f t="shared" si="87"/>
        <v>5596</v>
      </c>
      <c r="HGJ3" s="13">
        <f t="shared" si="87"/>
        <v>5597</v>
      </c>
      <c r="HGK3" s="13">
        <f t="shared" si="87"/>
        <v>5598</v>
      </c>
      <c r="HGL3" s="13">
        <f t="shared" si="87"/>
        <v>5599</v>
      </c>
      <c r="HGM3" s="13">
        <f t="shared" si="87"/>
        <v>5600</v>
      </c>
      <c r="HGN3" s="13">
        <f t="shared" si="87"/>
        <v>5601</v>
      </c>
      <c r="HGO3" s="13">
        <f t="shared" si="87"/>
        <v>5602</v>
      </c>
      <c r="HGP3" s="13">
        <f t="shared" si="87"/>
        <v>5603</v>
      </c>
      <c r="HGQ3" s="13">
        <f t="shared" si="87"/>
        <v>5604</v>
      </c>
      <c r="HGR3" s="13">
        <f t="shared" si="87"/>
        <v>5605</v>
      </c>
      <c r="HGS3" s="13">
        <f t="shared" si="87"/>
        <v>5606</v>
      </c>
      <c r="HGT3" s="13">
        <f t="shared" si="87"/>
        <v>5607</v>
      </c>
      <c r="HGU3" s="13">
        <f t="shared" si="87"/>
        <v>5608</v>
      </c>
      <c r="HGV3" s="13">
        <f t="shared" si="87"/>
        <v>5609</v>
      </c>
      <c r="HGW3" s="13">
        <f t="shared" si="87"/>
        <v>5610</v>
      </c>
      <c r="HGX3" s="13">
        <f t="shared" si="87"/>
        <v>5611</v>
      </c>
      <c r="HGY3" s="13">
        <f t="shared" si="87"/>
        <v>5612</v>
      </c>
      <c r="HGZ3" s="13">
        <f t="shared" si="87"/>
        <v>5613</v>
      </c>
      <c r="HHA3" s="13">
        <f t="shared" si="87"/>
        <v>5614</v>
      </c>
      <c r="HHB3" s="13">
        <f t="shared" si="87"/>
        <v>5615</v>
      </c>
      <c r="HHC3" s="13">
        <f t="shared" si="87"/>
        <v>5616</v>
      </c>
      <c r="HHD3" s="13">
        <f t="shared" si="87"/>
        <v>5617</v>
      </c>
      <c r="HHE3" s="13">
        <f t="shared" si="87"/>
        <v>5618</v>
      </c>
      <c r="HHF3" s="13">
        <f t="shared" si="87"/>
        <v>5619</v>
      </c>
      <c r="HHG3" s="13">
        <f t="shared" si="87"/>
        <v>5620</v>
      </c>
      <c r="HHH3" s="13">
        <f t="shared" si="87"/>
        <v>5621</v>
      </c>
      <c r="HHI3" s="13">
        <f t="shared" si="87"/>
        <v>5622</v>
      </c>
      <c r="HHJ3" s="13">
        <f t="shared" si="87"/>
        <v>5623</v>
      </c>
      <c r="HHK3" s="13">
        <f t="shared" si="87"/>
        <v>5624</v>
      </c>
      <c r="HHL3" s="13">
        <f t="shared" si="87"/>
        <v>5625</v>
      </c>
      <c r="HHM3" s="13">
        <f t="shared" si="87"/>
        <v>5626</v>
      </c>
      <c r="HHN3" s="13">
        <f t="shared" si="87"/>
        <v>5627</v>
      </c>
      <c r="HHO3" s="13">
        <f t="shared" si="87"/>
        <v>5628</v>
      </c>
      <c r="HHP3" s="13">
        <f t="shared" si="87"/>
        <v>5629</v>
      </c>
      <c r="HHQ3" s="13">
        <f t="shared" si="87"/>
        <v>5630</v>
      </c>
      <c r="HHR3" s="13">
        <f t="shared" si="87"/>
        <v>5631</v>
      </c>
      <c r="HHS3" s="13">
        <f t="shared" si="87"/>
        <v>5632</v>
      </c>
      <c r="HHT3" s="13">
        <f t="shared" si="87"/>
        <v>5633</v>
      </c>
      <c r="HHU3" s="13">
        <f t="shared" si="87"/>
        <v>5634</v>
      </c>
      <c r="HHV3" s="13">
        <f t="shared" si="87"/>
        <v>5635</v>
      </c>
      <c r="HHW3" s="13">
        <f t="shared" ref="HHW3:HKH3" si="88">COLUMN()-3</f>
        <v>5636</v>
      </c>
      <c r="HHX3" s="13">
        <f t="shared" si="88"/>
        <v>5637</v>
      </c>
      <c r="HHY3" s="13">
        <f t="shared" si="88"/>
        <v>5638</v>
      </c>
      <c r="HHZ3" s="13">
        <f t="shared" si="88"/>
        <v>5639</v>
      </c>
      <c r="HIA3" s="13">
        <f t="shared" si="88"/>
        <v>5640</v>
      </c>
      <c r="HIB3" s="13">
        <f t="shared" si="88"/>
        <v>5641</v>
      </c>
      <c r="HIC3" s="13">
        <f t="shared" si="88"/>
        <v>5642</v>
      </c>
      <c r="HID3" s="13">
        <f t="shared" si="88"/>
        <v>5643</v>
      </c>
      <c r="HIE3" s="13">
        <f t="shared" si="88"/>
        <v>5644</v>
      </c>
      <c r="HIF3" s="13">
        <f t="shared" si="88"/>
        <v>5645</v>
      </c>
      <c r="HIG3" s="13">
        <f t="shared" si="88"/>
        <v>5646</v>
      </c>
      <c r="HIH3" s="13">
        <f t="shared" si="88"/>
        <v>5647</v>
      </c>
      <c r="HII3" s="13">
        <f t="shared" si="88"/>
        <v>5648</v>
      </c>
      <c r="HIJ3" s="13">
        <f t="shared" si="88"/>
        <v>5649</v>
      </c>
      <c r="HIK3" s="13">
        <f t="shared" si="88"/>
        <v>5650</v>
      </c>
      <c r="HIL3" s="13">
        <f t="shared" si="88"/>
        <v>5651</v>
      </c>
      <c r="HIM3" s="13">
        <f t="shared" si="88"/>
        <v>5652</v>
      </c>
      <c r="HIN3" s="13">
        <f t="shared" si="88"/>
        <v>5653</v>
      </c>
      <c r="HIO3" s="13">
        <f t="shared" si="88"/>
        <v>5654</v>
      </c>
      <c r="HIP3" s="13">
        <f t="shared" si="88"/>
        <v>5655</v>
      </c>
      <c r="HIQ3" s="13">
        <f t="shared" si="88"/>
        <v>5656</v>
      </c>
      <c r="HIR3" s="13">
        <f t="shared" si="88"/>
        <v>5657</v>
      </c>
      <c r="HIS3" s="13">
        <f t="shared" si="88"/>
        <v>5658</v>
      </c>
      <c r="HIT3" s="13">
        <f t="shared" si="88"/>
        <v>5659</v>
      </c>
      <c r="HIU3" s="13">
        <f t="shared" si="88"/>
        <v>5660</v>
      </c>
      <c r="HIV3" s="13">
        <f t="shared" si="88"/>
        <v>5661</v>
      </c>
      <c r="HIW3" s="13">
        <f t="shared" si="88"/>
        <v>5662</v>
      </c>
      <c r="HIX3" s="13">
        <f t="shared" si="88"/>
        <v>5663</v>
      </c>
      <c r="HIY3" s="13">
        <f t="shared" si="88"/>
        <v>5664</v>
      </c>
      <c r="HIZ3" s="13">
        <f t="shared" si="88"/>
        <v>5665</v>
      </c>
      <c r="HJA3" s="13">
        <f t="shared" si="88"/>
        <v>5666</v>
      </c>
      <c r="HJB3" s="13">
        <f t="shared" si="88"/>
        <v>5667</v>
      </c>
      <c r="HJC3" s="13">
        <f t="shared" si="88"/>
        <v>5668</v>
      </c>
      <c r="HJD3" s="13">
        <f t="shared" si="88"/>
        <v>5669</v>
      </c>
      <c r="HJE3" s="13">
        <f t="shared" si="88"/>
        <v>5670</v>
      </c>
      <c r="HJF3" s="13">
        <f t="shared" si="88"/>
        <v>5671</v>
      </c>
      <c r="HJG3" s="13">
        <f t="shared" si="88"/>
        <v>5672</v>
      </c>
      <c r="HJH3" s="13">
        <f t="shared" si="88"/>
        <v>5673</v>
      </c>
      <c r="HJI3" s="13">
        <f t="shared" si="88"/>
        <v>5674</v>
      </c>
      <c r="HJJ3" s="13">
        <f t="shared" si="88"/>
        <v>5675</v>
      </c>
      <c r="HJK3" s="13">
        <f t="shared" si="88"/>
        <v>5676</v>
      </c>
      <c r="HJL3" s="13">
        <f t="shared" si="88"/>
        <v>5677</v>
      </c>
      <c r="HJM3" s="13">
        <f t="shared" si="88"/>
        <v>5678</v>
      </c>
      <c r="HJN3" s="13">
        <f t="shared" si="88"/>
        <v>5679</v>
      </c>
      <c r="HJO3" s="13">
        <f t="shared" si="88"/>
        <v>5680</v>
      </c>
      <c r="HJP3" s="13">
        <f t="shared" si="88"/>
        <v>5681</v>
      </c>
      <c r="HJQ3" s="13">
        <f t="shared" si="88"/>
        <v>5682</v>
      </c>
      <c r="HJR3" s="13">
        <f t="shared" si="88"/>
        <v>5683</v>
      </c>
      <c r="HJS3" s="13">
        <f t="shared" si="88"/>
        <v>5684</v>
      </c>
      <c r="HJT3" s="13">
        <f t="shared" si="88"/>
        <v>5685</v>
      </c>
      <c r="HJU3" s="13">
        <f t="shared" si="88"/>
        <v>5686</v>
      </c>
      <c r="HJV3" s="13">
        <f t="shared" si="88"/>
        <v>5687</v>
      </c>
      <c r="HJW3" s="13">
        <f t="shared" si="88"/>
        <v>5688</v>
      </c>
      <c r="HJX3" s="13">
        <f t="shared" si="88"/>
        <v>5689</v>
      </c>
      <c r="HJY3" s="13">
        <f t="shared" si="88"/>
        <v>5690</v>
      </c>
      <c r="HJZ3" s="13">
        <f t="shared" si="88"/>
        <v>5691</v>
      </c>
      <c r="HKA3" s="13">
        <f t="shared" si="88"/>
        <v>5692</v>
      </c>
      <c r="HKB3" s="13">
        <f t="shared" si="88"/>
        <v>5693</v>
      </c>
      <c r="HKC3" s="13">
        <f t="shared" si="88"/>
        <v>5694</v>
      </c>
      <c r="HKD3" s="13">
        <f t="shared" si="88"/>
        <v>5695</v>
      </c>
      <c r="HKE3" s="13">
        <f t="shared" si="88"/>
        <v>5696</v>
      </c>
      <c r="HKF3" s="13">
        <f t="shared" si="88"/>
        <v>5697</v>
      </c>
      <c r="HKG3" s="13">
        <f t="shared" si="88"/>
        <v>5698</v>
      </c>
      <c r="HKH3" s="13">
        <f t="shared" si="88"/>
        <v>5699</v>
      </c>
      <c r="HKI3" s="13">
        <f t="shared" ref="HKI3:HMT3" si="89">COLUMN()-3</f>
        <v>5700</v>
      </c>
      <c r="HKJ3" s="13">
        <f t="shared" si="89"/>
        <v>5701</v>
      </c>
      <c r="HKK3" s="13">
        <f t="shared" si="89"/>
        <v>5702</v>
      </c>
      <c r="HKL3" s="13">
        <f t="shared" si="89"/>
        <v>5703</v>
      </c>
      <c r="HKM3" s="13">
        <f t="shared" si="89"/>
        <v>5704</v>
      </c>
      <c r="HKN3" s="13">
        <f t="shared" si="89"/>
        <v>5705</v>
      </c>
      <c r="HKO3" s="13">
        <f t="shared" si="89"/>
        <v>5706</v>
      </c>
      <c r="HKP3" s="13">
        <f t="shared" si="89"/>
        <v>5707</v>
      </c>
      <c r="HKQ3" s="13">
        <f t="shared" si="89"/>
        <v>5708</v>
      </c>
      <c r="HKR3" s="13">
        <f t="shared" si="89"/>
        <v>5709</v>
      </c>
      <c r="HKS3" s="13">
        <f t="shared" si="89"/>
        <v>5710</v>
      </c>
      <c r="HKT3" s="13">
        <f t="shared" si="89"/>
        <v>5711</v>
      </c>
      <c r="HKU3" s="13">
        <f t="shared" si="89"/>
        <v>5712</v>
      </c>
      <c r="HKV3" s="13">
        <f t="shared" si="89"/>
        <v>5713</v>
      </c>
      <c r="HKW3" s="13">
        <f t="shared" si="89"/>
        <v>5714</v>
      </c>
      <c r="HKX3" s="13">
        <f t="shared" si="89"/>
        <v>5715</v>
      </c>
      <c r="HKY3" s="13">
        <f t="shared" si="89"/>
        <v>5716</v>
      </c>
      <c r="HKZ3" s="13">
        <f t="shared" si="89"/>
        <v>5717</v>
      </c>
      <c r="HLA3" s="13">
        <f t="shared" si="89"/>
        <v>5718</v>
      </c>
      <c r="HLB3" s="13">
        <f t="shared" si="89"/>
        <v>5719</v>
      </c>
      <c r="HLC3" s="13">
        <f t="shared" si="89"/>
        <v>5720</v>
      </c>
      <c r="HLD3" s="13">
        <f t="shared" si="89"/>
        <v>5721</v>
      </c>
      <c r="HLE3" s="13">
        <f t="shared" si="89"/>
        <v>5722</v>
      </c>
      <c r="HLF3" s="13">
        <f t="shared" si="89"/>
        <v>5723</v>
      </c>
      <c r="HLG3" s="13">
        <f t="shared" si="89"/>
        <v>5724</v>
      </c>
      <c r="HLH3" s="13">
        <f t="shared" si="89"/>
        <v>5725</v>
      </c>
      <c r="HLI3" s="13">
        <f t="shared" si="89"/>
        <v>5726</v>
      </c>
      <c r="HLJ3" s="13">
        <f t="shared" si="89"/>
        <v>5727</v>
      </c>
      <c r="HLK3" s="13">
        <f t="shared" si="89"/>
        <v>5728</v>
      </c>
      <c r="HLL3" s="13">
        <f t="shared" si="89"/>
        <v>5729</v>
      </c>
      <c r="HLM3" s="13">
        <f t="shared" si="89"/>
        <v>5730</v>
      </c>
      <c r="HLN3" s="13">
        <f t="shared" si="89"/>
        <v>5731</v>
      </c>
      <c r="HLO3" s="13">
        <f t="shared" si="89"/>
        <v>5732</v>
      </c>
      <c r="HLP3" s="13">
        <f t="shared" si="89"/>
        <v>5733</v>
      </c>
      <c r="HLQ3" s="13">
        <f t="shared" si="89"/>
        <v>5734</v>
      </c>
      <c r="HLR3" s="13">
        <f t="shared" si="89"/>
        <v>5735</v>
      </c>
      <c r="HLS3" s="13">
        <f t="shared" si="89"/>
        <v>5736</v>
      </c>
      <c r="HLT3" s="13">
        <f t="shared" si="89"/>
        <v>5737</v>
      </c>
      <c r="HLU3" s="13">
        <f t="shared" si="89"/>
        <v>5738</v>
      </c>
      <c r="HLV3" s="13">
        <f t="shared" si="89"/>
        <v>5739</v>
      </c>
      <c r="HLW3" s="13">
        <f t="shared" si="89"/>
        <v>5740</v>
      </c>
      <c r="HLX3" s="13">
        <f t="shared" si="89"/>
        <v>5741</v>
      </c>
      <c r="HLY3" s="13">
        <f t="shared" si="89"/>
        <v>5742</v>
      </c>
      <c r="HLZ3" s="13">
        <f t="shared" si="89"/>
        <v>5743</v>
      </c>
      <c r="HMA3" s="13">
        <f t="shared" si="89"/>
        <v>5744</v>
      </c>
      <c r="HMB3" s="13">
        <f t="shared" si="89"/>
        <v>5745</v>
      </c>
      <c r="HMC3" s="13">
        <f t="shared" si="89"/>
        <v>5746</v>
      </c>
      <c r="HMD3" s="13">
        <f t="shared" si="89"/>
        <v>5747</v>
      </c>
      <c r="HME3" s="13">
        <f t="shared" si="89"/>
        <v>5748</v>
      </c>
      <c r="HMF3" s="13">
        <f t="shared" si="89"/>
        <v>5749</v>
      </c>
      <c r="HMG3" s="13">
        <f t="shared" si="89"/>
        <v>5750</v>
      </c>
      <c r="HMH3" s="13">
        <f t="shared" si="89"/>
        <v>5751</v>
      </c>
      <c r="HMI3" s="13">
        <f t="shared" si="89"/>
        <v>5752</v>
      </c>
      <c r="HMJ3" s="13">
        <f t="shared" si="89"/>
        <v>5753</v>
      </c>
      <c r="HMK3" s="13">
        <f t="shared" si="89"/>
        <v>5754</v>
      </c>
      <c r="HML3" s="13">
        <f t="shared" si="89"/>
        <v>5755</v>
      </c>
      <c r="HMM3" s="13">
        <f t="shared" si="89"/>
        <v>5756</v>
      </c>
      <c r="HMN3" s="13">
        <f t="shared" si="89"/>
        <v>5757</v>
      </c>
      <c r="HMO3" s="13">
        <f t="shared" si="89"/>
        <v>5758</v>
      </c>
      <c r="HMP3" s="13">
        <f t="shared" si="89"/>
        <v>5759</v>
      </c>
      <c r="HMQ3" s="13">
        <f t="shared" si="89"/>
        <v>5760</v>
      </c>
      <c r="HMR3" s="13">
        <f t="shared" si="89"/>
        <v>5761</v>
      </c>
      <c r="HMS3" s="13">
        <f t="shared" si="89"/>
        <v>5762</v>
      </c>
      <c r="HMT3" s="13">
        <f t="shared" si="89"/>
        <v>5763</v>
      </c>
      <c r="HMU3" s="13">
        <f t="shared" ref="HMU3:HPF3" si="90">COLUMN()-3</f>
        <v>5764</v>
      </c>
      <c r="HMV3" s="13">
        <f t="shared" si="90"/>
        <v>5765</v>
      </c>
      <c r="HMW3" s="13">
        <f t="shared" si="90"/>
        <v>5766</v>
      </c>
      <c r="HMX3" s="13">
        <f t="shared" si="90"/>
        <v>5767</v>
      </c>
      <c r="HMY3" s="13">
        <f t="shared" si="90"/>
        <v>5768</v>
      </c>
      <c r="HMZ3" s="13">
        <f t="shared" si="90"/>
        <v>5769</v>
      </c>
      <c r="HNA3" s="13">
        <f t="shared" si="90"/>
        <v>5770</v>
      </c>
      <c r="HNB3" s="13">
        <f t="shared" si="90"/>
        <v>5771</v>
      </c>
      <c r="HNC3" s="13">
        <f t="shared" si="90"/>
        <v>5772</v>
      </c>
      <c r="HND3" s="13">
        <f t="shared" si="90"/>
        <v>5773</v>
      </c>
      <c r="HNE3" s="13">
        <f t="shared" si="90"/>
        <v>5774</v>
      </c>
      <c r="HNF3" s="13">
        <f t="shared" si="90"/>
        <v>5775</v>
      </c>
      <c r="HNG3" s="13">
        <f t="shared" si="90"/>
        <v>5776</v>
      </c>
      <c r="HNH3" s="13">
        <f t="shared" si="90"/>
        <v>5777</v>
      </c>
      <c r="HNI3" s="13">
        <f t="shared" si="90"/>
        <v>5778</v>
      </c>
      <c r="HNJ3" s="13">
        <f t="shared" si="90"/>
        <v>5779</v>
      </c>
      <c r="HNK3" s="13">
        <f t="shared" si="90"/>
        <v>5780</v>
      </c>
      <c r="HNL3" s="13">
        <f t="shared" si="90"/>
        <v>5781</v>
      </c>
      <c r="HNM3" s="13">
        <f t="shared" si="90"/>
        <v>5782</v>
      </c>
      <c r="HNN3" s="13">
        <f t="shared" si="90"/>
        <v>5783</v>
      </c>
      <c r="HNO3" s="13">
        <f t="shared" si="90"/>
        <v>5784</v>
      </c>
      <c r="HNP3" s="13">
        <f t="shared" si="90"/>
        <v>5785</v>
      </c>
      <c r="HNQ3" s="13">
        <f t="shared" si="90"/>
        <v>5786</v>
      </c>
      <c r="HNR3" s="13">
        <f t="shared" si="90"/>
        <v>5787</v>
      </c>
      <c r="HNS3" s="13">
        <f t="shared" si="90"/>
        <v>5788</v>
      </c>
      <c r="HNT3" s="13">
        <f t="shared" si="90"/>
        <v>5789</v>
      </c>
      <c r="HNU3" s="13">
        <f t="shared" si="90"/>
        <v>5790</v>
      </c>
      <c r="HNV3" s="13">
        <f t="shared" si="90"/>
        <v>5791</v>
      </c>
      <c r="HNW3" s="13">
        <f t="shared" si="90"/>
        <v>5792</v>
      </c>
      <c r="HNX3" s="13">
        <f t="shared" si="90"/>
        <v>5793</v>
      </c>
      <c r="HNY3" s="13">
        <f t="shared" si="90"/>
        <v>5794</v>
      </c>
      <c r="HNZ3" s="13">
        <f t="shared" si="90"/>
        <v>5795</v>
      </c>
      <c r="HOA3" s="13">
        <f t="shared" si="90"/>
        <v>5796</v>
      </c>
      <c r="HOB3" s="13">
        <f t="shared" si="90"/>
        <v>5797</v>
      </c>
      <c r="HOC3" s="13">
        <f t="shared" si="90"/>
        <v>5798</v>
      </c>
      <c r="HOD3" s="13">
        <f t="shared" si="90"/>
        <v>5799</v>
      </c>
      <c r="HOE3" s="13">
        <f t="shared" si="90"/>
        <v>5800</v>
      </c>
      <c r="HOF3" s="13">
        <f t="shared" si="90"/>
        <v>5801</v>
      </c>
      <c r="HOG3" s="13">
        <f t="shared" si="90"/>
        <v>5802</v>
      </c>
      <c r="HOH3" s="13">
        <f t="shared" si="90"/>
        <v>5803</v>
      </c>
      <c r="HOI3" s="13">
        <f t="shared" si="90"/>
        <v>5804</v>
      </c>
      <c r="HOJ3" s="13">
        <f t="shared" si="90"/>
        <v>5805</v>
      </c>
      <c r="HOK3" s="13">
        <f t="shared" si="90"/>
        <v>5806</v>
      </c>
      <c r="HOL3" s="13">
        <f t="shared" si="90"/>
        <v>5807</v>
      </c>
      <c r="HOM3" s="13">
        <f t="shared" si="90"/>
        <v>5808</v>
      </c>
      <c r="HON3" s="13">
        <f t="shared" si="90"/>
        <v>5809</v>
      </c>
      <c r="HOO3" s="13">
        <f t="shared" si="90"/>
        <v>5810</v>
      </c>
      <c r="HOP3" s="13">
        <f t="shared" si="90"/>
        <v>5811</v>
      </c>
      <c r="HOQ3" s="13">
        <f t="shared" si="90"/>
        <v>5812</v>
      </c>
      <c r="HOR3" s="13">
        <f t="shared" si="90"/>
        <v>5813</v>
      </c>
      <c r="HOS3" s="13">
        <f t="shared" si="90"/>
        <v>5814</v>
      </c>
      <c r="HOT3" s="13">
        <f t="shared" si="90"/>
        <v>5815</v>
      </c>
      <c r="HOU3" s="13">
        <f t="shared" si="90"/>
        <v>5816</v>
      </c>
      <c r="HOV3" s="13">
        <f t="shared" si="90"/>
        <v>5817</v>
      </c>
      <c r="HOW3" s="13">
        <f t="shared" si="90"/>
        <v>5818</v>
      </c>
      <c r="HOX3" s="13">
        <f t="shared" si="90"/>
        <v>5819</v>
      </c>
      <c r="HOY3" s="13">
        <f t="shared" si="90"/>
        <v>5820</v>
      </c>
      <c r="HOZ3" s="13">
        <f t="shared" si="90"/>
        <v>5821</v>
      </c>
      <c r="HPA3" s="13">
        <f t="shared" si="90"/>
        <v>5822</v>
      </c>
      <c r="HPB3" s="13">
        <f t="shared" si="90"/>
        <v>5823</v>
      </c>
      <c r="HPC3" s="13">
        <f t="shared" si="90"/>
        <v>5824</v>
      </c>
      <c r="HPD3" s="13">
        <f t="shared" si="90"/>
        <v>5825</v>
      </c>
      <c r="HPE3" s="13">
        <f t="shared" si="90"/>
        <v>5826</v>
      </c>
      <c r="HPF3" s="13">
        <f t="shared" si="90"/>
        <v>5827</v>
      </c>
      <c r="HPG3" s="13">
        <f t="shared" ref="HPG3:HRR3" si="91">COLUMN()-3</f>
        <v>5828</v>
      </c>
      <c r="HPH3" s="13">
        <f t="shared" si="91"/>
        <v>5829</v>
      </c>
      <c r="HPI3" s="13">
        <f t="shared" si="91"/>
        <v>5830</v>
      </c>
      <c r="HPJ3" s="13">
        <f t="shared" si="91"/>
        <v>5831</v>
      </c>
      <c r="HPK3" s="13">
        <f t="shared" si="91"/>
        <v>5832</v>
      </c>
      <c r="HPL3" s="13">
        <f t="shared" si="91"/>
        <v>5833</v>
      </c>
      <c r="HPM3" s="13">
        <f t="shared" si="91"/>
        <v>5834</v>
      </c>
      <c r="HPN3" s="13">
        <f t="shared" si="91"/>
        <v>5835</v>
      </c>
      <c r="HPO3" s="13">
        <f t="shared" si="91"/>
        <v>5836</v>
      </c>
      <c r="HPP3" s="13">
        <f t="shared" si="91"/>
        <v>5837</v>
      </c>
      <c r="HPQ3" s="13">
        <f t="shared" si="91"/>
        <v>5838</v>
      </c>
      <c r="HPR3" s="13">
        <f t="shared" si="91"/>
        <v>5839</v>
      </c>
      <c r="HPS3" s="13">
        <f t="shared" si="91"/>
        <v>5840</v>
      </c>
      <c r="HPT3" s="13">
        <f t="shared" si="91"/>
        <v>5841</v>
      </c>
      <c r="HPU3" s="13">
        <f t="shared" si="91"/>
        <v>5842</v>
      </c>
      <c r="HPV3" s="13">
        <f t="shared" si="91"/>
        <v>5843</v>
      </c>
      <c r="HPW3" s="13">
        <f t="shared" si="91"/>
        <v>5844</v>
      </c>
      <c r="HPX3" s="13">
        <f t="shared" si="91"/>
        <v>5845</v>
      </c>
      <c r="HPY3" s="13">
        <f t="shared" si="91"/>
        <v>5846</v>
      </c>
      <c r="HPZ3" s="13">
        <f t="shared" si="91"/>
        <v>5847</v>
      </c>
      <c r="HQA3" s="13">
        <f t="shared" si="91"/>
        <v>5848</v>
      </c>
      <c r="HQB3" s="13">
        <f t="shared" si="91"/>
        <v>5849</v>
      </c>
      <c r="HQC3" s="13">
        <f t="shared" si="91"/>
        <v>5850</v>
      </c>
      <c r="HQD3" s="13">
        <f t="shared" si="91"/>
        <v>5851</v>
      </c>
      <c r="HQE3" s="13">
        <f t="shared" si="91"/>
        <v>5852</v>
      </c>
      <c r="HQF3" s="13">
        <f t="shared" si="91"/>
        <v>5853</v>
      </c>
      <c r="HQG3" s="13">
        <f t="shared" si="91"/>
        <v>5854</v>
      </c>
      <c r="HQH3" s="13">
        <f t="shared" si="91"/>
        <v>5855</v>
      </c>
      <c r="HQI3" s="13">
        <f t="shared" si="91"/>
        <v>5856</v>
      </c>
      <c r="HQJ3" s="13">
        <f t="shared" si="91"/>
        <v>5857</v>
      </c>
      <c r="HQK3" s="13">
        <f t="shared" si="91"/>
        <v>5858</v>
      </c>
      <c r="HQL3" s="13">
        <f t="shared" si="91"/>
        <v>5859</v>
      </c>
      <c r="HQM3" s="13">
        <f t="shared" si="91"/>
        <v>5860</v>
      </c>
      <c r="HQN3" s="13">
        <f t="shared" si="91"/>
        <v>5861</v>
      </c>
      <c r="HQO3" s="13">
        <f t="shared" si="91"/>
        <v>5862</v>
      </c>
      <c r="HQP3" s="13">
        <f t="shared" si="91"/>
        <v>5863</v>
      </c>
      <c r="HQQ3" s="13">
        <f t="shared" si="91"/>
        <v>5864</v>
      </c>
      <c r="HQR3" s="13">
        <f t="shared" si="91"/>
        <v>5865</v>
      </c>
      <c r="HQS3" s="13">
        <f t="shared" si="91"/>
        <v>5866</v>
      </c>
      <c r="HQT3" s="13">
        <f t="shared" si="91"/>
        <v>5867</v>
      </c>
      <c r="HQU3" s="13">
        <f t="shared" si="91"/>
        <v>5868</v>
      </c>
      <c r="HQV3" s="13">
        <f t="shared" si="91"/>
        <v>5869</v>
      </c>
      <c r="HQW3" s="13">
        <f t="shared" si="91"/>
        <v>5870</v>
      </c>
      <c r="HQX3" s="13">
        <f t="shared" si="91"/>
        <v>5871</v>
      </c>
      <c r="HQY3" s="13">
        <f t="shared" si="91"/>
        <v>5872</v>
      </c>
      <c r="HQZ3" s="13">
        <f t="shared" si="91"/>
        <v>5873</v>
      </c>
      <c r="HRA3" s="13">
        <f t="shared" si="91"/>
        <v>5874</v>
      </c>
      <c r="HRB3" s="13">
        <f t="shared" si="91"/>
        <v>5875</v>
      </c>
      <c r="HRC3" s="13">
        <f t="shared" si="91"/>
        <v>5876</v>
      </c>
      <c r="HRD3" s="13">
        <f t="shared" si="91"/>
        <v>5877</v>
      </c>
      <c r="HRE3" s="13">
        <f t="shared" si="91"/>
        <v>5878</v>
      </c>
      <c r="HRF3" s="13">
        <f t="shared" si="91"/>
        <v>5879</v>
      </c>
      <c r="HRG3" s="13">
        <f t="shared" si="91"/>
        <v>5880</v>
      </c>
      <c r="HRH3" s="13">
        <f t="shared" si="91"/>
        <v>5881</v>
      </c>
      <c r="HRI3" s="13">
        <f t="shared" si="91"/>
        <v>5882</v>
      </c>
      <c r="HRJ3" s="13">
        <f t="shared" si="91"/>
        <v>5883</v>
      </c>
      <c r="HRK3" s="13">
        <f t="shared" si="91"/>
        <v>5884</v>
      </c>
      <c r="HRL3" s="13">
        <f t="shared" si="91"/>
        <v>5885</v>
      </c>
      <c r="HRM3" s="13">
        <f t="shared" si="91"/>
        <v>5886</v>
      </c>
      <c r="HRN3" s="13">
        <f t="shared" si="91"/>
        <v>5887</v>
      </c>
      <c r="HRO3" s="13">
        <f t="shared" si="91"/>
        <v>5888</v>
      </c>
      <c r="HRP3" s="13">
        <f t="shared" si="91"/>
        <v>5889</v>
      </c>
      <c r="HRQ3" s="13">
        <f t="shared" si="91"/>
        <v>5890</v>
      </c>
      <c r="HRR3" s="13">
        <f t="shared" si="91"/>
        <v>5891</v>
      </c>
      <c r="HRS3" s="13">
        <f t="shared" ref="HRS3:HUD3" si="92">COLUMN()-3</f>
        <v>5892</v>
      </c>
      <c r="HRT3" s="13">
        <f t="shared" si="92"/>
        <v>5893</v>
      </c>
      <c r="HRU3" s="13">
        <f t="shared" si="92"/>
        <v>5894</v>
      </c>
      <c r="HRV3" s="13">
        <f t="shared" si="92"/>
        <v>5895</v>
      </c>
      <c r="HRW3" s="13">
        <f t="shared" si="92"/>
        <v>5896</v>
      </c>
      <c r="HRX3" s="13">
        <f t="shared" si="92"/>
        <v>5897</v>
      </c>
      <c r="HRY3" s="13">
        <f t="shared" si="92"/>
        <v>5898</v>
      </c>
      <c r="HRZ3" s="13">
        <f t="shared" si="92"/>
        <v>5899</v>
      </c>
      <c r="HSA3" s="13">
        <f t="shared" si="92"/>
        <v>5900</v>
      </c>
      <c r="HSB3" s="13">
        <f t="shared" si="92"/>
        <v>5901</v>
      </c>
      <c r="HSC3" s="13">
        <f t="shared" si="92"/>
        <v>5902</v>
      </c>
      <c r="HSD3" s="13">
        <f t="shared" si="92"/>
        <v>5903</v>
      </c>
      <c r="HSE3" s="13">
        <f t="shared" si="92"/>
        <v>5904</v>
      </c>
      <c r="HSF3" s="13">
        <f t="shared" si="92"/>
        <v>5905</v>
      </c>
      <c r="HSG3" s="13">
        <f t="shared" si="92"/>
        <v>5906</v>
      </c>
      <c r="HSH3" s="13">
        <f t="shared" si="92"/>
        <v>5907</v>
      </c>
      <c r="HSI3" s="13">
        <f t="shared" si="92"/>
        <v>5908</v>
      </c>
      <c r="HSJ3" s="13">
        <f t="shared" si="92"/>
        <v>5909</v>
      </c>
      <c r="HSK3" s="13">
        <f t="shared" si="92"/>
        <v>5910</v>
      </c>
      <c r="HSL3" s="13">
        <f t="shared" si="92"/>
        <v>5911</v>
      </c>
      <c r="HSM3" s="13">
        <f t="shared" si="92"/>
        <v>5912</v>
      </c>
      <c r="HSN3" s="13">
        <f t="shared" si="92"/>
        <v>5913</v>
      </c>
      <c r="HSO3" s="13">
        <f t="shared" si="92"/>
        <v>5914</v>
      </c>
      <c r="HSP3" s="13">
        <f t="shared" si="92"/>
        <v>5915</v>
      </c>
      <c r="HSQ3" s="13">
        <f t="shared" si="92"/>
        <v>5916</v>
      </c>
      <c r="HSR3" s="13">
        <f t="shared" si="92"/>
        <v>5917</v>
      </c>
      <c r="HSS3" s="13">
        <f t="shared" si="92"/>
        <v>5918</v>
      </c>
      <c r="HST3" s="13">
        <f t="shared" si="92"/>
        <v>5919</v>
      </c>
      <c r="HSU3" s="13">
        <f t="shared" si="92"/>
        <v>5920</v>
      </c>
      <c r="HSV3" s="13">
        <f t="shared" si="92"/>
        <v>5921</v>
      </c>
      <c r="HSW3" s="13">
        <f t="shared" si="92"/>
        <v>5922</v>
      </c>
      <c r="HSX3" s="13">
        <f t="shared" si="92"/>
        <v>5923</v>
      </c>
      <c r="HSY3" s="13">
        <f t="shared" si="92"/>
        <v>5924</v>
      </c>
      <c r="HSZ3" s="13">
        <f t="shared" si="92"/>
        <v>5925</v>
      </c>
      <c r="HTA3" s="13">
        <f t="shared" si="92"/>
        <v>5926</v>
      </c>
      <c r="HTB3" s="13">
        <f t="shared" si="92"/>
        <v>5927</v>
      </c>
      <c r="HTC3" s="13">
        <f t="shared" si="92"/>
        <v>5928</v>
      </c>
      <c r="HTD3" s="13">
        <f t="shared" si="92"/>
        <v>5929</v>
      </c>
      <c r="HTE3" s="13">
        <f t="shared" si="92"/>
        <v>5930</v>
      </c>
      <c r="HTF3" s="13">
        <f t="shared" si="92"/>
        <v>5931</v>
      </c>
      <c r="HTG3" s="13">
        <f t="shared" si="92"/>
        <v>5932</v>
      </c>
      <c r="HTH3" s="13">
        <f t="shared" si="92"/>
        <v>5933</v>
      </c>
      <c r="HTI3" s="13">
        <f t="shared" si="92"/>
        <v>5934</v>
      </c>
      <c r="HTJ3" s="13">
        <f t="shared" si="92"/>
        <v>5935</v>
      </c>
      <c r="HTK3" s="13">
        <f t="shared" si="92"/>
        <v>5936</v>
      </c>
      <c r="HTL3" s="13">
        <f t="shared" si="92"/>
        <v>5937</v>
      </c>
      <c r="HTM3" s="13">
        <f t="shared" si="92"/>
        <v>5938</v>
      </c>
      <c r="HTN3" s="13">
        <f t="shared" si="92"/>
        <v>5939</v>
      </c>
      <c r="HTO3" s="13">
        <f t="shared" si="92"/>
        <v>5940</v>
      </c>
      <c r="HTP3" s="13">
        <f t="shared" si="92"/>
        <v>5941</v>
      </c>
      <c r="HTQ3" s="13">
        <f t="shared" si="92"/>
        <v>5942</v>
      </c>
      <c r="HTR3" s="13">
        <f t="shared" si="92"/>
        <v>5943</v>
      </c>
      <c r="HTS3" s="13">
        <f t="shared" si="92"/>
        <v>5944</v>
      </c>
      <c r="HTT3" s="13">
        <f t="shared" si="92"/>
        <v>5945</v>
      </c>
      <c r="HTU3" s="13">
        <f t="shared" si="92"/>
        <v>5946</v>
      </c>
      <c r="HTV3" s="13">
        <f t="shared" si="92"/>
        <v>5947</v>
      </c>
      <c r="HTW3" s="13">
        <f t="shared" si="92"/>
        <v>5948</v>
      </c>
      <c r="HTX3" s="13">
        <f t="shared" si="92"/>
        <v>5949</v>
      </c>
      <c r="HTY3" s="13">
        <f t="shared" si="92"/>
        <v>5950</v>
      </c>
      <c r="HTZ3" s="13">
        <f t="shared" si="92"/>
        <v>5951</v>
      </c>
      <c r="HUA3" s="13">
        <f t="shared" si="92"/>
        <v>5952</v>
      </c>
      <c r="HUB3" s="13">
        <f t="shared" si="92"/>
        <v>5953</v>
      </c>
      <c r="HUC3" s="13">
        <f t="shared" si="92"/>
        <v>5954</v>
      </c>
      <c r="HUD3" s="13">
        <f t="shared" si="92"/>
        <v>5955</v>
      </c>
      <c r="HUE3" s="13">
        <f t="shared" ref="HUE3:HWP3" si="93">COLUMN()-3</f>
        <v>5956</v>
      </c>
      <c r="HUF3" s="13">
        <f t="shared" si="93"/>
        <v>5957</v>
      </c>
      <c r="HUG3" s="13">
        <f t="shared" si="93"/>
        <v>5958</v>
      </c>
      <c r="HUH3" s="13">
        <f t="shared" si="93"/>
        <v>5959</v>
      </c>
      <c r="HUI3" s="13">
        <f t="shared" si="93"/>
        <v>5960</v>
      </c>
      <c r="HUJ3" s="13">
        <f t="shared" si="93"/>
        <v>5961</v>
      </c>
      <c r="HUK3" s="13">
        <f t="shared" si="93"/>
        <v>5962</v>
      </c>
      <c r="HUL3" s="13">
        <f t="shared" si="93"/>
        <v>5963</v>
      </c>
      <c r="HUM3" s="13">
        <f t="shared" si="93"/>
        <v>5964</v>
      </c>
      <c r="HUN3" s="13">
        <f t="shared" si="93"/>
        <v>5965</v>
      </c>
      <c r="HUO3" s="13">
        <f t="shared" si="93"/>
        <v>5966</v>
      </c>
      <c r="HUP3" s="13">
        <f t="shared" si="93"/>
        <v>5967</v>
      </c>
      <c r="HUQ3" s="13">
        <f t="shared" si="93"/>
        <v>5968</v>
      </c>
      <c r="HUR3" s="13">
        <f t="shared" si="93"/>
        <v>5969</v>
      </c>
      <c r="HUS3" s="13">
        <f t="shared" si="93"/>
        <v>5970</v>
      </c>
      <c r="HUT3" s="13">
        <f t="shared" si="93"/>
        <v>5971</v>
      </c>
      <c r="HUU3" s="13">
        <f t="shared" si="93"/>
        <v>5972</v>
      </c>
      <c r="HUV3" s="13">
        <f t="shared" si="93"/>
        <v>5973</v>
      </c>
      <c r="HUW3" s="13">
        <f t="shared" si="93"/>
        <v>5974</v>
      </c>
      <c r="HUX3" s="13">
        <f t="shared" si="93"/>
        <v>5975</v>
      </c>
      <c r="HUY3" s="13">
        <f t="shared" si="93"/>
        <v>5976</v>
      </c>
      <c r="HUZ3" s="13">
        <f t="shared" si="93"/>
        <v>5977</v>
      </c>
      <c r="HVA3" s="13">
        <f t="shared" si="93"/>
        <v>5978</v>
      </c>
      <c r="HVB3" s="13">
        <f t="shared" si="93"/>
        <v>5979</v>
      </c>
      <c r="HVC3" s="13">
        <f t="shared" si="93"/>
        <v>5980</v>
      </c>
      <c r="HVD3" s="13">
        <f t="shared" si="93"/>
        <v>5981</v>
      </c>
      <c r="HVE3" s="13">
        <f t="shared" si="93"/>
        <v>5982</v>
      </c>
      <c r="HVF3" s="13">
        <f t="shared" si="93"/>
        <v>5983</v>
      </c>
      <c r="HVG3" s="13">
        <f t="shared" si="93"/>
        <v>5984</v>
      </c>
      <c r="HVH3" s="13">
        <f t="shared" si="93"/>
        <v>5985</v>
      </c>
      <c r="HVI3" s="13">
        <f t="shared" si="93"/>
        <v>5986</v>
      </c>
      <c r="HVJ3" s="13">
        <f t="shared" si="93"/>
        <v>5987</v>
      </c>
      <c r="HVK3" s="13">
        <f t="shared" si="93"/>
        <v>5988</v>
      </c>
      <c r="HVL3" s="13">
        <f t="shared" si="93"/>
        <v>5989</v>
      </c>
      <c r="HVM3" s="13">
        <f t="shared" si="93"/>
        <v>5990</v>
      </c>
      <c r="HVN3" s="13">
        <f t="shared" si="93"/>
        <v>5991</v>
      </c>
      <c r="HVO3" s="13">
        <f t="shared" si="93"/>
        <v>5992</v>
      </c>
      <c r="HVP3" s="13">
        <f t="shared" si="93"/>
        <v>5993</v>
      </c>
      <c r="HVQ3" s="13">
        <f t="shared" si="93"/>
        <v>5994</v>
      </c>
      <c r="HVR3" s="13">
        <f t="shared" si="93"/>
        <v>5995</v>
      </c>
      <c r="HVS3" s="13">
        <f t="shared" si="93"/>
        <v>5996</v>
      </c>
      <c r="HVT3" s="13">
        <f t="shared" si="93"/>
        <v>5997</v>
      </c>
      <c r="HVU3" s="13">
        <f t="shared" si="93"/>
        <v>5998</v>
      </c>
      <c r="HVV3" s="13">
        <f t="shared" si="93"/>
        <v>5999</v>
      </c>
      <c r="HVW3" s="13">
        <f t="shared" si="93"/>
        <v>6000</v>
      </c>
      <c r="HVX3" s="13">
        <f t="shared" si="93"/>
        <v>6001</v>
      </c>
      <c r="HVY3" s="13">
        <f t="shared" si="93"/>
        <v>6002</v>
      </c>
      <c r="HVZ3" s="13">
        <f t="shared" si="93"/>
        <v>6003</v>
      </c>
      <c r="HWA3" s="13">
        <f t="shared" si="93"/>
        <v>6004</v>
      </c>
      <c r="HWB3" s="13">
        <f t="shared" si="93"/>
        <v>6005</v>
      </c>
      <c r="HWC3" s="13">
        <f t="shared" si="93"/>
        <v>6006</v>
      </c>
      <c r="HWD3" s="13">
        <f t="shared" si="93"/>
        <v>6007</v>
      </c>
      <c r="HWE3" s="13">
        <f t="shared" si="93"/>
        <v>6008</v>
      </c>
      <c r="HWF3" s="13">
        <f t="shared" si="93"/>
        <v>6009</v>
      </c>
      <c r="HWG3" s="13">
        <f t="shared" si="93"/>
        <v>6010</v>
      </c>
      <c r="HWH3" s="13">
        <f t="shared" si="93"/>
        <v>6011</v>
      </c>
      <c r="HWI3" s="13">
        <f t="shared" si="93"/>
        <v>6012</v>
      </c>
      <c r="HWJ3" s="13">
        <f t="shared" si="93"/>
        <v>6013</v>
      </c>
      <c r="HWK3" s="13">
        <f t="shared" si="93"/>
        <v>6014</v>
      </c>
      <c r="HWL3" s="13">
        <f t="shared" si="93"/>
        <v>6015</v>
      </c>
      <c r="HWM3" s="13">
        <f t="shared" si="93"/>
        <v>6016</v>
      </c>
      <c r="HWN3" s="13">
        <f t="shared" si="93"/>
        <v>6017</v>
      </c>
      <c r="HWO3" s="13">
        <f t="shared" si="93"/>
        <v>6018</v>
      </c>
      <c r="HWP3" s="13">
        <f t="shared" si="93"/>
        <v>6019</v>
      </c>
      <c r="HWQ3" s="13">
        <f t="shared" ref="HWQ3:HZB3" si="94">COLUMN()-3</f>
        <v>6020</v>
      </c>
      <c r="HWR3" s="13">
        <f t="shared" si="94"/>
        <v>6021</v>
      </c>
      <c r="HWS3" s="13">
        <f t="shared" si="94"/>
        <v>6022</v>
      </c>
      <c r="HWT3" s="13">
        <f t="shared" si="94"/>
        <v>6023</v>
      </c>
      <c r="HWU3" s="13">
        <f t="shared" si="94"/>
        <v>6024</v>
      </c>
      <c r="HWV3" s="13">
        <f t="shared" si="94"/>
        <v>6025</v>
      </c>
      <c r="HWW3" s="13">
        <f t="shared" si="94"/>
        <v>6026</v>
      </c>
      <c r="HWX3" s="13">
        <f t="shared" si="94"/>
        <v>6027</v>
      </c>
      <c r="HWY3" s="13">
        <f t="shared" si="94"/>
        <v>6028</v>
      </c>
      <c r="HWZ3" s="13">
        <f t="shared" si="94"/>
        <v>6029</v>
      </c>
      <c r="HXA3" s="13">
        <f t="shared" si="94"/>
        <v>6030</v>
      </c>
      <c r="HXB3" s="13">
        <f t="shared" si="94"/>
        <v>6031</v>
      </c>
      <c r="HXC3" s="13">
        <f t="shared" si="94"/>
        <v>6032</v>
      </c>
      <c r="HXD3" s="13">
        <f t="shared" si="94"/>
        <v>6033</v>
      </c>
      <c r="HXE3" s="13">
        <f t="shared" si="94"/>
        <v>6034</v>
      </c>
      <c r="HXF3" s="13">
        <f t="shared" si="94"/>
        <v>6035</v>
      </c>
      <c r="HXG3" s="13">
        <f t="shared" si="94"/>
        <v>6036</v>
      </c>
      <c r="HXH3" s="13">
        <f t="shared" si="94"/>
        <v>6037</v>
      </c>
      <c r="HXI3" s="13">
        <f t="shared" si="94"/>
        <v>6038</v>
      </c>
      <c r="HXJ3" s="13">
        <f t="shared" si="94"/>
        <v>6039</v>
      </c>
      <c r="HXK3" s="13">
        <f t="shared" si="94"/>
        <v>6040</v>
      </c>
      <c r="HXL3" s="13">
        <f t="shared" si="94"/>
        <v>6041</v>
      </c>
      <c r="HXM3" s="13">
        <f t="shared" si="94"/>
        <v>6042</v>
      </c>
      <c r="HXN3" s="13">
        <f t="shared" si="94"/>
        <v>6043</v>
      </c>
      <c r="HXO3" s="13">
        <f t="shared" si="94"/>
        <v>6044</v>
      </c>
      <c r="HXP3" s="13">
        <f t="shared" si="94"/>
        <v>6045</v>
      </c>
      <c r="HXQ3" s="13">
        <f t="shared" si="94"/>
        <v>6046</v>
      </c>
      <c r="HXR3" s="13">
        <f t="shared" si="94"/>
        <v>6047</v>
      </c>
      <c r="HXS3" s="13">
        <f t="shared" si="94"/>
        <v>6048</v>
      </c>
      <c r="HXT3" s="13">
        <f t="shared" si="94"/>
        <v>6049</v>
      </c>
      <c r="HXU3" s="13">
        <f t="shared" si="94"/>
        <v>6050</v>
      </c>
      <c r="HXV3" s="13">
        <f t="shared" si="94"/>
        <v>6051</v>
      </c>
      <c r="HXW3" s="13">
        <f t="shared" si="94"/>
        <v>6052</v>
      </c>
      <c r="HXX3" s="13">
        <f t="shared" si="94"/>
        <v>6053</v>
      </c>
      <c r="HXY3" s="13">
        <f t="shared" si="94"/>
        <v>6054</v>
      </c>
      <c r="HXZ3" s="13">
        <f t="shared" si="94"/>
        <v>6055</v>
      </c>
      <c r="HYA3" s="13">
        <f t="shared" si="94"/>
        <v>6056</v>
      </c>
      <c r="HYB3" s="13">
        <f t="shared" si="94"/>
        <v>6057</v>
      </c>
      <c r="HYC3" s="13">
        <f t="shared" si="94"/>
        <v>6058</v>
      </c>
      <c r="HYD3" s="13">
        <f t="shared" si="94"/>
        <v>6059</v>
      </c>
      <c r="HYE3" s="13">
        <f t="shared" si="94"/>
        <v>6060</v>
      </c>
      <c r="HYF3" s="13">
        <f t="shared" si="94"/>
        <v>6061</v>
      </c>
      <c r="HYG3" s="13">
        <f t="shared" si="94"/>
        <v>6062</v>
      </c>
      <c r="HYH3" s="13">
        <f t="shared" si="94"/>
        <v>6063</v>
      </c>
      <c r="HYI3" s="13">
        <f t="shared" si="94"/>
        <v>6064</v>
      </c>
      <c r="HYJ3" s="13">
        <f t="shared" si="94"/>
        <v>6065</v>
      </c>
      <c r="HYK3" s="13">
        <f t="shared" si="94"/>
        <v>6066</v>
      </c>
      <c r="HYL3" s="13">
        <f t="shared" si="94"/>
        <v>6067</v>
      </c>
      <c r="HYM3" s="13">
        <f t="shared" si="94"/>
        <v>6068</v>
      </c>
      <c r="HYN3" s="13">
        <f t="shared" si="94"/>
        <v>6069</v>
      </c>
      <c r="HYO3" s="13">
        <f t="shared" si="94"/>
        <v>6070</v>
      </c>
      <c r="HYP3" s="13">
        <f t="shared" si="94"/>
        <v>6071</v>
      </c>
      <c r="HYQ3" s="13">
        <f t="shared" si="94"/>
        <v>6072</v>
      </c>
      <c r="HYR3" s="13">
        <f t="shared" si="94"/>
        <v>6073</v>
      </c>
      <c r="HYS3" s="13">
        <f t="shared" si="94"/>
        <v>6074</v>
      </c>
      <c r="HYT3" s="13">
        <f t="shared" si="94"/>
        <v>6075</v>
      </c>
      <c r="HYU3" s="13">
        <f t="shared" si="94"/>
        <v>6076</v>
      </c>
      <c r="HYV3" s="13">
        <f t="shared" si="94"/>
        <v>6077</v>
      </c>
      <c r="HYW3" s="13">
        <f t="shared" si="94"/>
        <v>6078</v>
      </c>
      <c r="HYX3" s="13">
        <f t="shared" si="94"/>
        <v>6079</v>
      </c>
      <c r="HYY3" s="13">
        <f t="shared" si="94"/>
        <v>6080</v>
      </c>
      <c r="HYZ3" s="13">
        <f t="shared" si="94"/>
        <v>6081</v>
      </c>
      <c r="HZA3" s="13">
        <f t="shared" si="94"/>
        <v>6082</v>
      </c>
      <c r="HZB3" s="13">
        <f t="shared" si="94"/>
        <v>6083</v>
      </c>
      <c r="HZC3" s="13">
        <f t="shared" ref="HZC3:IBN3" si="95">COLUMN()-3</f>
        <v>6084</v>
      </c>
      <c r="HZD3" s="13">
        <f t="shared" si="95"/>
        <v>6085</v>
      </c>
      <c r="HZE3" s="13">
        <f t="shared" si="95"/>
        <v>6086</v>
      </c>
      <c r="HZF3" s="13">
        <f t="shared" si="95"/>
        <v>6087</v>
      </c>
      <c r="HZG3" s="13">
        <f t="shared" si="95"/>
        <v>6088</v>
      </c>
      <c r="HZH3" s="13">
        <f t="shared" si="95"/>
        <v>6089</v>
      </c>
      <c r="HZI3" s="13">
        <f t="shared" si="95"/>
        <v>6090</v>
      </c>
      <c r="HZJ3" s="13">
        <f t="shared" si="95"/>
        <v>6091</v>
      </c>
      <c r="HZK3" s="13">
        <f t="shared" si="95"/>
        <v>6092</v>
      </c>
      <c r="HZL3" s="13">
        <f t="shared" si="95"/>
        <v>6093</v>
      </c>
      <c r="HZM3" s="13">
        <f t="shared" si="95"/>
        <v>6094</v>
      </c>
      <c r="HZN3" s="13">
        <f t="shared" si="95"/>
        <v>6095</v>
      </c>
      <c r="HZO3" s="13">
        <f t="shared" si="95"/>
        <v>6096</v>
      </c>
      <c r="HZP3" s="13">
        <f t="shared" si="95"/>
        <v>6097</v>
      </c>
      <c r="HZQ3" s="13">
        <f t="shared" si="95"/>
        <v>6098</v>
      </c>
      <c r="HZR3" s="13">
        <f t="shared" si="95"/>
        <v>6099</v>
      </c>
      <c r="HZS3" s="13">
        <f t="shared" si="95"/>
        <v>6100</v>
      </c>
      <c r="HZT3" s="13">
        <f t="shared" si="95"/>
        <v>6101</v>
      </c>
      <c r="HZU3" s="13">
        <f t="shared" si="95"/>
        <v>6102</v>
      </c>
      <c r="HZV3" s="13">
        <f t="shared" si="95"/>
        <v>6103</v>
      </c>
      <c r="HZW3" s="13">
        <f t="shared" si="95"/>
        <v>6104</v>
      </c>
      <c r="HZX3" s="13">
        <f t="shared" si="95"/>
        <v>6105</v>
      </c>
      <c r="HZY3" s="13">
        <f t="shared" si="95"/>
        <v>6106</v>
      </c>
      <c r="HZZ3" s="13">
        <f t="shared" si="95"/>
        <v>6107</v>
      </c>
      <c r="IAA3" s="13">
        <f t="shared" si="95"/>
        <v>6108</v>
      </c>
      <c r="IAB3" s="13">
        <f t="shared" si="95"/>
        <v>6109</v>
      </c>
      <c r="IAC3" s="13">
        <f t="shared" si="95"/>
        <v>6110</v>
      </c>
      <c r="IAD3" s="13">
        <f t="shared" si="95"/>
        <v>6111</v>
      </c>
      <c r="IAE3" s="13">
        <f t="shared" si="95"/>
        <v>6112</v>
      </c>
      <c r="IAF3" s="13">
        <f t="shared" si="95"/>
        <v>6113</v>
      </c>
      <c r="IAG3" s="13">
        <f t="shared" si="95"/>
        <v>6114</v>
      </c>
      <c r="IAH3" s="13">
        <f t="shared" si="95"/>
        <v>6115</v>
      </c>
      <c r="IAI3" s="13">
        <f t="shared" si="95"/>
        <v>6116</v>
      </c>
      <c r="IAJ3" s="13">
        <f t="shared" si="95"/>
        <v>6117</v>
      </c>
      <c r="IAK3" s="13">
        <f t="shared" si="95"/>
        <v>6118</v>
      </c>
      <c r="IAL3" s="13">
        <f t="shared" si="95"/>
        <v>6119</v>
      </c>
      <c r="IAM3" s="13">
        <f t="shared" si="95"/>
        <v>6120</v>
      </c>
      <c r="IAN3" s="13">
        <f t="shared" si="95"/>
        <v>6121</v>
      </c>
      <c r="IAO3" s="13">
        <f t="shared" si="95"/>
        <v>6122</v>
      </c>
      <c r="IAP3" s="13">
        <f t="shared" si="95"/>
        <v>6123</v>
      </c>
      <c r="IAQ3" s="13">
        <f t="shared" si="95"/>
        <v>6124</v>
      </c>
      <c r="IAR3" s="13">
        <f t="shared" si="95"/>
        <v>6125</v>
      </c>
      <c r="IAS3" s="13">
        <f t="shared" si="95"/>
        <v>6126</v>
      </c>
      <c r="IAT3" s="13">
        <f t="shared" si="95"/>
        <v>6127</v>
      </c>
      <c r="IAU3" s="13">
        <f t="shared" si="95"/>
        <v>6128</v>
      </c>
      <c r="IAV3" s="13">
        <f t="shared" si="95"/>
        <v>6129</v>
      </c>
      <c r="IAW3" s="13">
        <f t="shared" si="95"/>
        <v>6130</v>
      </c>
      <c r="IAX3" s="13">
        <f t="shared" si="95"/>
        <v>6131</v>
      </c>
      <c r="IAY3" s="13">
        <f t="shared" si="95"/>
        <v>6132</v>
      </c>
      <c r="IAZ3" s="13">
        <f t="shared" si="95"/>
        <v>6133</v>
      </c>
      <c r="IBA3" s="13">
        <f t="shared" si="95"/>
        <v>6134</v>
      </c>
      <c r="IBB3" s="13">
        <f t="shared" si="95"/>
        <v>6135</v>
      </c>
      <c r="IBC3" s="13">
        <f t="shared" si="95"/>
        <v>6136</v>
      </c>
      <c r="IBD3" s="13">
        <f t="shared" si="95"/>
        <v>6137</v>
      </c>
      <c r="IBE3" s="13">
        <f t="shared" si="95"/>
        <v>6138</v>
      </c>
      <c r="IBF3" s="13">
        <f t="shared" si="95"/>
        <v>6139</v>
      </c>
      <c r="IBG3" s="13">
        <f t="shared" si="95"/>
        <v>6140</v>
      </c>
      <c r="IBH3" s="13">
        <f t="shared" si="95"/>
        <v>6141</v>
      </c>
      <c r="IBI3" s="13">
        <f t="shared" si="95"/>
        <v>6142</v>
      </c>
      <c r="IBJ3" s="13">
        <f t="shared" si="95"/>
        <v>6143</v>
      </c>
      <c r="IBK3" s="13">
        <f t="shared" si="95"/>
        <v>6144</v>
      </c>
      <c r="IBL3" s="13">
        <f t="shared" si="95"/>
        <v>6145</v>
      </c>
      <c r="IBM3" s="13">
        <f t="shared" si="95"/>
        <v>6146</v>
      </c>
      <c r="IBN3" s="13">
        <f t="shared" si="95"/>
        <v>6147</v>
      </c>
      <c r="IBO3" s="13">
        <f t="shared" ref="IBO3:IDZ3" si="96">COLUMN()-3</f>
        <v>6148</v>
      </c>
      <c r="IBP3" s="13">
        <f t="shared" si="96"/>
        <v>6149</v>
      </c>
      <c r="IBQ3" s="13">
        <f t="shared" si="96"/>
        <v>6150</v>
      </c>
      <c r="IBR3" s="13">
        <f t="shared" si="96"/>
        <v>6151</v>
      </c>
      <c r="IBS3" s="13">
        <f t="shared" si="96"/>
        <v>6152</v>
      </c>
      <c r="IBT3" s="13">
        <f t="shared" si="96"/>
        <v>6153</v>
      </c>
      <c r="IBU3" s="13">
        <f t="shared" si="96"/>
        <v>6154</v>
      </c>
      <c r="IBV3" s="13">
        <f t="shared" si="96"/>
        <v>6155</v>
      </c>
      <c r="IBW3" s="13">
        <f t="shared" si="96"/>
        <v>6156</v>
      </c>
      <c r="IBX3" s="13">
        <f t="shared" si="96"/>
        <v>6157</v>
      </c>
      <c r="IBY3" s="13">
        <f t="shared" si="96"/>
        <v>6158</v>
      </c>
      <c r="IBZ3" s="13">
        <f t="shared" si="96"/>
        <v>6159</v>
      </c>
      <c r="ICA3" s="13">
        <f t="shared" si="96"/>
        <v>6160</v>
      </c>
      <c r="ICB3" s="13">
        <f t="shared" si="96"/>
        <v>6161</v>
      </c>
      <c r="ICC3" s="13">
        <f t="shared" si="96"/>
        <v>6162</v>
      </c>
      <c r="ICD3" s="13">
        <f t="shared" si="96"/>
        <v>6163</v>
      </c>
      <c r="ICE3" s="13">
        <f t="shared" si="96"/>
        <v>6164</v>
      </c>
      <c r="ICF3" s="13">
        <f t="shared" si="96"/>
        <v>6165</v>
      </c>
      <c r="ICG3" s="13">
        <f t="shared" si="96"/>
        <v>6166</v>
      </c>
      <c r="ICH3" s="13">
        <f t="shared" si="96"/>
        <v>6167</v>
      </c>
      <c r="ICI3" s="13">
        <f t="shared" si="96"/>
        <v>6168</v>
      </c>
      <c r="ICJ3" s="13">
        <f t="shared" si="96"/>
        <v>6169</v>
      </c>
      <c r="ICK3" s="13">
        <f t="shared" si="96"/>
        <v>6170</v>
      </c>
      <c r="ICL3" s="13">
        <f t="shared" si="96"/>
        <v>6171</v>
      </c>
      <c r="ICM3" s="13">
        <f t="shared" si="96"/>
        <v>6172</v>
      </c>
      <c r="ICN3" s="13">
        <f t="shared" si="96"/>
        <v>6173</v>
      </c>
      <c r="ICO3" s="13">
        <f t="shared" si="96"/>
        <v>6174</v>
      </c>
      <c r="ICP3" s="13">
        <f t="shared" si="96"/>
        <v>6175</v>
      </c>
      <c r="ICQ3" s="13">
        <f t="shared" si="96"/>
        <v>6176</v>
      </c>
      <c r="ICR3" s="13">
        <f t="shared" si="96"/>
        <v>6177</v>
      </c>
      <c r="ICS3" s="13">
        <f t="shared" si="96"/>
        <v>6178</v>
      </c>
      <c r="ICT3" s="13">
        <f t="shared" si="96"/>
        <v>6179</v>
      </c>
      <c r="ICU3" s="13">
        <f t="shared" si="96"/>
        <v>6180</v>
      </c>
      <c r="ICV3" s="13">
        <f t="shared" si="96"/>
        <v>6181</v>
      </c>
      <c r="ICW3" s="13">
        <f t="shared" si="96"/>
        <v>6182</v>
      </c>
      <c r="ICX3" s="13">
        <f t="shared" si="96"/>
        <v>6183</v>
      </c>
      <c r="ICY3" s="13">
        <f t="shared" si="96"/>
        <v>6184</v>
      </c>
      <c r="ICZ3" s="13">
        <f t="shared" si="96"/>
        <v>6185</v>
      </c>
      <c r="IDA3" s="13">
        <f t="shared" si="96"/>
        <v>6186</v>
      </c>
      <c r="IDB3" s="13">
        <f t="shared" si="96"/>
        <v>6187</v>
      </c>
      <c r="IDC3" s="13">
        <f t="shared" si="96"/>
        <v>6188</v>
      </c>
      <c r="IDD3" s="13">
        <f t="shared" si="96"/>
        <v>6189</v>
      </c>
      <c r="IDE3" s="13">
        <f t="shared" si="96"/>
        <v>6190</v>
      </c>
      <c r="IDF3" s="13">
        <f t="shared" si="96"/>
        <v>6191</v>
      </c>
      <c r="IDG3" s="13">
        <f t="shared" si="96"/>
        <v>6192</v>
      </c>
      <c r="IDH3" s="13">
        <f t="shared" si="96"/>
        <v>6193</v>
      </c>
      <c r="IDI3" s="13">
        <f t="shared" si="96"/>
        <v>6194</v>
      </c>
      <c r="IDJ3" s="13">
        <f t="shared" si="96"/>
        <v>6195</v>
      </c>
      <c r="IDK3" s="13">
        <f t="shared" si="96"/>
        <v>6196</v>
      </c>
      <c r="IDL3" s="13">
        <f t="shared" si="96"/>
        <v>6197</v>
      </c>
      <c r="IDM3" s="13">
        <f t="shared" si="96"/>
        <v>6198</v>
      </c>
      <c r="IDN3" s="13">
        <f t="shared" si="96"/>
        <v>6199</v>
      </c>
      <c r="IDO3" s="13">
        <f t="shared" si="96"/>
        <v>6200</v>
      </c>
      <c r="IDP3" s="13">
        <f t="shared" si="96"/>
        <v>6201</v>
      </c>
      <c r="IDQ3" s="13">
        <f t="shared" si="96"/>
        <v>6202</v>
      </c>
      <c r="IDR3" s="13">
        <f t="shared" si="96"/>
        <v>6203</v>
      </c>
      <c r="IDS3" s="13">
        <f t="shared" si="96"/>
        <v>6204</v>
      </c>
      <c r="IDT3" s="13">
        <f t="shared" si="96"/>
        <v>6205</v>
      </c>
      <c r="IDU3" s="13">
        <f t="shared" si="96"/>
        <v>6206</v>
      </c>
      <c r="IDV3" s="13">
        <f t="shared" si="96"/>
        <v>6207</v>
      </c>
      <c r="IDW3" s="13">
        <f t="shared" si="96"/>
        <v>6208</v>
      </c>
      <c r="IDX3" s="13">
        <f t="shared" si="96"/>
        <v>6209</v>
      </c>
      <c r="IDY3" s="13">
        <f t="shared" si="96"/>
        <v>6210</v>
      </c>
      <c r="IDZ3" s="13">
        <f t="shared" si="96"/>
        <v>6211</v>
      </c>
      <c r="IEA3" s="13">
        <f t="shared" ref="IEA3:IGL3" si="97">COLUMN()-3</f>
        <v>6212</v>
      </c>
      <c r="IEB3" s="13">
        <f t="shared" si="97"/>
        <v>6213</v>
      </c>
      <c r="IEC3" s="13">
        <f t="shared" si="97"/>
        <v>6214</v>
      </c>
      <c r="IED3" s="13">
        <f t="shared" si="97"/>
        <v>6215</v>
      </c>
      <c r="IEE3" s="13">
        <f t="shared" si="97"/>
        <v>6216</v>
      </c>
      <c r="IEF3" s="13">
        <f t="shared" si="97"/>
        <v>6217</v>
      </c>
      <c r="IEG3" s="13">
        <f t="shared" si="97"/>
        <v>6218</v>
      </c>
      <c r="IEH3" s="13">
        <f t="shared" si="97"/>
        <v>6219</v>
      </c>
      <c r="IEI3" s="13">
        <f t="shared" si="97"/>
        <v>6220</v>
      </c>
      <c r="IEJ3" s="13">
        <f t="shared" si="97"/>
        <v>6221</v>
      </c>
      <c r="IEK3" s="13">
        <f t="shared" si="97"/>
        <v>6222</v>
      </c>
      <c r="IEL3" s="13">
        <f t="shared" si="97"/>
        <v>6223</v>
      </c>
      <c r="IEM3" s="13">
        <f t="shared" si="97"/>
        <v>6224</v>
      </c>
      <c r="IEN3" s="13">
        <f t="shared" si="97"/>
        <v>6225</v>
      </c>
      <c r="IEO3" s="13">
        <f t="shared" si="97"/>
        <v>6226</v>
      </c>
      <c r="IEP3" s="13">
        <f t="shared" si="97"/>
        <v>6227</v>
      </c>
      <c r="IEQ3" s="13">
        <f t="shared" si="97"/>
        <v>6228</v>
      </c>
      <c r="IER3" s="13">
        <f t="shared" si="97"/>
        <v>6229</v>
      </c>
      <c r="IES3" s="13">
        <f t="shared" si="97"/>
        <v>6230</v>
      </c>
      <c r="IET3" s="13">
        <f t="shared" si="97"/>
        <v>6231</v>
      </c>
      <c r="IEU3" s="13">
        <f t="shared" si="97"/>
        <v>6232</v>
      </c>
      <c r="IEV3" s="13">
        <f t="shared" si="97"/>
        <v>6233</v>
      </c>
      <c r="IEW3" s="13">
        <f t="shared" si="97"/>
        <v>6234</v>
      </c>
      <c r="IEX3" s="13">
        <f t="shared" si="97"/>
        <v>6235</v>
      </c>
      <c r="IEY3" s="13">
        <f t="shared" si="97"/>
        <v>6236</v>
      </c>
      <c r="IEZ3" s="13">
        <f t="shared" si="97"/>
        <v>6237</v>
      </c>
      <c r="IFA3" s="13">
        <f t="shared" si="97"/>
        <v>6238</v>
      </c>
      <c r="IFB3" s="13">
        <f t="shared" si="97"/>
        <v>6239</v>
      </c>
      <c r="IFC3" s="13">
        <f t="shared" si="97"/>
        <v>6240</v>
      </c>
      <c r="IFD3" s="13">
        <f t="shared" si="97"/>
        <v>6241</v>
      </c>
      <c r="IFE3" s="13">
        <f t="shared" si="97"/>
        <v>6242</v>
      </c>
      <c r="IFF3" s="13">
        <f t="shared" si="97"/>
        <v>6243</v>
      </c>
      <c r="IFG3" s="13">
        <f t="shared" si="97"/>
        <v>6244</v>
      </c>
      <c r="IFH3" s="13">
        <f t="shared" si="97"/>
        <v>6245</v>
      </c>
      <c r="IFI3" s="13">
        <f t="shared" si="97"/>
        <v>6246</v>
      </c>
      <c r="IFJ3" s="13">
        <f t="shared" si="97"/>
        <v>6247</v>
      </c>
      <c r="IFK3" s="13">
        <f t="shared" si="97"/>
        <v>6248</v>
      </c>
      <c r="IFL3" s="13">
        <f t="shared" si="97"/>
        <v>6249</v>
      </c>
      <c r="IFM3" s="13">
        <f t="shared" si="97"/>
        <v>6250</v>
      </c>
      <c r="IFN3" s="13">
        <f t="shared" si="97"/>
        <v>6251</v>
      </c>
      <c r="IFO3" s="13">
        <f t="shared" si="97"/>
        <v>6252</v>
      </c>
      <c r="IFP3" s="13">
        <f t="shared" si="97"/>
        <v>6253</v>
      </c>
      <c r="IFQ3" s="13">
        <f t="shared" si="97"/>
        <v>6254</v>
      </c>
      <c r="IFR3" s="13">
        <f t="shared" si="97"/>
        <v>6255</v>
      </c>
      <c r="IFS3" s="13">
        <f t="shared" si="97"/>
        <v>6256</v>
      </c>
      <c r="IFT3" s="13">
        <f t="shared" si="97"/>
        <v>6257</v>
      </c>
      <c r="IFU3" s="13">
        <f t="shared" si="97"/>
        <v>6258</v>
      </c>
      <c r="IFV3" s="13">
        <f t="shared" si="97"/>
        <v>6259</v>
      </c>
      <c r="IFW3" s="13">
        <f t="shared" si="97"/>
        <v>6260</v>
      </c>
      <c r="IFX3" s="13">
        <f t="shared" si="97"/>
        <v>6261</v>
      </c>
      <c r="IFY3" s="13">
        <f t="shared" si="97"/>
        <v>6262</v>
      </c>
      <c r="IFZ3" s="13">
        <f t="shared" si="97"/>
        <v>6263</v>
      </c>
      <c r="IGA3" s="13">
        <f t="shared" si="97"/>
        <v>6264</v>
      </c>
      <c r="IGB3" s="13">
        <f t="shared" si="97"/>
        <v>6265</v>
      </c>
      <c r="IGC3" s="13">
        <f t="shared" si="97"/>
        <v>6266</v>
      </c>
      <c r="IGD3" s="13">
        <f t="shared" si="97"/>
        <v>6267</v>
      </c>
      <c r="IGE3" s="13">
        <f t="shared" si="97"/>
        <v>6268</v>
      </c>
      <c r="IGF3" s="13">
        <f t="shared" si="97"/>
        <v>6269</v>
      </c>
      <c r="IGG3" s="13">
        <f t="shared" si="97"/>
        <v>6270</v>
      </c>
      <c r="IGH3" s="13">
        <f t="shared" si="97"/>
        <v>6271</v>
      </c>
      <c r="IGI3" s="13">
        <f t="shared" si="97"/>
        <v>6272</v>
      </c>
      <c r="IGJ3" s="13">
        <f t="shared" si="97"/>
        <v>6273</v>
      </c>
      <c r="IGK3" s="13">
        <f t="shared" si="97"/>
        <v>6274</v>
      </c>
      <c r="IGL3" s="13">
        <f t="shared" si="97"/>
        <v>6275</v>
      </c>
      <c r="IGM3" s="13">
        <f t="shared" ref="IGM3:IIX3" si="98">COLUMN()-3</f>
        <v>6276</v>
      </c>
      <c r="IGN3" s="13">
        <f t="shared" si="98"/>
        <v>6277</v>
      </c>
      <c r="IGO3" s="13">
        <f t="shared" si="98"/>
        <v>6278</v>
      </c>
      <c r="IGP3" s="13">
        <f t="shared" si="98"/>
        <v>6279</v>
      </c>
      <c r="IGQ3" s="13">
        <f t="shared" si="98"/>
        <v>6280</v>
      </c>
      <c r="IGR3" s="13">
        <f t="shared" si="98"/>
        <v>6281</v>
      </c>
      <c r="IGS3" s="13">
        <f t="shared" si="98"/>
        <v>6282</v>
      </c>
      <c r="IGT3" s="13">
        <f t="shared" si="98"/>
        <v>6283</v>
      </c>
      <c r="IGU3" s="13">
        <f t="shared" si="98"/>
        <v>6284</v>
      </c>
      <c r="IGV3" s="13">
        <f t="shared" si="98"/>
        <v>6285</v>
      </c>
      <c r="IGW3" s="13">
        <f t="shared" si="98"/>
        <v>6286</v>
      </c>
      <c r="IGX3" s="13">
        <f t="shared" si="98"/>
        <v>6287</v>
      </c>
      <c r="IGY3" s="13">
        <f t="shared" si="98"/>
        <v>6288</v>
      </c>
      <c r="IGZ3" s="13">
        <f t="shared" si="98"/>
        <v>6289</v>
      </c>
      <c r="IHA3" s="13">
        <f t="shared" si="98"/>
        <v>6290</v>
      </c>
      <c r="IHB3" s="13">
        <f t="shared" si="98"/>
        <v>6291</v>
      </c>
      <c r="IHC3" s="13">
        <f t="shared" si="98"/>
        <v>6292</v>
      </c>
      <c r="IHD3" s="13">
        <f t="shared" si="98"/>
        <v>6293</v>
      </c>
      <c r="IHE3" s="13">
        <f t="shared" si="98"/>
        <v>6294</v>
      </c>
      <c r="IHF3" s="13">
        <f t="shared" si="98"/>
        <v>6295</v>
      </c>
      <c r="IHG3" s="13">
        <f t="shared" si="98"/>
        <v>6296</v>
      </c>
      <c r="IHH3" s="13">
        <f t="shared" si="98"/>
        <v>6297</v>
      </c>
      <c r="IHI3" s="13">
        <f t="shared" si="98"/>
        <v>6298</v>
      </c>
      <c r="IHJ3" s="13">
        <f t="shared" si="98"/>
        <v>6299</v>
      </c>
      <c r="IHK3" s="13">
        <f t="shared" si="98"/>
        <v>6300</v>
      </c>
      <c r="IHL3" s="13">
        <f t="shared" si="98"/>
        <v>6301</v>
      </c>
      <c r="IHM3" s="13">
        <f t="shared" si="98"/>
        <v>6302</v>
      </c>
      <c r="IHN3" s="13">
        <f t="shared" si="98"/>
        <v>6303</v>
      </c>
      <c r="IHO3" s="13">
        <f t="shared" si="98"/>
        <v>6304</v>
      </c>
      <c r="IHP3" s="13">
        <f t="shared" si="98"/>
        <v>6305</v>
      </c>
      <c r="IHQ3" s="13">
        <f t="shared" si="98"/>
        <v>6306</v>
      </c>
      <c r="IHR3" s="13">
        <f t="shared" si="98"/>
        <v>6307</v>
      </c>
      <c r="IHS3" s="13">
        <f t="shared" si="98"/>
        <v>6308</v>
      </c>
      <c r="IHT3" s="13">
        <f t="shared" si="98"/>
        <v>6309</v>
      </c>
      <c r="IHU3" s="13">
        <f t="shared" si="98"/>
        <v>6310</v>
      </c>
      <c r="IHV3" s="13">
        <f t="shared" si="98"/>
        <v>6311</v>
      </c>
      <c r="IHW3" s="13">
        <f t="shared" si="98"/>
        <v>6312</v>
      </c>
      <c r="IHX3" s="13">
        <f t="shared" si="98"/>
        <v>6313</v>
      </c>
      <c r="IHY3" s="13">
        <f t="shared" si="98"/>
        <v>6314</v>
      </c>
      <c r="IHZ3" s="13">
        <f t="shared" si="98"/>
        <v>6315</v>
      </c>
      <c r="IIA3" s="13">
        <f t="shared" si="98"/>
        <v>6316</v>
      </c>
      <c r="IIB3" s="13">
        <f t="shared" si="98"/>
        <v>6317</v>
      </c>
      <c r="IIC3" s="13">
        <f t="shared" si="98"/>
        <v>6318</v>
      </c>
      <c r="IID3" s="13">
        <f t="shared" si="98"/>
        <v>6319</v>
      </c>
      <c r="IIE3" s="13">
        <f t="shared" si="98"/>
        <v>6320</v>
      </c>
      <c r="IIF3" s="13">
        <f t="shared" si="98"/>
        <v>6321</v>
      </c>
      <c r="IIG3" s="13">
        <f t="shared" si="98"/>
        <v>6322</v>
      </c>
      <c r="IIH3" s="13">
        <f t="shared" si="98"/>
        <v>6323</v>
      </c>
      <c r="III3" s="13">
        <f t="shared" si="98"/>
        <v>6324</v>
      </c>
      <c r="IIJ3" s="13">
        <f t="shared" si="98"/>
        <v>6325</v>
      </c>
      <c r="IIK3" s="13">
        <f t="shared" si="98"/>
        <v>6326</v>
      </c>
      <c r="IIL3" s="13">
        <f t="shared" si="98"/>
        <v>6327</v>
      </c>
      <c r="IIM3" s="13">
        <f t="shared" si="98"/>
        <v>6328</v>
      </c>
      <c r="IIN3" s="13">
        <f t="shared" si="98"/>
        <v>6329</v>
      </c>
      <c r="IIO3" s="13">
        <f t="shared" si="98"/>
        <v>6330</v>
      </c>
      <c r="IIP3" s="13">
        <f t="shared" si="98"/>
        <v>6331</v>
      </c>
      <c r="IIQ3" s="13">
        <f t="shared" si="98"/>
        <v>6332</v>
      </c>
      <c r="IIR3" s="13">
        <f t="shared" si="98"/>
        <v>6333</v>
      </c>
      <c r="IIS3" s="13">
        <f t="shared" si="98"/>
        <v>6334</v>
      </c>
      <c r="IIT3" s="13">
        <f t="shared" si="98"/>
        <v>6335</v>
      </c>
      <c r="IIU3" s="13">
        <f t="shared" si="98"/>
        <v>6336</v>
      </c>
      <c r="IIV3" s="13">
        <f t="shared" si="98"/>
        <v>6337</v>
      </c>
      <c r="IIW3" s="13">
        <f t="shared" si="98"/>
        <v>6338</v>
      </c>
      <c r="IIX3" s="13">
        <f t="shared" si="98"/>
        <v>6339</v>
      </c>
      <c r="IIY3" s="13">
        <f t="shared" ref="IIY3:ILJ3" si="99">COLUMN()-3</f>
        <v>6340</v>
      </c>
      <c r="IIZ3" s="13">
        <f t="shared" si="99"/>
        <v>6341</v>
      </c>
      <c r="IJA3" s="13">
        <f t="shared" si="99"/>
        <v>6342</v>
      </c>
      <c r="IJB3" s="13">
        <f t="shared" si="99"/>
        <v>6343</v>
      </c>
      <c r="IJC3" s="13">
        <f t="shared" si="99"/>
        <v>6344</v>
      </c>
      <c r="IJD3" s="13">
        <f t="shared" si="99"/>
        <v>6345</v>
      </c>
      <c r="IJE3" s="13">
        <f t="shared" si="99"/>
        <v>6346</v>
      </c>
      <c r="IJF3" s="13">
        <f t="shared" si="99"/>
        <v>6347</v>
      </c>
      <c r="IJG3" s="13">
        <f t="shared" si="99"/>
        <v>6348</v>
      </c>
      <c r="IJH3" s="13">
        <f t="shared" si="99"/>
        <v>6349</v>
      </c>
      <c r="IJI3" s="13">
        <f t="shared" si="99"/>
        <v>6350</v>
      </c>
      <c r="IJJ3" s="13">
        <f t="shared" si="99"/>
        <v>6351</v>
      </c>
      <c r="IJK3" s="13">
        <f t="shared" si="99"/>
        <v>6352</v>
      </c>
      <c r="IJL3" s="13">
        <f t="shared" si="99"/>
        <v>6353</v>
      </c>
      <c r="IJM3" s="13">
        <f t="shared" si="99"/>
        <v>6354</v>
      </c>
      <c r="IJN3" s="13">
        <f t="shared" si="99"/>
        <v>6355</v>
      </c>
      <c r="IJO3" s="13">
        <f t="shared" si="99"/>
        <v>6356</v>
      </c>
      <c r="IJP3" s="13">
        <f t="shared" si="99"/>
        <v>6357</v>
      </c>
      <c r="IJQ3" s="13">
        <f t="shared" si="99"/>
        <v>6358</v>
      </c>
      <c r="IJR3" s="13">
        <f t="shared" si="99"/>
        <v>6359</v>
      </c>
      <c r="IJS3" s="13">
        <f t="shared" si="99"/>
        <v>6360</v>
      </c>
      <c r="IJT3" s="13">
        <f t="shared" si="99"/>
        <v>6361</v>
      </c>
      <c r="IJU3" s="13">
        <f t="shared" si="99"/>
        <v>6362</v>
      </c>
      <c r="IJV3" s="13">
        <f t="shared" si="99"/>
        <v>6363</v>
      </c>
      <c r="IJW3" s="13">
        <f t="shared" si="99"/>
        <v>6364</v>
      </c>
      <c r="IJX3" s="13">
        <f t="shared" si="99"/>
        <v>6365</v>
      </c>
      <c r="IJY3" s="13">
        <f t="shared" si="99"/>
        <v>6366</v>
      </c>
      <c r="IJZ3" s="13">
        <f t="shared" si="99"/>
        <v>6367</v>
      </c>
      <c r="IKA3" s="13">
        <f t="shared" si="99"/>
        <v>6368</v>
      </c>
      <c r="IKB3" s="13">
        <f t="shared" si="99"/>
        <v>6369</v>
      </c>
      <c r="IKC3" s="13">
        <f t="shared" si="99"/>
        <v>6370</v>
      </c>
      <c r="IKD3" s="13">
        <f t="shared" si="99"/>
        <v>6371</v>
      </c>
      <c r="IKE3" s="13">
        <f t="shared" si="99"/>
        <v>6372</v>
      </c>
      <c r="IKF3" s="13">
        <f t="shared" si="99"/>
        <v>6373</v>
      </c>
      <c r="IKG3" s="13">
        <f t="shared" si="99"/>
        <v>6374</v>
      </c>
      <c r="IKH3" s="13">
        <f t="shared" si="99"/>
        <v>6375</v>
      </c>
      <c r="IKI3" s="13">
        <f t="shared" si="99"/>
        <v>6376</v>
      </c>
      <c r="IKJ3" s="13">
        <f t="shared" si="99"/>
        <v>6377</v>
      </c>
      <c r="IKK3" s="13">
        <f t="shared" si="99"/>
        <v>6378</v>
      </c>
      <c r="IKL3" s="13">
        <f t="shared" si="99"/>
        <v>6379</v>
      </c>
      <c r="IKM3" s="13">
        <f t="shared" si="99"/>
        <v>6380</v>
      </c>
      <c r="IKN3" s="13">
        <f t="shared" si="99"/>
        <v>6381</v>
      </c>
      <c r="IKO3" s="13">
        <f t="shared" si="99"/>
        <v>6382</v>
      </c>
      <c r="IKP3" s="13">
        <f t="shared" si="99"/>
        <v>6383</v>
      </c>
      <c r="IKQ3" s="13">
        <f t="shared" si="99"/>
        <v>6384</v>
      </c>
      <c r="IKR3" s="13">
        <f t="shared" si="99"/>
        <v>6385</v>
      </c>
      <c r="IKS3" s="13">
        <f t="shared" si="99"/>
        <v>6386</v>
      </c>
      <c r="IKT3" s="13">
        <f t="shared" si="99"/>
        <v>6387</v>
      </c>
      <c r="IKU3" s="13">
        <f t="shared" si="99"/>
        <v>6388</v>
      </c>
      <c r="IKV3" s="13">
        <f t="shared" si="99"/>
        <v>6389</v>
      </c>
      <c r="IKW3" s="13">
        <f t="shared" si="99"/>
        <v>6390</v>
      </c>
      <c r="IKX3" s="13">
        <f t="shared" si="99"/>
        <v>6391</v>
      </c>
      <c r="IKY3" s="13">
        <f t="shared" si="99"/>
        <v>6392</v>
      </c>
      <c r="IKZ3" s="13">
        <f t="shared" si="99"/>
        <v>6393</v>
      </c>
      <c r="ILA3" s="13">
        <f t="shared" si="99"/>
        <v>6394</v>
      </c>
      <c r="ILB3" s="13">
        <f t="shared" si="99"/>
        <v>6395</v>
      </c>
      <c r="ILC3" s="13">
        <f t="shared" si="99"/>
        <v>6396</v>
      </c>
      <c r="ILD3" s="13">
        <f t="shared" si="99"/>
        <v>6397</v>
      </c>
      <c r="ILE3" s="13">
        <f t="shared" si="99"/>
        <v>6398</v>
      </c>
      <c r="ILF3" s="13">
        <f t="shared" si="99"/>
        <v>6399</v>
      </c>
      <c r="ILG3" s="13">
        <f t="shared" si="99"/>
        <v>6400</v>
      </c>
      <c r="ILH3" s="13">
        <f t="shared" si="99"/>
        <v>6401</v>
      </c>
      <c r="ILI3" s="13">
        <f t="shared" si="99"/>
        <v>6402</v>
      </c>
      <c r="ILJ3" s="13">
        <f t="shared" si="99"/>
        <v>6403</v>
      </c>
      <c r="ILK3" s="13">
        <f t="shared" ref="ILK3:INV3" si="100">COLUMN()-3</f>
        <v>6404</v>
      </c>
      <c r="ILL3" s="13">
        <f t="shared" si="100"/>
        <v>6405</v>
      </c>
      <c r="ILM3" s="13">
        <f t="shared" si="100"/>
        <v>6406</v>
      </c>
      <c r="ILN3" s="13">
        <f t="shared" si="100"/>
        <v>6407</v>
      </c>
      <c r="ILO3" s="13">
        <f t="shared" si="100"/>
        <v>6408</v>
      </c>
      <c r="ILP3" s="13">
        <f t="shared" si="100"/>
        <v>6409</v>
      </c>
      <c r="ILQ3" s="13">
        <f t="shared" si="100"/>
        <v>6410</v>
      </c>
      <c r="ILR3" s="13">
        <f t="shared" si="100"/>
        <v>6411</v>
      </c>
      <c r="ILS3" s="13">
        <f t="shared" si="100"/>
        <v>6412</v>
      </c>
      <c r="ILT3" s="13">
        <f t="shared" si="100"/>
        <v>6413</v>
      </c>
      <c r="ILU3" s="13">
        <f t="shared" si="100"/>
        <v>6414</v>
      </c>
      <c r="ILV3" s="13">
        <f t="shared" si="100"/>
        <v>6415</v>
      </c>
      <c r="ILW3" s="13">
        <f t="shared" si="100"/>
        <v>6416</v>
      </c>
      <c r="ILX3" s="13">
        <f t="shared" si="100"/>
        <v>6417</v>
      </c>
      <c r="ILY3" s="13">
        <f t="shared" si="100"/>
        <v>6418</v>
      </c>
      <c r="ILZ3" s="13">
        <f t="shared" si="100"/>
        <v>6419</v>
      </c>
      <c r="IMA3" s="13">
        <f t="shared" si="100"/>
        <v>6420</v>
      </c>
      <c r="IMB3" s="13">
        <f t="shared" si="100"/>
        <v>6421</v>
      </c>
      <c r="IMC3" s="13">
        <f t="shared" si="100"/>
        <v>6422</v>
      </c>
      <c r="IMD3" s="13">
        <f t="shared" si="100"/>
        <v>6423</v>
      </c>
      <c r="IME3" s="13">
        <f t="shared" si="100"/>
        <v>6424</v>
      </c>
      <c r="IMF3" s="13">
        <f t="shared" si="100"/>
        <v>6425</v>
      </c>
      <c r="IMG3" s="13">
        <f t="shared" si="100"/>
        <v>6426</v>
      </c>
      <c r="IMH3" s="13">
        <f t="shared" si="100"/>
        <v>6427</v>
      </c>
      <c r="IMI3" s="13">
        <f t="shared" si="100"/>
        <v>6428</v>
      </c>
      <c r="IMJ3" s="13">
        <f t="shared" si="100"/>
        <v>6429</v>
      </c>
      <c r="IMK3" s="13">
        <f t="shared" si="100"/>
        <v>6430</v>
      </c>
      <c r="IML3" s="13">
        <f t="shared" si="100"/>
        <v>6431</v>
      </c>
      <c r="IMM3" s="13">
        <f t="shared" si="100"/>
        <v>6432</v>
      </c>
      <c r="IMN3" s="13">
        <f t="shared" si="100"/>
        <v>6433</v>
      </c>
      <c r="IMO3" s="13">
        <f t="shared" si="100"/>
        <v>6434</v>
      </c>
      <c r="IMP3" s="13">
        <f t="shared" si="100"/>
        <v>6435</v>
      </c>
      <c r="IMQ3" s="13">
        <f t="shared" si="100"/>
        <v>6436</v>
      </c>
      <c r="IMR3" s="13">
        <f t="shared" si="100"/>
        <v>6437</v>
      </c>
      <c r="IMS3" s="13">
        <f t="shared" si="100"/>
        <v>6438</v>
      </c>
      <c r="IMT3" s="13">
        <f t="shared" si="100"/>
        <v>6439</v>
      </c>
      <c r="IMU3" s="13">
        <f t="shared" si="100"/>
        <v>6440</v>
      </c>
      <c r="IMV3" s="13">
        <f t="shared" si="100"/>
        <v>6441</v>
      </c>
      <c r="IMW3" s="13">
        <f t="shared" si="100"/>
        <v>6442</v>
      </c>
      <c r="IMX3" s="13">
        <f t="shared" si="100"/>
        <v>6443</v>
      </c>
      <c r="IMY3" s="13">
        <f t="shared" si="100"/>
        <v>6444</v>
      </c>
      <c r="IMZ3" s="13">
        <f t="shared" si="100"/>
        <v>6445</v>
      </c>
      <c r="INA3" s="13">
        <f t="shared" si="100"/>
        <v>6446</v>
      </c>
      <c r="INB3" s="13">
        <f t="shared" si="100"/>
        <v>6447</v>
      </c>
      <c r="INC3" s="13">
        <f t="shared" si="100"/>
        <v>6448</v>
      </c>
      <c r="IND3" s="13">
        <f t="shared" si="100"/>
        <v>6449</v>
      </c>
      <c r="INE3" s="13">
        <f t="shared" si="100"/>
        <v>6450</v>
      </c>
      <c r="INF3" s="13">
        <f t="shared" si="100"/>
        <v>6451</v>
      </c>
      <c r="ING3" s="13">
        <f t="shared" si="100"/>
        <v>6452</v>
      </c>
      <c r="INH3" s="13">
        <f t="shared" si="100"/>
        <v>6453</v>
      </c>
      <c r="INI3" s="13">
        <f t="shared" si="100"/>
        <v>6454</v>
      </c>
      <c r="INJ3" s="13">
        <f t="shared" si="100"/>
        <v>6455</v>
      </c>
      <c r="INK3" s="13">
        <f t="shared" si="100"/>
        <v>6456</v>
      </c>
      <c r="INL3" s="13">
        <f t="shared" si="100"/>
        <v>6457</v>
      </c>
      <c r="INM3" s="13">
        <f t="shared" si="100"/>
        <v>6458</v>
      </c>
      <c r="INN3" s="13">
        <f t="shared" si="100"/>
        <v>6459</v>
      </c>
      <c r="INO3" s="13">
        <f t="shared" si="100"/>
        <v>6460</v>
      </c>
      <c r="INP3" s="13">
        <f t="shared" si="100"/>
        <v>6461</v>
      </c>
      <c r="INQ3" s="13">
        <f t="shared" si="100"/>
        <v>6462</v>
      </c>
      <c r="INR3" s="13">
        <f t="shared" si="100"/>
        <v>6463</v>
      </c>
      <c r="INS3" s="13">
        <f t="shared" si="100"/>
        <v>6464</v>
      </c>
      <c r="INT3" s="13">
        <f t="shared" si="100"/>
        <v>6465</v>
      </c>
      <c r="INU3" s="13">
        <f t="shared" si="100"/>
        <v>6466</v>
      </c>
      <c r="INV3" s="13">
        <f t="shared" si="100"/>
        <v>6467</v>
      </c>
      <c r="INW3" s="13">
        <f t="shared" ref="INW3:IQH3" si="101">COLUMN()-3</f>
        <v>6468</v>
      </c>
      <c r="INX3" s="13">
        <f t="shared" si="101"/>
        <v>6469</v>
      </c>
      <c r="INY3" s="13">
        <f t="shared" si="101"/>
        <v>6470</v>
      </c>
      <c r="INZ3" s="13">
        <f t="shared" si="101"/>
        <v>6471</v>
      </c>
      <c r="IOA3" s="13">
        <f t="shared" si="101"/>
        <v>6472</v>
      </c>
      <c r="IOB3" s="13">
        <f t="shared" si="101"/>
        <v>6473</v>
      </c>
      <c r="IOC3" s="13">
        <f t="shared" si="101"/>
        <v>6474</v>
      </c>
      <c r="IOD3" s="13">
        <f t="shared" si="101"/>
        <v>6475</v>
      </c>
      <c r="IOE3" s="13">
        <f t="shared" si="101"/>
        <v>6476</v>
      </c>
      <c r="IOF3" s="13">
        <f t="shared" si="101"/>
        <v>6477</v>
      </c>
      <c r="IOG3" s="13">
        <f t="shared" si="101"/>
        <v>6478</v>
      </c>
      <c r="IOH3" s="13">
        <f t="shared" si="101"/>
        <v>6479</v>
      </c>
      <c r="IOI3" s="13">
        <f t="shared" si="101"/>
        <v>6480</v>
      </c>
      <c r="IOJ3" s="13">
        <f t="shared" si="101"/>
        <v>6481</v>
      </c>
      <c r="IOK3" s="13">
        <f t="shared" si="101"/>
        <v>6482</v>
      </c>
      <c r="IOL3" s="13">
        <f t="shared" si="101"/>
        <v>6483</v>
      </c>
      <c r="IOM3" s="13">
        <f t="shared" si="101"/>
        <v>6484</v>
      </c>
      <c r="ION3" s="13">
        <f t="shared" si="101"/>
        <v>6485</v>
      </c>
      <c r="IOO3" s="13">
        <f t="shared" si="101"/>
        <v>6486</v>
      </c>
      <c r="IOP3" s="13">
        <f t="shared" si="101"/>
        <v>6487</v>
      </c>
      <c r="IOQ3" s="13">
        <f t="shared" si="101"/>
        <v>6488</v>
      </c>
      <c r="IOR3" s="13">
        <f t="shared" si="101"/>
        <v>6489</v>
      </c>
      <c r="IOS3" s="13">
        <f t="shared" si="101"/>
        <v>6490</v>
      </c>
      <c r="IOT3" s="13">
        <f t="shared" si="101"/>
        <v>6491</v>
      </c>
      <c r="IOU3" s="13">
        <f t="shared" si="101"/>
        <v>6492</v>
      </c>
      <c r="IOV3" s="13">
        <f t="shared" si="101"/>
        <v>6493</v>
      </c>
      <c r="IOW3" s="13">
        <f t="shared" si="101"/>
        <v>6494</v>
      </c>
      <c r="IOX3" s="13">
        <f t="shared" si="101"/>
        <v>6495</v>
      </c>
      <c r="IOY3" s="13">
        <f t="shared" si="101"/>
        <v>6496</v>
      </c>
      <c r="IOZ3" s="13">
        <f t="shared" si="101"/>
        <v>6497</v>
      </c>
      <c r="IPA3" s="13">
        <f t="shared" si="101"/>
        <v>6498</v>
      </c>
      <c r="IPB3" s="13">
        <f t="shared" si="101"/>
        <v>6499</v>
      </c>
      <c r="IPC3" s="13">
        <f t="shared" si="101"/>
        <v>6500</v>
      </c>
      <c r="IPD3" s="13">
        <f t="shared" si="101"/>
        <v>6501</v>
      </c>
      <c r="IPE3" s="13">
        <f t="shared" si="101"/>
        <v>6502</v>
      </c>
      <c r="IPF3" s="13">
        <f t="shared" si="101"/>
        <v>6503</v>
      </c>
      <c r="IPG3" s="13">
        <f t="shared" si="101"/>
        <v>6504</v>
      </c>
      <c r="IPH3" s="13">
        <f t="shared" si="101"/>
        <v>6505</v>
      </c>
      <c r="IPI3" s="13">
        <f t="shared" si="101"/>
        <v>6506</v>
      </c>
      <c r="IPJ3" s="13">
        <f t="shared" si="101"/>
        <v>6507</v>
      </c>
      <c r="IPK3" s="13">
        <f t="shared" si="101"/>
        <v>6508</v>
      </c>
      <c r="IPL3" s="13">
        <f t="shared" si="101"/>
        <v>6509</v>
      </c>
      <c r="IPM3" s="13">
        <f t="shared" si="101"/>
        <v>6510</v>
      </c>
      <c r="IPN3" s="13">
        <f t="shared" si="101"/>
        <v>6511</v>
      </c>
      <c r="IPO3" s="13">
        <f t="shared" si="101"/>
        <v>6512</v>
      </c>
      <c r="IPP3" s="13">
        <f t="shared" si="101"/>
        <v>6513</v>
      </c>
      <c r="IPQ3" s="13">
        <f t="shared" si="101"/>
        <v>6514</v>
      </c>
      <c r="IPR3" s="13">
        <f t="shared" si="101"/>
        <v>6515</v>
      </c>
      <c r="IPS3" s="13">
        <f t="shared" si="101"/>
        <v>6516</v>
      </c>
      <c r="IPT3" s="13">
        <f t="shared" si="101"/>
        <v>6517</v>
      </c>
      <c r="IPU3" s="13">
        <f t="shared" si="101"/>
        <v>6518</v>
      </c>
      <c r="IPV3" s="13">
        <f t="shared" si="101"/>
        <v>6519</v>
      </c>
      <c r="IPW3" s="13">
        <f t="shared" si="101"/>
        <v>6520</v>
      </c>
      <c r="IPX3" s="13">
        <f t="shared" si="101"/>
        <v>6521</v>
      </c>
      <c r="IPY3" s="13">
        <f t="shared" si="101"/>
        <v>6522</v>
      </c>
      <c r="IPZ3" s="13">
        <f t="shared" si="101"/>
        <v>6523</v>
      </c>
      <c r="IQA3" s="13">
        <f t="shared" si="101"/>
        <v>6524</v>
      </c>
      <c r="IQB3" s="13">
        <f t="shared" si="101"/>
        <v>6525</v>
      </c>
      <c r="IQC3" s="13">
        <f t="shared" si="101"/>
        <v>6526</v>
      </c>
      <c r="IQD3" s="13">
        <f t="shared" si="101"/>
        <v>6527</v>
      </c>
      <c r="IQE3" s="13">
        <f t="shared" si="101"/>
        <v>6528</v>
      </c>
      <c r="IQF3" s="13">
        <f t="shared" si="101"/>
        <v>6529</v>
      </c>
      <c r="IQG3" s="13">
        <f t="shared" si="101"/>
        <v>6530</v>
      </c>
      <c r="IQH3" s="13">
        <f t="shared" si="101"/>
        <v>6531</v>
      </c>
      <c r="IQI3" s="13">
        <f t="shared" ref="IQI3:IST3" si="102">COLUMN()-3</f>
        <v>6532</v>
      </c>
      <c r="IQJ3" s="13">
        <f t="shared" si="102"/>
        <v>6533</v>
      </c>
      <c r="IQK3" s="13">
        <f t="shared" si="102"/>
        <v>6534</v>
      </c>
      <c r="IQL3" s="13">
        <f t="shared" si="102"/>
        <v>6535</v>
      </c>
      <c r="IQM3" s="13">
        <f t="shared" si="102"/>
        <v>6536</v>
      </c>
      <c r="IQN3" s="13">
        <f t="shared" si="102"/>
        <v>6537</v>
      </c>
      <c r="IQO3" s="13">
        <f t="shared" si="102"/>
        <v>6538</v>
      </c>
      <c r="IQP3" s="13">
        <f t="shared" si="102"/>
        <v>6539</v>
      </c>
      <c r="IQQ3" s="13">
        <f t="shared" si="102"/>
        <v>6540</v>
      </c>
      <c r="IQR3" s="13">
        <f t="shared" si="102"/>
        <v>6541</v>
      </c>
      <c r="IQS3" s="13">
        <f t="shared" si="102"/>
        <v>6542</v>
      </c>
      <c r="IQT3" s="13">
        <f t="shared" si="102"/>
        <v>6543</v>
      </c>
      <c r="IQU3" s="13">
        <f t="shared" si="102"/>
        <v>6544</v>
      </c>
      <c r="IQV3" s="13">
        <f t="shared" si="102"/>
        <v>6545</v>
      </c>
      <c r="IQW3" s="13">
        <f t="shared" si="102"/>
        <v>6546</v>
      </c>
      <c r="IQX3" s="13">
        <f t="shared" si="102"/>
        <v>6547</v>
      </c>
      <c r="IQY3" s="13">
        <f t="shared" si="102"/>
        <v>6548</v>
      </c>
      <c r="IQZ3" s="13">
        <f t="shared" si="102"/>
        <v>6549</v>
      </c>
      <c r="IRA3" s="13">
        <f t="shared" si="102"/>
        <v>6550</v>
      </c>
      <c r="IRB3" s="13">
        <f t="shared" si="102"/>
        <v>6551</v>
      </c>
      <c r="IRC3" s="13">
        <f t="shared" si="102"/>
        <v>6552</v>
      </c>
      <c r="IRD3" s="13">
        <f t="shared" si="102"/>
        <v>6553</v>
      </c>
      <c r="IRE3" s="13">
        <f t="shared" si="102"/>
        <v>6554</v>
      </c>
      <c r="IRF3" s="13">
        <f t="shared" si="102"/>
        <v>6555</v>
      </c>
      <c r="IRG3" s="13">
        <f t="shared" si="102"/>
        <v>6556</v>
      </c>
      <c r="IRH3" s="13">
        <f t="shared" si="102"/>
        <v>6557</v>
      </c>
      <c r="IRI3" s="13">
        <f t="shared" si="102"/>
        <v>6558</v>
      </c>
      <c r="IRJ3" s="13">
        <f t="shared" si="102"/>
        <v>6559</v>
      </c>
      <c r="IRK3" s="13">
        <f t="shared" si="102"/>
        <v>6560</v>
      </c>
      <c r="IRL3" s="13">
        <f t="shared" si="102"/>
        <v>6561</v>
      </c>
      <c r="IRM3" s="13">
        <f t="shared" si="102"/>
        <v>6562</v>
      </c>
      <c r="IRN3" s="13">
        <f t="shared" si="102"/>
        <v>6563</v>
      </c>
      <c r="IRO3" s="13">
        <f t="shared" si="102"/>
        <v>6564</v>
      </c>
      <c r="IRP3" s="13">
        <f t="shared" si="102"/>
        <v>6565</v>
      </c>
      <c r="IRQ3" s="13">
        <f t="shared" si="102"/>
        <v>6566</v>
      </c>
      <c r="IRR3" s="13">
        <f t="shared" si="102"/>
        <v>6567</v>
      </c>
      <c r="IRS3" s="13">
        <f t="shared" si="102"/>
        <v>6568</v>
      </c>
      <c r="IRT3" s="13">
        <f t="shared" si="102"/>
        <v>6569</v>
      </c>
      <c r="IRU3" s="13">
        <f t="shared" si="102"/>
        <v>6570</v>
      </c>
      <c r="IRV3" s="13">
        <f t="shared" si="102"/>
        <v>6571</v>
      </c>
      <c r="IRW3" s="13">
        <f t="shared" si="102"/>
        <v>6572</v>
      </c>
      <c r="IRX3" s="13">
        <f t="shared" si="102"/>
        <v>6573</v>
      </c>
      <c r="IRY3" s="13">
        <f t="shared" si="102"/>
        <v>6574</v>
      </c>
      <c r="IRZ3" s="13">
        <f t="shared" si="102"/>
        <v>6575</v>
      </c>
      <c r="ISA3" s="13">
        <f t="shared" si="102"/>
        <v>6576</v>
      </c>
      <c r="ISB3" s="13">
        <f t="shared" si="102"/>
        <v>6577</v>
      </c>
      <c r="ISC3" s="13">
        <f t="shared" si="102"/>
        <v>6578</v>
      </c>
      <c r="ISD3" s="13">
        <f t="shared" si="102"/>
        <v>6579</v>
      </c>
      <c r="ISE3" s="13">
        <f t="shared" si="102"/>
        <v>6580</v>
      </c>
      <c r="ISF3" s="13">
        <f t="shared" si="102"/>
        <v>6581</v>
      </c>
      <c r="ISG3" s="13">
        <f t="shared" si="102"/>
        <v>6582</v>
      </c>
      <c r="ISH3" s="13">
        <f t="shared" si="102"/>
        <v>6583</v>
      </c>
      <c r="ISI3" s="13">
        <f t="shared" si="102"/>
        <v>6584</v>
      </c>
      <c r="ISJ3" s="13">
        <f t="shared" si="102"/>
        <v>6585</v>
      </c>
      <c r="ISK3" s="13">
        <f t="shared" si="102"/>
        <v>6586</v>
      </c>
      <c r="ISL3" s="13">
        <f t="shared" si="102"/>
        <v>6587</v>
      </c>
      <c r="ISM3" s="13">
        <f t="shared" si="102"/>
        <v>6588</v>
      </c>
      <c r="ISN3" s="13">
        <f t="shared" si="102"/>
        <v>6589</v>
      </c>
      <c r="ISO3" s="13">
        <f t="shared" si="102"/>
        <v>6590</v>
      </c>
      <c r="ISP3" s="13">
        <f t="shared" si="102"/>
        <v>6591</v>
      </c>
      <c r="ISQ3" s="13">
        <f t="shared" si="102"/>
        <v>6592</v>
      </c>
      <c r="ISR3" s="13">
        <f t="shared" si="102"/>
        <v>6593</v>
      </c>
      <c r="ISS3" s="13">
        <f t="shared" si="102"/>
        <v>6594</v>
      </c>
      <c r="IST3" s="13">
        <f t="shared" si="102"/>
        <v>6595</v>
      </c>
      <c r="ISU3" s="13">
        <f t="shared" ref="ISU3:IVF3" si="103">COLUMN()-3</f>
        <v>6596</v>
      </c>
      <c r="ISV3" s="13">
        <f t="shared" si="103"/>
        <v>6597</v>
      </c>
      <c r="ISW3" s="13">
        <f t="shared" si="103"/>
        <v>6598</v>
      </c>
      <c r="ISX3" s="13">
        <f t="shared" si="103"/>
        <v>6599</v>
      </c>
      <c r="ISY3" s="13">
        <f t="shared" si="103"/>
        <v>6600</v>
      </c>
      <c r="ISZ3" s="13">
        <f t="shared" si="103"/>
        <v>6601</v>
      </c>
      <c r="ITA3" s="13">
        <f t="shared" si="103"/>
        <v>6602</v>
      </c>
      <c r="ITB3" s="13">
        <f t="shared" si="103"/>
        <v>6603</v>
      </c>
      <c r="ITC3" s="13">
        <f t="shared" si="103"/>
        <v>6604</v>
      </c>
      <c r="ITD3" s="13">
        <f t="shared" si="103"/>
        <v>6605</v>
      </c>
      <c r="ITE3" s="13">
        <f t="shared" si="103"/>
        <v>6606</v>
      </c>
      <c r="ITF3" s="13">
        <f t="shared" si="103"/>
        <v>6607</v>
      </c>
      <c r="ITG3" s="13">
        <f t="shared" si="103"/>
        <v>6608</v>
      </c>
      <c r="ITH3" s="13">
        <f t="shared" si="103"/>
        <v>6609</v>
      </c>
      <c r="ITI3" s="13">
        <f t="shared" si="103"/>
        <v>6610</v>
      </c>
      <c r="ITJ3" s="13">
        <f t="shared" si="103"/>
        <v>6611</v>
      </c>
      <c r="ITK3" s="13">
        <f t="shared" si="103"/>
        <v>6612</v>
      </c>
      <c r="ITL3" s="13">
        <f t="shared" si="103"/>
        <v>6613</v>
      </c>
      <c r="ITM3" s="13">
        <f t="shared" si="103"/>
        <v>6614</v>
      </c>
      <c r="ITN3" s="13">
        <f t="shared" si="103"/>
        <v>6615</v>
      </c>
      <c r="ITO3" s="13">
        <f t="shared" si="103"/>
        <v>6616</v>
      </c>
      <c r="ITP3" s="13">
        <f t="shared" si="103"/>
        <v>6617</v>
      </c>
      <c r="ITQ3" s="13">
        <f t="shared" si="103"/>
        <v>6618</v>
      </c>
      <c r="ITR3" s="13">
        <f t="shared" si="103"/>
        <v>6619</v>
      </c>
      <c r="ITS3" s="13">
        <f t="shared" si="103"/>
        <v>6620</v>
      </c>
      <c r="ITT3" s="13">
        <f t="shared" si="103"/>
        <v>6621</v>
      </c>
      <c r="ITU3" s="13">
        <f t="shared" si="103"/>
        <v>6622</v>
      </c>
      <c r="ITV3" s="13">
        <f t="shared" si="103"/>
        <v>6623</v>
      </c>
      <c r="ITW3" s="13">
        <f t="shared" si="103"/>
        <v>6624</v>
      </c>
      <c r="ITX3" s="13">
        <f t="shared" si="103"/>
        <v>6625</v>
      </c>
      <c r="ITY3" s="13">
        <f t="shared" si="103"/>
        <v>6626</v>
      </c>
      <c r="ITZ3" s="13">
        <f t="shared" si="103"/>
        <v>6627</v>
      </c>
      <c r="IUA3" s="13">
        <f t="shared" si="103"/>
        <v>6628</v>
      </c>
      <c r="IUB3" s="13">
        <f t="shared" si="103"/>
        <v>6629</v>
      </c>
      <c r="IUC3" s="13">
        <f t="shared" si="103"/>
        <v>6630</v>
      </c>
      <c r="IUD3" s="13">
        <f t="shared" si="103"/>
        <v>6631</v>
      </c>
      <c r="IUE3" s="13">
        <f t="shared" si="103"/>
        <v>6632</v>
      </c>
      <c r="IUF3" s="13">
        <f t="shared" si="103"/>
        <v>6633</v>
      </c>
      <c r="IUG3" s="13">
        <f t="shared" si="103"/>
        <v>6634</v>
      </c>
      <c r="IUH3" s="13">
        <f t="shared" si="103"/>
        <v>6635</v>
      </c>
      <c r="IUI3" s="13">
        <f t="shared" si="103"/>
        <v>6636</v>
      </c>
      <c r="IUJ3" s="13">
        <f t="shared" si="103"/>
        <v>6637</v>
      </c>
      <c r="IUK3" s="13">
        <f t="shared" si="103"/>
        <v>6638</v>
      </c>
      <c r="IUL3" s="13">
        <f t="shared" si="103"/>
        <v>6639</v>
      </c>
      <c r="IUM3" s="13">
        <f t="shared" si="103"/>
        <v>6640</v>
      </c>
      <c r="IUN3" s="13">
        <f t="shared" si="103"/>
        <v>6641</v>
      </c>
      <c r="IUO3" s="13">
        <f t="shared" si="103"/>
        <v>6642</v>
      </c>
      <c r="IUP3" s="13">
        <f t="shared" si="103"/>
        <v>6643</v>
      </c>
      <c r="IUQ3" s="13">
        <f t="shared" si="103"/>
        <v>6644</v>
      </c>
      <c r="IUR3" s="13">
        <f t="shared" si="103"/>
        <v>6645</v>
      </c>
      <c r="IUS3" s="13">
        <f t="shared" si="103"/>
        <v>6646</v>
      </c>
      <c r="IUT3" s="13">
        <f t="shared" si="103"/>
        <v>6647</v>
      </c>
      <c r="IUU3" s="13">
        <f t="shared" si="103"/>
        <v>6648</v>
      </c>
      <c r="IUV3" s="13">
        <f t="shared" si="103"/>
        <v>6649</v>
      </c>
      <c r="IUW3" s="13">
        <f t="shared" si="103"/>
        <v>6650</v>
      </c>
      <c r="IUX3" s="13">
        <f t="shared" si="103"/>
        <v>6651</v>
      </c>
      <c r="IUY3" s="13">
        <f t="shared" si="103"/>
        <v>6652</v>
      </c>
      <c r="IUZ3" s="13">
        <f t="shared" si="103"/>
        <v>6653</v>
      </c>
      <c r="IVA3" s="13">
        <f t="shared" si="103"/>
        <v>6654</v>
      </c>
      <c r="IVB3" s="13">
        <f t="shared" si="103"/>
        <v>6655</v>
      </c>
      <c r="IVC3" s="13">
        <f t="shared" si="103"/>
        <v>6656</v>
      </c>
      <c r="IVD3" s="13">
        <f t="shared" si="103"/>
        <v>6657</v>
      </c>
      <c r="IVE3" s="13">
        <f t="shared" si="103"/>
        <v>6658</v>
      </c>
      <c r="IVF3" s="13">
        <f t="shared" si="103"/>
        <v>6659</v>
      </c>
      <c r="IVG3" s="13">
        <f t="shared" ref="IVG3:IXR3" si="104">COLUMN()-3</f>
        <v>6660</v>
      </c>
      <c r="IVH3" s="13">
        <f t="shared" si="104"/>
        <v>6661</v>
      </c>
      <c r="IVI3" s="13">
        <f t="shared" si="104"/>
        <v>6662</v>
      </c>
      <c r="IVJ3" s="13">
        <f t="shared" si="104"/>
        <v>6663</v>
      </c>
      <c r="IVK3" s="13">
        <f t="shared" si="104"/>
        <v>6664</v>
      </c>
      <c r="IVL3" s="13">
        <f t="shared" si="104"/>
        <v>6665</v>
      </c>
      <c r="IVM3" s="13">
        <f t="shared" si="104"/>
        <v>6666</v>
      </c>
      <c r="IVN3" s="13">
        <f t="shared" si="104"/>
        <v>6667</v>
      </c>
      <c r="IVO3" s="13">
        <f t="shared" si="104"/>
        <v>6668</v>
      </c>
      <c r="IVP3" s="13">
        <f t="shared" si="104"/>
        <v>6669</v>
      </c>
      <c r="IVQ3" s="13">
        <f t="shared" si="104"/>
        <v>6670</v>
      </c>
      <c r="IVR3" s="13">
        <f t="shared" si="104"/>
        <v>6671</v>
      </c>
      <c r="IVS3" s="13">
        <f t="shared" si="104"/>
        <v>6672</v>
      </c>
      <c r="IVT3" s="13">
        <f t="shared" si="104"/>
        <v>6673</v>
      </c>
      <c r="IVU3" s="13">
        <f t="shared" si="104"/>
        <v>6674</v>
      </c>
      <c r="IVV3" s="13">
        <f t="shared" si="104"/>
        <v>6675</v>
      </c>
      <c r="IVW3" s="13">
        <f t="shared" si="104"/>
        <v>6676</v>
      </c>
      <c r="IVX3" s="13">
        <f t="shared" si="104"/>
        <v>6677</v>
      </c>
      <c r="IVY3" s="13">
        <f t="shared" si="104"/>
        <v>6678</v>
      </c>
      <c r="IVZ3" s="13">
        <f t="shared" si="104"/>
        <v>6679</v>
      </c>
      <c r="IWA3" s="13">
        <f t="shared" si="104"/>
        <v>6680</v>
      </c>
      <c r="IWB3" s="13">
        <f t="shared" si="104"/>
        <v>6681</v>
      </c>
      <c r="IWC3" s="13">
        <f t="shared" si="104"/>
        <v>6682</v>
      </c>
      <c r="IWD3" s="13">
        <f t="shared" si="104"/>
        <v>6683</v>
      </c>
      <c r="IWE3" s="13">
        <f t="shared" si="104"/>
        <v>6684</v>
      </c>
      <c r="IWF3" s="13">
        <f t="shared" si="104"/>
        <v>6685</v>
      </c>
      <c r="IWG3" s="13">
        <f t="shared" si="104"/>
        <v>6686</v>
      </c>
      <c r="IWH3" s="13">
        <f t="shared" si="104"/>
        <v>6687</v>
      </c>
      <c r="IWI3" s="13">
        <f t="shared" si="104"/>
        <v>6688</v>
      </c>
      <c r="IWJ3" s="13">
        <f t="shared" si="104"/>
        <v>6689</v>
      </c>
      <c r="IWK3" s="13">
        <f t="shared" si="104"/>
        <v>6690</v>
      </c>
      <c r="IWL3" s="13">
        <f t="shared" si="104"/>
        <v>6691</v>
      </c>
      <c r="IWM3" s="13">
        <f t="shared" si="104"/>
        <v>6692</v>
      </c>
      <c r="IWN3" s="13">
        <f t="shared" si="104"/>
        <v>6693</v>
      </c>
      <c r="IWO3" s="13">
        <f t="shared" si="104"/>
        <v>6694</v>
      </c>
      <c r="IWP3" s="13">
        <f t="shared" si="104"/>
        <v>6695</v>
      </c>
      <c r="IWQ3" s="13">
        <f t="shared" si="104"/>
        <v>6696</v>
      </c>
      <c r="IWR3" s="13">
        <f t="shared" si="104"/>
        <v>6697</v>
      </c>
      <c r="IWS3" s="13">
        <f t="shared" si="104"/>
        <v>6698</v>
      </c>
      <c r="IWT3" s="13">
        <f t="shared" si="104"/>
        <v>6699</v>
      </c>
      <c r="IWU3" s="13">
        <f t="shared" si="104"/>
        <v>6700</v>
      </c>
      <c r="IWV3" s="13">
        <f t="shared" si="104"/>
        <v>6701</v>
      </c>
      <c r="IWW3" s="13">
        <f t="shared" si="104"/>
        <v>6702</v>
      </c>
      <c r="IWX3" s="13">
        <f t="shared" si="104"/>
        <v>6703</v>
      </c>
      <c r="IWY3" s="13">
        <f t="shared" si="104"/>
        <v>6704</v>
      </c>
      <c r="IWZ3" s="13">
        <f t="shared" si="104"/>
        <v>6705</v>
      </c>
      <c r="IXA3" s="13">
        <f t="shared" si="104"/>
        <v>6706</v>
      </c>
      <c r="IXB3" s="13">
        <f t="shared" si="104"/>
        <v>6707</v>
      </c>
      <c r="IXC3" s="13">
        <f t="shared" si="104"/>
        <v>6708</v>
      </c>
      <c r="IXD3" s="13">
        <f t="shared" si="104"/>
        <v>6709</v>
      </c>
      <c r="IXE3" s="13">
        <f t="shared" si="104"/>
        <v>6710</v>
      </c>
      <c r="IXF3" s="13">
        <f t="shared" si="104"/>
        <v>6711</v>
      </c>
      <c r="IXG3" s="13">
        <f t="shared" si="104"/>
        <v>6712</v>
      </c>
      <c r="IXH3" s="13">
        <f t="shared" si="104"/>
        <v>6713</v>
      </c>
      <c r="IXI3" s="13">
        <f t="shared" si="104"/>
        <v>6714</v>
      </c>
      <c r="IXJ3" s="13">
        <f t="shared" si="104"/>
        <v>6715</v>
      </c>
      <c r="IXK3" s="13">
        <f t="shared" si="104"/>
        <v>6716</v>
      </c>
      <c r="IXL3" s="13">
        <f t="shared" si="104"/>
        <v>6717</v>
      </c>
      <c r="IXM3" s="13">
        <f t="shared" si="104"/>
        <v>6718</v>
      </c>
      <c r="IXN3" s="13">
        <f t="shared" si="104"/>
        <v>6719</v>
      </c>
      <c r="IXO3" s="13">
        <f t="shared" si="104"/>
        <v>6720</v>
      </c>
      <c r="IXP3" s="13">
        <f t="shared" si="104"/>
        <v>6721</v>
      </c>
      <c r="IXQ3" s="13">
        <f t="shared" si="104"/>
        <v>6722</v>
      </c>
      <c r="IXR3" s="13">
        <f t="shared" si="104"/>
        <v>6723</v>
      </c>
      <c r="IXS3" s="13">
        <f t="shared" ref="IXS3:JAD3" si="105">COLUMN()-3</f>
        <v>6724</v>
      </c>
      <c r="IXT3" s="13">
        <f t="shared" si="105"/>
        <v>6725</v>
      </c>
      <c r="IXU3" s="13">
        <f t="shared" si="105"/>
        <v>6726</v>
      </c>
      <c r="IXV3" s="13">
        <f t="shared" si="105"/>
        <v>6727</v>
      </c>
      <c r="IXW3" s="13">
        <f t="shared" si="105"/>
        <v>6728</v>
      </c>
      <c r="IXX3" s="13">
        <f t="shared" si="105"/>
        <v>6729</v>
      </c>
      <c r="IXY3" s="13">
        <f t="shared" si="105"/>
        <v>6730</v>
      </c>
      <c r="IXZ3" s="13">
        <f t="shared" si="105"/>
        <v>6731</v>
      </c>
      <c r="IYA3" s="13">
        <f t="shared" si="105"/>
        <v>6732</v>
      </c>
      <c r="IYB3" s="13">
        <f t="shared" si="105"/>
        <v>6733</v>
      </c>
      <c r="IYC3" s="13">
        <f t="shared" si="105"/>
        <v>6734</v>
      </c>
      <c r="IYD3" s="13">
        <f t="shared" si="105"/>
        <v>6735</v>
      </c>
      <c r="IYE3" s="13">
        <f t="shared" si="105"/>
        <v>6736</v>
      </c>
      <c r="IYF3" s="13">
        <f t="shared" si="105"/>
        <v>6737</v>
      </c>
      <c r="IYG3" s="13">
        <f t="shared" si="105"/>
        <v>6738</v>
      </c>
      <c r="IYH3" s="13">
        <f t="shared" si="105"/>
        <v>6739</v>
      </c>
      <c r="IYI3" s="13">
        <f t="shared" si="105"/>
        <v>6740</v>
      </c>
      <c r="IYJ3" s="13">
        <f t="shared" si="105"/>
        <v>6741</v>
      </c>
      <c r="IYK3" s="13">
        <f t="shared" si="105"/>
        <v>6742</v>
      </c>
      <c r="IYL3" s="13">
        <f t="shared" si="105"/>
        <v>6743</v>
      </c>
      <c r="IYM3" s="13">
        <f t="shared" si="105"/>
        <v>6744</v>
      </c>
      <c r="IYN3" s="13">
        <f t="shared" si="105"/>
        <v>6745</v>
      </c>
      <c r="IYO3" s="13">
        <f t="shared" si="105"/>
        <v>6746</v>
      </c>
      <c r="IYP3" s="13">
        <f t="shared" si="105"/>
        <v>6747</v>
      </c>
      <c r="IYQ3" s="13">
        <f t="shared" si="105"/>
        <v>6748</v>
      </c>
      <c r="IYR3" s="13">
        <f t="shared" si="105"/>
        <v>6749</v>
      </c>
      <c r="IYS3" s="13">
        <f t="shared" si="105"/>
        <v>6750</v>
      </c>
      <c r="IYT3" s="13">
        <f t="shared" si="105"/>
        <v>6751</v>
      </c>
      <c r="IYU3" s="13">
        <f t="shared" si="105"/>
        <v>6752</v>
      </c>
      <c r="IYV3" s="13">
        <f t="shared" si="105"/>
        <v>6753</v>
      </c>
      <c r="IYW3" s="13">
        <f t="shared" si="105"/>
        <v>6754</v>
      </c>
      <c r="IYX3" s="13">
        <f t="shared" si="105"/>
        <v>6755</v>
      </c>
      <c r="IYY3" s="13">
        <f t="shared" si="105"/>
        <v>6756</v>
      </c>
      <c r="IYZ3" s="13">
        <f t="shared" si="105"/>
        <v>6757</v>
      </c>
      <c r="IZA3" s="13">
        <f t="shared" si="105"/>
        <v>6758</v>
      </c>
      <c r="IZB3" s="13">
        <f t="shared" si="105"/>
        <v>6759</v>
      </c>
      <c r="IZC3" s="13">
        <f t="shared" si="105"/>
        <v>6760</v>
      </c>
      <c r="IZD3" s="13">
        <f t="shared" si="105"/>
        <v>6761</v>
      </c>
      <c r="IZE3" s="13">
        <f t="shared" si="105"/>
        <v>6762</v>
      </c>
      <c r="IZF3" s="13">
        <f t="shared" si="105"/>
        <v>6763</v>
      </c>
      <c r="IZG3" s="13">
        <f t="shared" si="105"/>
        <v>6764</v>
      </c>
      <c r="IZH3" s="13">
        <f t="shared" si="105"/>
        <v>6765</v>
      </c>
      <c r="IZI3" s="13">
        <f t="shared" si="105"/>
        <v>6766</v>
      </c>
      <c r="IZJ3" s="13">
        <f t="shared" si="105"/>
        <v>6767</v>
      </c>
      <c r="IZK3" s="13">
        <f t="shared" si="105"/>
        <v>6768</v>
      </c>
      <c r="IZL3" s="13">
        <f t="shared" si="105"/>
        <v>6769</v>
      </c>
      <c r="IZM3" s="13">
        <f t="shared" si="105"/>
        <v>6770</v>
      </c>
      <c r="IZN3" s="13">
        <f t="shared" si="105"/>
        <v>6771</v>
      </c>
      <c r="IZO3" s="13">
        <f t="shared" si="105"/>
        <v>6772</v>
      </c>
      <c r="IZP3" s="13">
        <f t="shared" si="105"/>
        <v>6773</v>
      </c>
      <c r="IZQ3" s="13">
        <f t="shared" si="105"/>
        <v>6774</v>
      </c>
      <c r="IZR3" s="13">
        <f t="shared" si="105"/>
        <v>6775</v>
      </c>
      <c r="IZS3" s="13">
        <f t="shared" si="105"/>
        <v>6776</v>
      </c>
      <c r="IZT3" s="13">
        <f t="shared" si="105"/>
        <v>6777</v>
      </c>
      <c r="IZU3" s="13">
        <f t="shared" si="105"/>
        <v>6778</v>
      </c>
      <c r="IZV3" s="13">
        <f t="shared" si="105"/>
        <v>6779</v>
      </c>
      <c r="IZW3" s="13">
        <f t="shared" si="105"/>
        <v>6780</v>
      </c>
      <c r="IZX3" s="13">
        <f t="shared" si="105"/>
        <v>6781</v>
      </c>
      <c r="IZY3" s="13">
        <f t="shared" si="105"/>
        <v>6782</v>
      </c>
      <c r="IZZ3" s="13">
        <f t="shared" si="105"/>
        <v>6783</v>
      </c>
      <c r="JAA3" s="13">
        <f t="shared" si="105"/>
        <v>6784</v>
      </c>
      <c r="JAB3" s="13">
        <f t="shared" si="105"/>
        <v>6785</v>
      </c>
      <c r="JAC3" s="13">
        <f t="shared" si="105"/>
        <v>6786</v>
      </c>
      <c r="JAD3" s="13">
        <f t="shared" si="105"/>
        <v>6787</v>
      </c>
      <c r="JAE3" s="13">
        <f t="shared" ref="JAE3:JCP3" si="106">COLUMN()-3</f>
        <v>6788</v>
      </c>
      <c r="JAF3" s="13">
        <f t="shared" si="106"/>
        <v>6789</v>
      </c>
      <c r="JAG3" s="13">
        <f t="shared" si="106"/>
        <v>6790</v>
      </c>
      <c r="JAH3" s="13">
        <f t="shared" si="106"/>
        <v>6791</v>
      </c>
      <c r="JAI3" s="13">
        <f t="shared" si="106"/>
        <v>6792</v>
      </c>
      <c r="JAJ3" s="13">
        <f t="shared" si="106"/>
        <v>6793</v>
      </c>
      <c r="JAK3" s="13">
        <f t="shared" si="106"/>
        <v>6794</v>
      </c>
      <c r="JAL3" s="13">
        <f t="shared" si="106"/>
        <v>6795</v>
      </c>
      <c r="JAM3" s="13">
        <f t="shared" si="106"/>
        <v>6796</v>
      </c>
      <c r="JAN3" s="13">
        <f t="shared" si="106"/>
        <v>6797</v>
      </c>
      <c r="JAO3" s="13">
        <f t="shared" si="106"/>
        <v>6798</v>
      </c>
      <c r="JAP3" s="13">
        <f t="shared" si="106"/>
        <v>6799</v>
      </c>
      <c r="JAQ3" s="13">
        <f t="shared" si="106"/>
        <v>6800</v>
      </c>
      <c r="JAR3" s="13">
        <f t="shared" si="106"/>
        <v>6801</v>
      </c>
      <c r="JAS3" s="13">
        <f t="shared" si="106"/>
        <v>6802</v>
      </c>
      <c r="JAT3" s="13">
        <f t="shared" si="106"/>
        <v>6803</v>
      </c>
      <c r="JAU3" s="13">
        <f t="shared" si="106"/>
        <v>6804</v>
      </c>
      <c r="JAV3" s="13">
        <f t="shared" si="106"/>
        <v>6805</v>
      </c>
      <c r="JAW3" s="13">
        <f t="shared" si="106"/>
        <v>6806</v>
      </c>
      <c r="JAX3" s="13">
        <f t="shared" si="106"/>
        <v>6807</v>
      </c>
      <c r="JAY3" s="13">
        <f t="shared" si="106"/>
        <v>6808</v>
      </c>
      <c r="JAZ3" s="13">
        <f t="shared" si="106"/>
        <v>6809</v>
      </c>
      <c r="JBA3" s="13">
        <f t="shared" si="106"/>
        <v>6810</v>
      </c>
      <c r="JBB3" s="13">
        <f t="shared" si="106"/>
        <v>6811</v>
      </c>
      <c r="JBC3" s="13">
        <f t="shared" si="106"/>
        <v>6812</v>
      </c>
      <c r="JBD3" s="13">
        <f t="shared" si="106"/>
        <v>6813</v>
      </c>
      <c r="JBE3" s="13">
        <f t="shared" si="106"/>
        <v>6814</v>
      </c>
      <c r="JBF3" s="13">
        <f t="shared" si="106"/>
        <v>6815</v>
      </c>
      <c r="JBG3" s="13">
        <f t="shared" si="106"/>
        <v>6816</v>
      </c>
      <c r="JBH3" s="13">
        <f t="shared" si="106"/>
        <v>6817</v>
      </c>
      <c r="JBI3" s="13">
        <f t="shared" si="106"/>
        <v>6818</v>
      </c>
      <c r="JBJ3" s="13">
        <f t="shared" si="106"/>
        <v>6819</v>
      </c>
      <c r="JBK3" s="13">
        <f t="shared" si="106"/>
        <v>6820</v>
      </c>
      <c r="JBL3" s="13">
        <f t="shared" si="106"/>
        <v>6821</v>
      </c>
      <c r="JBM3" s="13">
        <f t="shared" si="106"/>
        <v>6822</v>
      </c>
      <c r="JBN3" s="13">
        <f t="shared" si="106"/>
        <v>6823</v>
      </c>
      <c r="JBO3" s="13">
        <f t="shared" si="106"/>
        <v>6824</v>
      </c>
      <c r="JBP3" s="13">
        <f t="shared" si="106"/>
        <v>6825</v>
      </c>
      <c r="JBQ3" s="13">
        <f t="shared" si="106"/>
        <v>6826</v>
      </c>
      <c r="JBR3" s="13">
        <f t="shared" si="106"/>
        <v>6827</v>
      </c>
      <c r="JBS3" s="13">
        <f t="shared" si="106"/>
        <v>6828</v>
      </c>
      <c r="JBT3" s="13">
        <f t="shared" si="106"/>
        <v>6829</v>
      </c>
      <c r="JBU3" s="13">
        <f t="shared" si="106"/>
        <v>6830</v>
      </c>
      <c r="JBV3" s="13">
        <f t="shared" si="106"/>
        <v>6831</v>
      </c>
      <c r="JBW3" s="13">
        <f t="shared" si="106"/>
        <v>6832</v>
      </c>
      <c r="JBX3" s="13">
        <f t="shared" si="106"/>
        <v>6833</v>
      </c>
      <c r="JBY3" s="13">
        <f t="shared" si="106"/>
        <v>6834</v>
      </c>
      <c r="JBZ3" s="13">
        <f t="shared" si="106"/>
        <v>6835</v>
      </c>
      <c r="JCA3" s="13">
        <f t="shared" si="106"/>
        <v>6836</v>
      </c>
      <c r="JCB3" s="13">
        <f t="shared" si="106"/>
        <v>6837</v>
      </c>
      <c r="JCC3" s="13">
        <f t="shared" si="106"/>
        <v>6838</v>
      </c>
      <c r="JCD3" s="13">
        <f t="shared" si="106"/>
        <v>6839</v>
      </c>
      <c r="JCE3" s="13">
        <f t="shared" si="106"/>
        <v>6840</v>
      </c>
      <c r="JCF3" s="13">
        <f t="shared" si="106"/>
        <v>6841</v>
      </c>
      <c r="JCG3" s="13">
        <f t="shared" si="106"/>
        <v>6842</v>
      </c>
      <c r="JCH3" s="13">
        <f t="shared" si="106"/>
        <v>6843</v>
      </c>
      <c r="JCI3" s="13">
        <f t="shared" si="106"/>
        <v>6844</v>
      </c>
      <c r="JCJ3" s="13">
        <f t="shared" si="106"/>
        <v>6845</v>
      </c>
      <c r="JCK3" s="13">
        <f t="shared" si="106"/>
        <v>6846</v>
      </c>
      <c r="JCL3" s="13">
        <f t="shared" si="106"/>
        <v>6847</v>
      </c>
      <c r="JCM3" s="13">
        <f t="shared" si="106"/>
        <v>6848</v>
      </c>
      <c r="JCN3" s="13">
        <f t="shared" si="106"/>
        <v>6849</v>
      </c>
      <c r="JCO3" s="13">
        <f t="shared" si="106"/>
        <v>6850</v>
      </c>
      <c r="JCP3" s="13">
        <f t="shared" si="106"/>
        <v>6851</v>
      </c>
      <c r="JCQ3" s="13">
        <f t="shared" ref="JCQ3:JFB3" si="107">COLUMN()-3</f>
        <v>6852</v>
      </c>
      <c r="JCR3" s="13">
        <f t="shared" si="107"/>
        <v>6853</v>
      </c>
      <c r="JCS3" s="13">
        <f t="shared" si="107"/>
        <v>6854</v>
      </c>
      <c r="JCT3" s="13">
        <f t="shared" si="107"/>
        <v>6855</v>
      </c>
      <c r="JCU3" s="13">
        <f t="shared" si="107"/>
        <v>6856</v>
      </c>
      <c r="JCV3" s="13">
        <f t="shared" si="107"/>
        <v>6857</v>
      </c>
      <c r="JCW3" s="13">
        <f t="shared" si="107"/>
        <v>6858</v>
      </c>
      <c r="JCX3" s="13">
        <f t="shared" si="107"/>
        <v>6859</v>
      </c>
      <c r="JCY3" s="13">
        <f t="shared" si="107"/>
        <v>6860</v>
      </c>
      <c r="JCZ3" s="13">
        <f t="shared" si="107"/>
        <v>6861</v>
      </c>
      <c r="JDA3" s="13">
        <f t="shared" si="107"/>
        <v>6862</v>
      </c>
      <c r="JDB3" s="13">
        <f t="shared" si="107"/>
        <v>6863</v>
      </c>
      <c r="JDC3" s="13">
        <f t="shared" si="107"/>
        <v>6864</v>
      </c>
      <c r="JDD3" s="13">
        <f t="shared" si="107"/>
        <v>6865</v>
      </c>
      <c r="JDE3" s="13">
        <f t="shared" si="107"/>
        <v>6866</v>
      </c>
      <c r="JDF3" s="13">
        <f t="shared" si="107"/>
        <v>6867</v>
      </c>
      <c r="JDG3" s="13">
        <f t="shared" si="107"/>
        <v>6868</v>
      </c>
      <c r="JDH3" s="13">
        <f t="shared" si="107"/>
        <v>6869</v>
      </c>
      <c r="JDI3" s="13">
        <f t="shared" si="107"/>
        <v>6870</v>
      </c>
      <c r="JDJ3" s="13">
        <f t="shared" si="107"/>
        <v>6871</v>
      </c>
      <c r="JDK3" s="13">
        <f t="shared" si="107"/>
        <v>6872</v>
      </c>
      <c r="JDL3" s="13">
        <f t="shared" si="107"/>
        <v>6873</v>
      </c>
      <c r="JDM3" s="13">
        <f t="shared" si="107"/>
        <v>6874</v>
      </c>
      <c r="JDN3" s="13">
        <f t="shared" si="107"/>
        <v>6875</v>
      </c>
      <c r="JDO3" s="13">
        <f t="shared" si="107"/>
        <v>6876</v>
      </c>
      <c r="JDP3" s="13">
        <f t="shared" si="107"/>
        <v>6877</v>
      </c>
      <c r="JDQ3" s="13">
        <f t="shared" si="107"/>
        <v>6878</v>
      </c>
      <c r="JDR3" s="13">
        <f t="shared" si="107"/>
        <v>6879</v>
      </c>
      <c r="JDS3" s="13">
        <f t="shared" si="107"/>
        <v>6880</v>
      </c>
      <c r="JDT3" s="13">
        <f t="shared" si="107"/>
        <v>6881</v>
      </c>
      <c r="JDU3" s="13">
        <f t="shared" si="107"/>
        <v>6882</v>
      </c>
      <c r="JDV3" s="13">
        <f t="shared" si="107"/>
        <v>6883</v>
      </c>
      <c r="JDW3" s="13">
        <f t="shared" si="107"/>
        <v>6884</v>
      </c>
      <c r="JDX3" s="13">
        <f t="shared" si="107"/>
        <v>6885</v>
      </c>
      <c r="JDY3" s="13">
        <f t="shared" si="107"/>
        <v>6886</v>
      </c>
      <c r="JDZ3" s="13">
        <f t="shared" si="107"/>
        <v>6887</v>
      </c>
      <c r="JEA3" s="13">
        <f t="shared" si="107"/>
        <v>6888</v>
      </c>
      <c r="JEB3" s="13">
        <f t="shared" si="107"/>
        <v>6889</v>
      </c>
      <c r="JEC3" s="13">
        <f t="shared" si="107"/>
        <v>6890</v>
      </c>
      <c r="JED3" s="13">
        <f t="shared" si="107"/>
        <v>6891</v>
      </c>
      <c r="JEE3" s="13">
        <f t="shared" si="107"/>
        <v>6892</v>
      </c>
      <c r="JEF3" s="13">
        <f t="shared" si="107"/>
        <v>6893</v>
      </c>
      <c r="JEG3" s="13">
        <f t="shared" si="107"/>
        <v>6894</v>
      </c>
      <c r="JEH3" s="13">
        <f t="shared" si="107"/>
        <v>6895</v>
      </c>
      <c r="JEI3" s="13">
        <f t="shared" si="107"/>
        <v>6896</v>
      </c>
      <c r="JEJ3" s="13">
        <f t="shared" si="107"/>
        <v>6897</v>
      </c>
      <c r="JEK3" s="13">
        <f t="shared" si="107"/>
        <v>6898</v>
      </c>
      <c r="JEL3" s="13">
        <f t="shared" si="107"/>
        <v>6899</v>
      </c>
      <c r="JEM3" s="13">
        <f t="shared" si="107"/>
        <v>6900</v>
      </c>
      <c r="JEN3" s="13">
        <f t="shared" si="107"/>
        <v>6901</v>
      </c>
      <c r="JEO3" s="13">
        <f t="shared" si="107"/>
        <v>6902</v>
      </c>
      <c r="JEP3" s="13">
        <f t="shared" si="107"/>
        <v>6903</v>
      </c>
      <c r="JEQ3" s="13">
        <f t="shared" si="107"/>
        <v>6904</v>
      </c>
      <c r="JER3" s="13">
        <f t="shared" si="107"/>
        <v>6905</v>
      </c>
      <c r="JES3" s="13">
        <f t="shared" si="107"/>
        <v>6906</v>
      </c>
      <c r="JET3" s="13">
        <f t="shared" si="107"/>
        <v>6907</v>
      </c>
      <c r="JEU3" s="13">
        <f t="shared" si="107"/>
        <v>6908</v>
      </c>
      <c r="JEV3" s="13">
        <f t="shared" si="107"/>
        <v>6909</v>
      </c>
      <c r="JEW3" s="13">
        <f t="shared" si="107"/>
        <v>6910</v>
      </c>
      <c r="JEX3" s="13">
        <f t="shared" si="107"/>
        <v>6911</v>
      </c>
      <c r="JEY3" s="13">
        <f t="shared" si="107"/>
        <v>6912</v>
      </c>
      <c r="JEZ3" s="13">
        <f t="shared" si="107"/>
        <v>6913</v>
      </c>
      <c r="JFA3" s="13">
        <f t="shared" si="107"/>
        <v>6914</v>
      </c>
      <c r="JFB3" s="13">
        <f t="shared" si="107"/>
        <v>6915</v>
      </c>
      <c r="JFC3" s="13">
        <f t="shared" ref="JFC3:JHN3" si="108">COLUMN()-3</f>
        <v>6916</v>
      </c>
      <c r="JFD3" s="13">
        <f t="shared" si="108"/>
        <v>6917</v>
      </c>
      <c r="JFE3" s="13">
        <f t="shared" si="108"/>
        <v>6918</v>
      </c>
      <c r="JFF3" s="13">
        <f t="shared" si="108"/>
        <v>6919</v>
      </c>
      <c r="JFG3" s="13">
        <f t="shared" si="108"/>
        <v>6920</v>
      </c>
      <c r="JFH3" s="13">
        <f t="shared" si="108"/>
        <v>6921</v>
      </c>
      <c r="JFI3" s="13">
        <f t="shared" si="108"/>
        <v>6922</v>
      </c>
      <c r="JFJ3" s="13">
        <f t="shared" si="108"/>
        <v>6923</v>
      </c>
      <c r="JFK3" s="13">
        <f t="shared" si="108"/>
        <v>6924</v>
      </c>
      <c r="JFL3" s="13">
        <f t="shared" si="108"/>
        <v>6925</v>
      </c>
      <c r="JFM3" s="13">
        <f t="shared" si="108"/>
        <v>6926</v>
      </c>
      <c r="JFN3" s="13">
        <f t="shared" si="108"/>
        <v>6927</v>
      </c>
      <c r="JFO3" s="13">
        <f t="shared" si="108"/>
        <v>6928</v>
      </c>
      <c r="JFP3" s="13">
        <f t="shared" si="108"/>
        <v>6929</v>
      </c>
      <c r="JFQ3" s="13">
        <f t="shared" si="108"/>
        <v>6930</v>
      </c>
      <c r="JFR3" s="13">
        <f t="shared" si="108"/>
        <v>6931</v>
      </c>
      <c r="JFS3" s="13">
        <f t="shared" si="108"/>
        <v>6932</v>
      </c>
      <c r="JFT3" s="13">
        <f t="shared" si="108"/>
        <v>6933</v>
      </c>
      <c r="JFU3" s="13">
        <f t="shared" si="108"/>
        <v>6934</v>
      </c>
      <c r="JFV3" s="13">
        <f t="shared" si="108"/>
        <v>6935</v>
      </c>
      <c r="JFW3" s="13">
        <f t="shared" si="108"/>
        <v>6936</v>
      </c>
      <c r="JFX3" s="13">
        <f t="shared" si="108"/>
        <v>6937</v>
      </c>
      <c r="JFY3" s="13">
        <f t="shared" si="108"/>
        <v>6938</v>
      </c>
      <c r="JFZ3" s="13">
        <f t="shared" si="108"/>
        <v>6939</v>
      </c>
      <c r="JGA3" s="13">
        <f t="shared" si="108"/>
        <v>6940</v>
      </c>
      <c r="JGB3" s="13">
        <f t="shared" si="108"/>
        <v>6941</v>
      </c>
      <c r="JGC3" s="13">
        <f t="shared" si="108"/>
        <v>6942</v>
      </c>
      <c r="JGD3" s="13">
        <f t="shared" si="108"/>
        <v>6943</v>
      </c>
      <c r="JGE3" s="13">
        <f t="shared" si="108"/>
        <v>6944</v>
      </c>
      <c r="JGF3" s="13">
        <f t="shared" si="108"/>
        <v>6945</v>
      </c>
      <c r="JGG3" s="13">
        <f t="shared" si="108"/>
        <v>6946</v>
      </c>
      <c r="JGH3" s="13">
        <f t="shared" si="108"/>
        <v>6947</v>
      </c>
      <c r="JGI3" s="13">
        <f t="shared" si="108"/>
        <v>6948</v>
      </c>
      <c r="JGJ3" s="13">
        <f t="shared" si="108"/>
        <v>6949</v>
      </c>
      <c r="JGK3" s="13">
        <f t="shared" si="108"/>
        <v>6950</v>
      </c>
      <c r="JGL3" s="13">
        <f t="shared" si="108"/>
        <v>6951</v>
      </c>
      <c r="JGM3" s="13">
        <f t="shared" si="108"/>
        <v>6952</v>
      </c>
      <c r="JGN3" s="13">
        <f t="shared" si="108"/>
        <v>6953</v>
      </c>
      <c r="JGO3" s="13">
        <f t="shared" si="108"/>
        <v>6954</v>
      </c>
      <c r="JGP3" s="13">
        <f t="shared" si="108"/>
        <v>6955</v>
      </c>
      <c r="JGQ3" s="13">
        <f t="shared" si="108"/>
        <v>6956</v>
      </c>
      <c r="JGR3" s="13">
        <f t="shared" si="108"/>
        <v>6957</v>
      </c>
      <c r="JGS3" s="13">
        <f t="shared" si="108"/>
        <v>6958</v>
      </c>
      <c r="JGT3" s="13">
        <f t="shared" si="108"/>
        <v>6959</v>
      </c>
      <c r="JGU3" s="13">
        <f t="shared" si="108"/>
        <v>6960</v>
      </c>
      <c r="JGV3" s="13">
        <f t="shared" si="108"/>
        <v>6961</v>
      </c>
      <c r="JGW3" s="13">
        <f t="shared" si="108"/>
        <v>6962</v>
      </c>
      <c r="JGX3" s="13">
        <f t="shared" si="108"/>
        <v>6963</v>
      </c>
      <c r="JGY3" s="13">
        <f t="shared" si="108"/>
        <v>6964</v>
      </c>
      <c r="JGZ3" s="13">
        <f t="shared" si="108"/>
        <v>6965</v>
      </c>
      <c r="JHA3" s="13">
        <f t="shared" si="108"/>
        <v>6966</v>
      </c>
      <c r="JHB3" s="13">
        <f t="shared" si="108"/>
        <v>6967</v>
      </c>
      <c r="JHC3" s="13">
        <f t="shared" si="108"/>
        <v>6968</v>
      </c>
      <c r="JHD3" s="13">
        <f t="shared" si="108"/>
        <v>6969</v>
      </c>
      <c r="JHE3" s="13">
        <f t="shared" si="108"/>
        <v>6970</v>
      </c>
      <c r="JHF3" s="13">
        <f t="shared" si="108"/>
        <v>6971</v>
      </c>
      <c r="JHG3" s="13">
        <f t="shared" si="108"/>
        <v>6972</v>
      </c>
      <c r="JHH3" s="13">
        <f t="shared" si="108"/>
        <v>6973</v>
      </c>
      <c r="JHI3" s="13">
        <f t="shared" si="108"/>
        <v>6974</v>
      </c>
      <c r="JHJ3" s="13">
        <f t="shared" si="108"/>
        <v>6975</v>
      </c>
      <c r="JHK3" s="13">
        <f t="shared" si="108"/>
        <v>6976</v>
      </c>
      <c r="JHL3" s="13">
        <f t="shared" si="108"/>
        <v>6977</v>
      </c>
      <c r="JHM3" s="13">
        <f t="shared" si="108"/>
        <v>6978</v>
      </c>
      <c r="JHN3" s="13">
        <f t="shared" si="108"/>
        <v>6979</v>
      </c>
      <c r="JHO3" s="13">
        <f t="shared" ref="JHO3:JJZ3" si="109">COLUMN()-3</f>
        <v>6980</v>
      </c>
      <c r="JHP3" s="13">
        <f t="shared" si="109"/>
        <v>6981</v>
      </c>
      <c r="JHQ3" s="13">
        <f t="shared" si="109"/>
        <v>6982</v>
      </c>
      <c r="JHR3" s="13">
        <f t="shared" si="109"/>
        <v>6983</v>
      </c>
      <c r="JHS3" s="13">
        <f t="shared" si="109"/>
        <v>6984</v>
      </c>
      <c r="JHT3" s="13">
        <f t="shared" si="109"/>
        <v>6985</v>
      </c>
      <c r="JHU3" s="13">
        <f t="shared" si="109"/>
        <v>6986</v>
      </c>
      <c r="JHV3" s="13">
        <f t="shared" si="109"/>
        <v>6987</v>
      </c>
      <c r="JHW3" s="13">
        <f t="shared" si="109"/>
        <v>6988</v>
      </c>
      <c r="JHX3" s="13">
        <f t="shared" si="109"/>
        <v>6989</v>
      </c>
      <c r="JHY3" s="13">
        <f t="shared" si="109"/>
        <v>6990</v>
      </c>
      <c r="JHZ3" s="13">
        <f t="shared" si="109"/>
        <v>6991</v>
      </c>
      <c r="JIA3" s="13">
        <f t="shared" si="109"/>
        <v>6992</v>
      </c>
      <c r="JIB3" s="13">
        <f t="shared" si="109"/>
        <v>6993</v>
      </c>
      <c r="JIC3" s="13">
        <f t="shared" si="109"/>
        <v>6994</v>
      </c>
      <c r="JID3" s="13">
        <f t="shared" si="109"/>
        <v>6995</v>
      </c>
      <c r="JIE3" s="13">
        <f t="shared" si="109"/>
        <v>6996</v>
      </c>
      <c r="JIF3" s="13">
        <f t="shared" si="109"/>
        <v>6997</v>
      </c>
      <c r="JIG3" s="13">
        <f t="shared" si="109"/>
        <v>6998</v>
      </c>
      <c r="JIH3" s="13">
        <f t="shared" si="109"/>
        <v>6999</v>
      </c>
      <c r="JII3" s="13">
        <f t="shared" si="109"/>
        <v>7000</v>
      </c>
      <c r="JIJ3" s="13">
        <f t="shared" si="109"/>
        <v>7001</v>
      </c>
      <c r="JIK3" s="13">
        <f t="shared" si="109"/>
        <v>7002</v>
      </c>
      <c r="JIL3" s="13">
        <f t="shared" si="109"/>
        <v>7003</v>
      </c>
      <c r="JIM3" s="13">
        <f t="shared" si="109"/>
        <v>7004</v>
      </c>
      <c r="JIN3" s="13">
        <f t="shared" si="109"/>
        <v>7005</v>
      </c>
      <c r="JIO3" s="13">
        <f t="shared" si="109"/>
        <v>7006</v>
      </c>
      <c r="JIP3" s="13">
        <f t="shared" si="109"/>
        <v>7007</v>
      </c>
      <c r="JIQ3" s="13">
        <f t="shared" si="109"/>
        <v>7008</v>
      </c>
      <c r="JIR3" s="13">
        <f t="shared" si="109"/>
        <v>7009</v>
      </c>
      <c r="JIS3" s="13">
        <f t="shared" si="109"/>
        <v>7010</v>
      </c>
      <c r="JIT3" s="13">
        <f t="shared" si="109"/>
        <v>7011</v>
      </c>
      <c r="JIU3" s="13">
        <f t="shared" si="109"/>
        <v>7012</v>
      </c>
      <c r="JIV3" s="13">
        <f t="shared" si="109"/>
        <v>7013</v>
      </c>
      <c r="JIW3" s="13">
        <f t="shared" si="109"/>
        <v>7014</v>
      </c>
      <c r="JIX3" s="13">
        <f t="shared" si="109"/>
        <v>7015</v>
      </c>
      <c r="JIY3" s="13">
        <f t="shared" si="109"/>
        <v>7016</v>
      </c>
      <c r="JIZ3" s="13">
        <f t="shared" si="109"/>
        <v>7017</v>
      </c>
      <c r="JJA3" s="13">
        <f t="shared" si="109"/>
        <v>7018</v>
      </c>
      <c r="JJB3" s="13">
        <f t="shared" si="109"/>
        <v>7019</v>
      </c>
      <c r="JJC3" s="13">
        <f t="shared" si="109"/>
        <v>7020</v>
      </c>
      <c r="JJD3" s="13">
        <f t="shared" si="109"/>
        <v>7021</v>
      </c>
      <c r="JJE3" s="13">
        <f t="shared" si="109"/>
        <v>7022</v>
      </c>
      <c r="JJF3" s="13">
        <f t="shared" si="109"/>
        <v>7023</v>
      </c>
      <c r="JJG3" s="13">
        <f t="shared" si="109"/>
        <v>7024</v>
      </c>
      <c r="JJH3" s="13">
        <f t="shared" si="109"/>
        <v>7025</v>
      </c>
      <c r="JJI3" s="13">
        <f t="shared" si="109"/>
        <v>7026</v>
      </c>
      <c r="JJJ3" s="13">
        <f t="shared" si="109"/>
        <v>7027</v>
      </c>
      <c r="JJK3" s="13">
        <f t="shared" si="109"/>
        <v>7028</v>
      </c>
      <c r="JJL3" s="13">
        <f t="shared" si="109"/>
        <v>7029</v>
      </c>
      <c r="JJM3" s="13">
        <f t="shared" si="109"/>
        <v>7030</v>
      </c>
      <c r="JJN3" s="13">
        <f t="shared" si="109"/>
        <v>7031</v>
      </c>
      <c r="JJO3" s="13">
        <f t="shared" si="109"/>
        <v>7032</v>
      </c>
      <c r="JJP3" s="13">
        <f t="shared" si="109"/>
        <v>7033</v>
      </c>
      <c r="JJQ3" s="13">
        <f t="shared" si="109"/>
        <v>7034</v>
      </c>
      <c r="JJR3" s="13">
        <f t="shared" si="109"/>
        <v>7035</v>
      </c>
      <c r="JJS3" s="13">
        <f t="shared" si="109"/>
        <v>7036</v>
      </c>
      <c r="JJT3" s="13">
        <f t="shared" si="109"/>
        <v>7037</v>
      </c>
      <c r="JJU3" s="13">
        <f t="shared" si="109"/>
        <v>7038</v>
      </c>
      <c r="JJV3" s="13">
        <f t="shared" si="109"/>
        <v>7039</v>
      </c>
      <c r="JJW3" s="13">
        <f t="shared" si="109"/>
        <v>7040</v>
      </c>
      <c r="JJX3" s="13">
        <f t="shared" si="109"/>
        <v>7041</v>
      </c>
      <c r="JJY3" s="13">
        <f t="shared" si="109"/>
        <v>7042</v>
      </c>
      <c r="JJZ3" s="13">
        <f t="shared" si="109"/>
        <v>7043</v>
      </c>
      <c r="JKA3" s="13">
        <f t="shared" ref="JKA3:JML3" si="110">COLUMN()-3</f>
        <v>7044</v>
      </c>
      <c r="JKB3" s="13">
        <f t="shared" si="110"/>
        <v>7045</v>
      </c>
      <c r="JKC3" s="13">
        <f t="shared" si="110"/>
        <v>7046</v>
      </c>
      <c r="JKD3" s="13">
        <f t="shared" si="110"/>
        <v>7047</v>
      </c>
      <c r="JKE3" s="13">
        <f t="shared" si="110"/>
        <v>7048</v>
      </c>
      <c r="JKF3" s="13">
        <f t="shared" si="110"/>
        <v>7049</v>
      </c>
      <c r="JKG3" s="13">
        <f t="shared" si="110"/>
        <v>7050</v>
      </c>
      <c r="JKH3" s="13">
        <f t="shared" si="110"/>
        <v>7051</v>
      </c>
      <c r="JKI3" s="13">
        <f t="shared" si="110"/>
        <v>7052</v>
      </c>
      <c r="JKJ3" s="13">
        <f t="shared" si="110"/>
        <v>7053</v>
      </c>
      <c r="JKK3" s="13">
        <f t="shared" si="110"/>
        <v>7054</v>
      </c>
      <c r="JKL3" s="13">
        <f t="shared" si="110"/>
        <v>7055</v>
      </c>
      <c r="JKM3" s="13">
        <f t="shared" si="110"/>
        <v>7056</v>
      </c>
      <c r="JKN3" s="13">
        <f t="shared" si="110"/>
        <v>7057</v>
      </c>
      <c r="JKO3" s="13">
        <f t="shared" si="110"/>
        <v>7058</v>
      </c>
      <c r="JKP3" s="13">
        <f t="shared" si="110"/>
        <v>7059</v>
      </c>
      <c r="JKQ3" s="13">
        <f t="shared" si="110"/>
        <v>7060</v>
      </c>
      <c r="JKR3" s="13">
        <f t="shared" si="110"/>
        <v>7061</v>
      </c>
      <c r="JKS3" s="13">
        <f t="shared" si="110"/>
        <v>7062</v>
      </c>
      <c r="JKT3" s="13">
        <f t="shared" si="110"/>
        <v>7063</v>
      </c>
      <c r="JKU3" s="13">
        <f t="shared" si="110"/>
        <v>7064</v>
      </c>
      <c r="JKV3" s="13">
        <f t="shared" si="110"/>
        <v>7065</v>
      </c>
      <c r="JKW3" s="13">
        <f t="shared" si="110"/>
        <v>7066</v>
      </c>
      <c r="JKX3" s="13">
        <f t="shared" si="110"/>
        <v>7067</v>
      </c>
      <c r="JKY3" s="13">
        <f t="shared" si="110"/>
        <v>7068</v>
      </c>
      <c r="JKZ3" s="13">
        <f t="shared" si="110"/>
        <v>7069</v>
      </c>
      <c r="JLA3" s="13">
        <f t="shared" si="110"/>
        <v>7070</v>
      </c>
      <c r="JLB3" s="13">
        <f t="shared" si="110"/>
        <v>7071</v>
      </c>
      <c r="JLC3" s="13">
        <f t="shared" si="110"/>
        <v>7072</v>
      </c>
      <c r="JLD3" s="13">
        <f t="shared" si="110"/>
        <v>7073</v>
      </c>
      <c r="JLE3" s="13">
        <f t="shared" si="110"/>
        <v>7074</v>
      </c>
      <c r="JLF3" s="13">
        <f t="shared" si="110"/>
        <v>7075</v>
      </c>
      <c r="JLG3" s="13">
        <f t="shared" si="110"/>
        <v>7076</v>
      </c>
      <c r="JLH3" s="13">
        <f t="shared" si="110"/>
        <v>7077</v>
      </c>
      <c r="JLI3" s="13">
        <f t="shared" si="110"/>
        <v>7078</v>
      </c>
      <c r="JLJ3" s="13">
        <f t="shared" si="110"/>
        <v>7079</v>
      </c>
      <c r="JLK3" s="13">
        <f t="shared" si="110"/>
        <v>7080</v>
      </c>
      <c r="JLL3" s="13">
        <f t="shared" si="110"/>
        <v>7081</v>
      </c>
      <c r="JLM3" s="13">
        <f t="shared" si="110"/>
        <v>7082</v>
      </c>
      <c r="JLN3" s="13">
        <f t="shared" si="110"/>
        <v>7083</v>
      </c>
      <c r="JLO3" s="13">
        <f t="shared" si="110"/>
        <v>7084</v>
      </c>
      <c r="JLP3" s="13">
        <f t="shared" si="110"/>
        <v>7085</v>
      </c>
      <c r="JLQ3" s="13">
        <f t="shared" si="110"/>
        <v>7086</v>
      </c>
      <c r="JLR3" s="13">
        <f t="shared" si="110"/>
        <v>7087</v>
      </c>
      <c r="JLS3" s="13">
        <f t="shared" si="110"/>
        <v>7088</v>
      </c>
      <c r="JLT3" s="13">
        <f t="shared" si="110"/>
        <v>7089</v>
      </c>
      <c r="JLU3" s="13">
        <f t="shared" si="110"/>
        <v>7090</v>
      </c>
      <c r="JLV3" s="13">
        <f t="shared" si="110"/>
        <v>7091</v>
      </c>
      <c r="JLW3" s="13">
        <f t="shared" si="110"/>
        <v>7092</v>
      </c>
      <c r="JLX3" s="13">
        <f t="shared" si="110"/>
        <v>7093</v>
      </c>
      <c r="JLY3" s="13">
        <f t="shared" si="110"/>
        <v>7094</v>
      </c>
      <c r="JLZ3" s="13">
        <f t="shared" si="110"/>
        <v>7095</v>
      </c>
      <c r="JMA3" s="13">
        <f t="shared" si="110"/>
        <v>7096</v>
      </c>
      <c r="JMB3" s="13">
        <f t="shared" si="110"/>
        <v>7097</v>
      </c>
      <c r="JMC3" s="13">
        <f t="shared" si="110"/>
        <v>7098</v>
      </c>
      <c r="JMD3" s="13">
        <f t="shared" si="110"/>
        <v>7099</v>
      </c>
      <c r="JME3" s="13">
        <f t="shared" si="110"/>
        <v>7100</v>
      </c>
      <c r="JMF3" s="13">
        <f t="shared" si="110"/>
        <v>7101</v>
      </c>
      <c r="JMG3" s="13">
        <f t="shared" si="110"/>
        <v>7102</v>
      </c>
      <c r="JMH3" s="13">
        <f t="shared" si="110"/>
        <v>7103</v>
      </c>
      <c r="JMI3" s="13">
        <f t="shared" si="110"/>
        <v>7104</v>
      </c>
      <c r="JMJ3" s="13">
        <f t="shared" si="110"/>
        <v>7105</v>
      </c>
      <c r="JMK3" s="13">
        <f t="shared" si="110"/>
        <v>7106</v>
      </c>
      <c r="JML3" s="13">
        <f t="shared" si="110"/>
        <v>7107</v>
      </c>
      <c r="JMM3" s="13">
        <f t="shared" ref="JMM3:JOX3" si="111">COLUMN()-3</f>
        <v>7108</v>
      </c>
      <c r="JMN3" s="13">
        <f t="shared" si="111"/>
        <v>7109</v>
      </c>
      <c r="JMO3" s="13">
        <f t="shared" si="111"/>
        <v>7110</v>
      </c>
      <c r="JMP3" s="13">
        <f t="shared" si="111"/>
        <v>7111</v>
      </c>
      <c r="JMQ3" s="13">
        <f t="shared" si="111"/>
        <v>7112</v>
      </c>
      <c r="JMR3" s="13">
        <f t="shared" si="111"/>
        <v>7113</v>
      </c>
      <c r="JMS3" s="13">
        <f t="shared" si="111"/>
        <v>7114</v>
      </c>
      <c r="JMT3" s="13">
        <f t="shared" si="111"/>
        <v>7115</v>
      </c>
      <c r="JMU3" s="13">
        <f t="shared" si="111"/>
        <v>7116</v>
      </c>
      <c r="JMV3" s="13">
        <f t="shared" si="111"/>
        <v>7117</v>
      </c>
      <c r="JMW3" s="13">
        <f t="shared" si="111"/>
        <v>7118</v>
      </c>
      <c r="JMX3" s="13">
        <f t="shared" si="111"/>
        <v>7119</v>
      </c>
      <c r="JMY3" s="13">
        <f t="shared" si="111"/>
        <v>7120</v>
      </c>
      <c r="JMZ3" s="13">
        <f t="shared" si="111"/>
        <v>7121</v>
      </c>
      <c r="JNA3" s="13">
        <f t="shared" si="111"/>
        <v>7122</v>
      </c>
      <c r="JNB3" s="13">
        <f t="shared" si="111"/>
        <v>7123</v>
      </c>
      <c r="JNC3" s="13">
        <f t="shared" si="111"/>
        <v>7124</v>
      </c>
      <c r="JND3" s="13">
        <f t="shared" si="111"/>
        <v>7125</v>
      </c>
      <c r="JNE3" s="13">
        <f t="shared" si="111"/>
        <v>7126</v>
      </c>
      <c r="JNF3" s="13">
        <f t="shared" si="111"/>
        <v>7127</v>
      </c>
      <c r="JNG3" s="13">
        <f t="shared" si="111"/>
        <v>7128</v>
      </c>
      <c r="JNH3" s="13">
        <f t="shared" si="111"/>
        <v>7129</v>
      </c>
      <c r="JNI3" s="13">
        <f t="shared" si="111"/>
        <v>7130</v>
      </c>
      <c r="JNJ3" s="13">
        <f t="shared" si="111"/>
        <v>7131</v>
      </c>
      <c r="JNK3" s="13">
        <f t="shared" si="111"/>
        <v>7132</v>
      </c>
      <c r="JNL3" s="13">
        <f t="shared" si="111"/>
        <v>7133</v>
      </c>
      <c r="JNM3" s="13">
        <f t="shared" si="111"/>
        <v>7134</v>
      </c>
      <c r="JNN3" s="13">
        <f t="shared" si="111"/>
        <v>7135</v>
      </c>
      <c r="JNO3" s="13">
        <f t="shared" si="111"/>
        <v>7136</v>
      </c>
      <c r="JNP3" s="13">
        <f t="shared" si="111"/>
        <v>7137</v>
      </c>
      <c r="JNQ3" s="13">
        <f t="shared" si="111"/>
        <v>7138</v>
      </c>
      <c r="JNR3" s="13">
        <f t="shared" si="111"/>
        <v>7139</v>
      </c>
      <c r="JNS3" s="13">
        <f t="shared" si="111"/>
        <v>7140</v>
      </c>
      <c r="JNT3" s="13">
        <f t="shared" si="111"/>
        <v>7141</v>
      </c>
      <c r="JNU3" s="13">
        <f t="shared" si="111"/>
        <v>7142</v>
      </c>
      <c r="JNV3" s="13">
        <f t="shared" si="111"/>
        <v>7143</v>
      </c>
      <c r="JNW3" s="13">
        <f t="shared" si="111"/>
        <v>7144</v>
      </c>
      <c r="JNX3" s="13">
        <f t="shared" si="111"/>
        <v>7145</v>
      </c>
      <c r="JNY3" s="13">
        <f t="shared" si="111"/>
        <v>7146</v>
      </c>
      <c r="JNZ3" s="13">
        <f t="shared" si="111"/>
        <v>7147</v>
      </c>
      <c r="JOA3" s="13">
        <f t="shared" si="111"/>
        <v>7148</v>
      </c>
      <c r="JOB3" s="13">
        <f t="shared" si="111"/>
        <v>7149</v>
      </c>
      <c r="JOC3" s="13">
        <f t="shared" si="111"/>
        <v>7150</v>
      </c>
      <c r="JOD3" s="13">
        <f t="shared" si="111"/>
        <v>7151</v>
      </c>
      <c r="JOE3" s="13">
        <f t="shared" si="111"/>
        <v>7152</v>
      </c>
      <c r="JOF3" s="13">
        <f t="shared" si="111"/>
        <v>7153</v>
      </c>
      <c r="JOG3" s="13">
        <f t="shared" si="111"/>
        <v>7154</v>
      </c>
      <c r="JOH3" s="13">
        <f t="shared" si="111"/>
        <v>7155</v>
      </c>
      <c r="JOI3" s="13">
        <f t="shared" si="111"/>
        <v>7156</v>
      </c>
      <c r="JOJ3" s="13">
        <f t="shared" si="111"/>
        <v>7157</v>
      </c>
      <c r="JOK3" s="13">
        <f t="shared" si="111"/>
        <v>7158</v>
      </c>
      <c r="JOL3" s="13">
        <f t="shared" si="111"/>
        <v>7159</v>
      </c>
      <c r="JOM3" s="13">
        <f t="shared" si="111"/>
        <v>7160</v>
      </c>
      <c r="JON3" s="13">
        <f t="shared" si="111"/>
        <v>7161</v>
      </c>
      <c r="JOO3" s="13">
        <f t="shared" si="111"/>
        <v>7162</v>
      </c>
      <c r="JOP3" s="13">
        <f t="shared" si="111"/>
        <v>7163</v>
      </c>
      <c r="JOQ3" s="13">
        <f t="shared" si="111"/>
        <v>7164</v>
      </c>
      <c r="JOR3" s="13">
        <f t="shared" si="111"/>
        <v>7165</v>
      </c>
      <c r="JOS3" s="13">
        <f t="shared" si="111"/>
        <v>7166</v>
      </c>
      <c r="JOT3" s="13">
        <f t="shared" si="111"/>
        <v>7167</v>
      </c>
      <c r="JOU3" s="13">
        <f t="shared" si="111"/>
        <v>7168</v>
      </c>
      <c r="JOV3" s="13">
        <f t="shared" si="111"/>
        <v>7169</v>
      </c>
      <c r="JOW3" s="13">
        <f t="shared" si="111"/>
        <v>7170</v>
      </c>
      <c r="JOX3" s="13">
        <f t="shared" si="111"/>
        <v>7171</v>
      </c>
      <c r="JOY3" s="13">
        <f t="shared" ref="JOY3:JRJ3" si="112">COLUMN()-3</f>
        <v>7172</v>
      </c>
      <c r="JOZ3" s="13">
        <f t="shared" si="112"/>
        <v>7173</v>
      </c>
      <c r="JPA3" s="13">
        <f t="shared" si="112"/>
        <v>7174</v>
      </c>
      <c r="JPB3" s="13">
        <f t="shared" si="112"/>
        <v>7175</v>
      </c>
      <c r="JPC3" s="13">
        <f t="shared" si="112"/>
        <v>7176</v>
      </c>
      <c r="JPD3" s="13">
        <f t="shared" si="112"/>
        <v>7177</v>
      </c>
      <c r="JPE3" s="13">
        <f t="shared" si="112"/>
        <v>7178</v>
      </c>
      <c r="JPF3" s="13">
        <f t="shared" si="112"/>
        <v>7179</v>
      </c>
      <c r="JPG3" s="13">
        <f t="shared" si="112"/>
        <v>7180</v>
      </c>
      <c r="JPH3" s="13">
        <f t="shared" si="112"/>
        <v>7181</v>
      </c>
      <c r="JPI3" s="13">
        <f t="shared" si="112"/>
        <v>7182</v>
      </c>
      <c r="JPJ3" s="13">
        <f t="shared" si="112"/>
        <v>7183</v>
      </c>
      <c r="JPK3" s="13">
        <f t="shared" si="112"/>
        <v>7184</v>
      </c>
      <c r="JPL3" s="13">
        <f t="shared" si="112"/>
        <v>7185</v>
      </c>
      <c r="JPM3" s="13">
        <f t="shared" si="112"/>
        <v>7186</v>
      </c>
      <c r="JPN3" s="13">
        <f t="shared" si="112"/>
        <v>7187</v>
      </c>
      <c r="JPO3" s="13">
        <f t="shared" si="112"/>
        <v>7188</v>
      </c>
      <c r="JPP3" s="13">
        <f t="shared" si="112"/>
        <v>7189</v>
      </c>
      <c r="JPQ3" s="13">
        <f t="shared" si="112"/>
        <v>7190</v>
      </c>
      <c r="JPR3" s="13">
        <f t="shared" si="112"/>
        <v>7191</v>
      </c>
      <c r="JPS3" s="13">
        <f t="shared" si="112"/>
        <v>7192</v>
      </c>
      <c r="JPT3" s="13">
        <f t="shared" si="112"/>
        <v>7193</v>
      </c>
      <c r="JPU3" s="13">
        <f t="shared" si="112"/>
        <v>7194</v>
      </c>
      <c r="JPV3" s="13">
        <f t="shared" si="112"/>
        <v>7195</v>
      </c>
      <c r="JPW3" s="13">
        <f t="shared" si="112"/>
        <v>7196</v>
      </c>
      <c r="JPX3" s="13">
        <f t="shared" si="112"/>
        <v>7197</v>
      </c>
      <c r="JPY3" s="13">
        <f t="shared" si="112"/>
        <v>7198</v>
      </c>
      <c r="JPZ3" s="13">
        <f t="shared" si="112"/>
        <v>7199</v>
      </c>
      <c r="JQA3" s="13">
        <f t="shared" si="112"/>
        <v>7200</v>
      </c>
      <c r="JQB3" s="13">
        <f t="shared" si="112"/>
        <v>7201</v>
      </c>
      <c r="JQC3" s="13">
        <f t="shared" si="112"/>
        <v>7202</v>
      </c>
      <c r="JQD3" s="13">
        <f t="shared" si="112"/>
        <v>7203</v>
      </c>
      <c r="JQE3" s="13">
        <f t="shared" si="112"/>
        <v>7204</v>
      </c>
      <c r="JQF3" s="13">
        <f t="shared" si="112"/>
        <v>7205</v>
      </c>
      <c r="JQG3" s="13">
        <f t="shared" si="112"/>
        <v>7206</v>
      </c>
      <c r="JQH3" s="13">
        <f t="shared" si="112"/>
        <v>7207</v>
      </c>
      <c r="JQI3" s="13">
        <f t="shared" si="112"/>
        <v>7208</v>
      </c>
      <c r="JQJ3" s="13">
        <f t="shared" si="112"/>
        <v>7209</v>
      </c>
      <c r="JQK3" s="13">
        <f t="shared" si="112"/>
        <v>7210</v>
      </c>
      <c r="JQL3" s="13">
        <f t="shared" si="112"/>
        <v>7211</v>
      </c>
      <c r="JQM3" s="13">
        <f t="shared" si="112"/>
        <v>7212</v>
      </c>
      <c r="JQN3" s="13">
        <f t="shared" si="112"/>
        <v>7213</v>
      </c>
      <c r="JQO3" s="13">
        <f t="shared" si="112"/>
        <v>7214</v>
      </c>
      <c r="JQP3" s="13">
        <f t="shared" si="112"/>
        <v>7215</v>
      </c>
      <c r="JQQ3" s="13">
        <f t="shared" si="112"/>
        <v>7216</v>
      </c>
      <c r="JQR3" s="13">
        <f t="shared" si="112"/>
        <v>7217</v>
      </c>
      <c r="JQS3" s="13">
        <f t="shared" si="112"/>
        <v>7218</v>
      </c>
      <c r="JQT3" s="13">
        <f t="shared" si="112"/>
        <v>7219</v>
      </c>
      <c r="JQU3" s="13">
        <f t="shared" si="112"/>
        <v>7220</v>
      </c>
      <c r="JQV3" s="13">
        <f t="shared" si="112"/>
        <v>7221</v>
      </c>
      <c r="JQW3" s="13">
        <f t="shared" si="112"/>
        <v>7222</v>
      </c>
      <c r="JQX3" s="13">
        <f t="shared" si="112"/>
        <v>7223</v>
      </c>
      <c r="JQY3" s="13">
        <f t="shared" si="112"/>
        <v>7224</v>
      </c>
      <c r="JQZ3" s="13">
        <f t="shared" si="112"/>
        <v>7225</v>
      </c>
      <c r="JRA3" s="13">
        <f t="shared" si="112"/>
        <v>7226</v>
      </c>
      <c r="JRB3" s="13">
        <f t="shared" si="112"/>
        <v>7227</v>
      </c>
      <c r="JRC3" s="13">
        <f t="shared" si="112"/>
        <v>7228</v>
      </c>
      <c r="JRD3" s="13">
        <f t="shared" si="112"/>
        <v>7229</v>
      </c>
      <c r="JRE3" s="13">
        <f t="shared" si="112"/>
        <v>7230</v>
      </c>
      <c r="JRF3" s="13">
        <f t="shared" si="112"/>
        <v>7231</v>
      </c>
      <c r="JRG3" s="13">
        <f t="shared" si="112"/>
        <v>7232</v>
      </c>
      <c r="JRH3" s="13">
        <f t="shared" si="112"/>
        <v>7233</v>
      </c>
      <c r="JRI3" s="13">
        <f t="shared" si="112"/>
        <v>7234</v>
      </c>
      <c r="JRJ3" s="13">
        <f t="shared" si="112"/>
        <v>7235</v>
      </c>
      <c r="JRK3" s="13">
        <f t="shared" ref="JRK3:JTV3" si="113">COLUMN()-3</f>
        <v>7236</v>
      </c>
      <c r="JRL3" s="13">
        <f t="shared" si="113"/>
        <v>7237</v>
      </c>
      <c r="JRM3" s="13">
        <f t="shared" si="113"/>
        <v>7238</v>
      </c>
      <c r="JRN3" s="13">
        <f t="shared" si="113"/>
        <v>7239</v>
      </c>
      <c r="JRO3" s="13">
        <f t="shared" si="113"/>
        <v>7240</v>
      </c>
      <c r="JRP3" s="13">
        <f t="shared" si="113"/>
        <v>7241</v>
      </c>
      <c r="JRQ3" s="13">
        <f t="shared" si="113"/>
        <v>7242</v>
      </c>
      <c r="JRR3" s="13">
        <f t="shared" si="113"/>
        <v>7243</v>
      </c>
      <c r="JRS3" s="13">
        <f t="shared" si="113"/>
        <v>7244</v>
      </c>
      <c r="JRT3" s="13">
        <f t="shared" si="113"/>
        <v>7245</v>
      </c>
      <c r="JRU3" s="13">
        <f t="shared" si="113"/>
        <v>7246</v>
      </c>
      <c r="JRV3" s="13">
        <f t="shared" si="113"/>
        <v>7247</v>
      </c>
      <c r="JRW3" s="13">
        <f t="shared" si="113"/>
        <v>7248</v>
      </c>
      <c r="JRX3" s="13">
        <f t="shared" si="113"/>
        <v>7249</v>
      </c>
      <c r="JRY3" s="13">
        <f t="shared" si="113"/>
        <v>7250</v>
      </c>
      <c r="JRZ3" s="13">
        <f t="shared" si="113"/>
        <v>7251</v>
      </c>
      <c r="JSA3" s="13">
        <f t="shared" si="113"/>
        <v>7252</v>
      </c>
      <c r="JSB3" s="13">
        <f t="shared" si="113"/>
        <v>7253</v>
      </c>
      <c r="JSC3" s="13">
        <f t="shared" si="113"/>
        <v>7254</v>
      </c>
      <c r="JSD3" s="13">
        <f t="shared" si="113"/>
        <v>7255</v>
      </c>
      <c r="JSE3" s="13">
        <f t="shared" si="113"/>
        <v>7256</v>
      </c>
      <c r="JSF3" s="13">
        <f t="shared" si="113"/>
        <v>7257</v>
      </c>
      <c r="JSG3" s="13">
        <f t="shared" si="113"/>
        <v>7258</v>
      </c>
      <c r="JSH3" s="13">
        <f t="shared" si="113"/>
        <v>7259</v>
      </c>
      <c r="JSI3" s="13">
        <f t="shared" si="113"/>
        <v>7260</v>
      </c>
      <c r="JSJ3" s="13">
        <f t="shared" si="113"/>
        <v>7261</v>
      </c>
      <c r="JSK3" s="13">
        <f t="shared" si="113"/>
        <v>7262</v>
      </c>
      <c r="JSL3" s="13">
        <f t="shared" si="113"/>
        <v>7263</v>
      </c>
      <c r="JSM3" s="13">
        <f t="shared" si="113"/>
        <v>7264</v>
      </c>
      <c r="JSN3" s="13">
        <f t="shared" si="113"/>
        <v>7265</v>
      </c>
      <c r="JSO3" s="13">
        <f t="shared" si="113"/>
        <v>7266</v>
      </c>
      <c r="JSP3" s="13">
        <f t="shared" si="113"/>
        <v>7267</v>
      </c>
      <c r="JSQ3" s="13">
        <f t="shared" si="113"/>
        <v>7268</v>
      </c>
      <c r="JSR3" s="13">
        <f t="shared" si="113"/>
        <v>7269</v>
      </c>
      <c r="JSS3" s="13">
        <f t="shared" si="113"/>
        <v>7270</v>
      </c>
      <c r="JST3" s="13">
        <f t="shared" si="113"/>
        <v>7271</v>
      </c>
      <c r="JSU3" s="13">
        <f t="shared" si="113"/>
        <v>7272</v>
      </c>
      <c r="JSV3" s="13">
        <f t="shared" si="113"/>
        <v>7273</v>
      </c>
      <c r="JSW3" s="13">
        <f t="shared" si="113"/>
        <v>7274</v>
      </c>
      <c r="JSX3" s="13">
        <f t="shared" si="113"/>
        <v>7275</v>
      </c>
      <c r="JSY3" s="13">
        <f t="shared" si="113"/>
        <v>7276</v>
      </c>
      <c r="JSZ3" s="13">
        <f t="shared" si="113"/>
        <v>7277</v>
      </c>
      <c r="JTA3" s="13">
        <f t="shared" si="113"/>
        <v>7278</v>
      </c>
      <c r="JTB3" s="13">
        <f t="shared" si="113"/>
        <v>7279</v>
      </c>
      <c r="JTC3" s="13">
        <f t="shared" si="113"/>
        <v>7280</v>
      </c>
      <c r="JTD3" s="13">
        <f t="shared" si="113"/>
        <v>7281</v>
      </c>
      <c r="JTE3" s="13">
        <f t="shared" si="113"/>
        <v>7282</v>
      </c>
      <c r="JTF3" s="13">
        <f t="shared" si="113"/>
        <v>7283</v>
      </c>
      <c r="JTG3" s="13">
        <f t="shared" si="113"/>
        <v>7284</v>
      </c>
      <c r="JTH3" s="13">
        <f t="shared" si="113"/>
        <v>7285</v>
      </c>
      <c r="JTI3" s="13">
        <f t="shared" si="113"/>
        <v>7286</v>
      </c>
      <c r="JTJ3" s="13">
        <f t="shared" si="113"/>
        <v>7287</v>
      </c>
      <c r="JTK3" s="13">
        <f t="shared" si="113"/>
        <v>7288</v>
      </c>
      <c r="JTL3" s="13">
        <f t="shared" si="113"/>
        <v>7289</v>
      </c>
      <c r="JTM3" s="13">
        <f t="shared" si="113"/>
        <v>7290</v>
      </c>
      <c r="JTN3" s="13">
        <f t="shared" si="113"/>
        <v>7291</v>
      </c>
      <c r="JTO3" s="13">
        <f t="shared" si="113"/>
        <v>7292</v>
      </c>
      <c r="JTP3" s="13">
        <f t="shared" si="113"/>
        <v>7293</v>
      </c>
      <c r="JTQ3" s="13">
        <f t="shared" si="113"/>
        <v>7294</v>
      </c>
      <c r="JTR3" s="13">
        <f t="shared" si="113"/>
        <v>7295</v>
      </c>
      <c r="JTS3" s="13">
        <f t="shared" si="113"/>
        <v>7296</v>
      </c>
      <c r="JTT3" s="13">
        <f t="shared" si="113"/>
        <v>7297</v>
      </c>
      <c r="JTU3" s="13">
        <f t="shared" si="113"/>
        <v>7298</v>
      </c>
      <c r="JTV3" s="13">
        <f t="shared" si="113"/>
        <v>7299</v>
      </c>
      <c r="JTW3" s="13">
        <f t="shared" ref="JTW3:JWH3" si="114">COLUMN()-3</f>
        <v>7300</v>
      </c>
      <c r="JTX3" s="13">
        <f t="shared" si="114"/>
        <v>7301</v>
      </c>
      <c r="JTY3" s="13">
        <f t="shared" si="114"/>
        <v>7302</v>
      </c>
      <c r="JTZ3" s="13">
        <f t="shared" si="114"/>
        <v>7303</v>
      </c>
      <c r="JUA3" s="13">
        <f t="shared" si="114"/>
        <v>7304</v>
      </c>
      <c r="JUB3" s="13">
        <f t="shared" si="114"/>
        <v>7305</v>
      </c>
      <c r="JUC3" s="13">
        <f t="shared" si="114"/>
        <v>7306</v>
      </c>
      <c r="JUD3" s="13">
        <f t="shared" si="114"/>
        <v>7307</v>
      </c>
      <c r="JUE3" s="13">
        <f t="shared" si="114"/>
        <v>7308</v>
      </c>
      <c r="JUF3" s="13">
        <f t="shared" si="114"/>
        <v>7309</v>
      </c>
      <c r="JUG3" s="13">
        <f t="shared" si="114"/>
        <v>7310</v>
      </c>
      <c r="JUH3" s="13">
        <f t="shared" si="114"/>
        <v>7311</v>
      </c>
      <c r="JUI3" s="13">
        <f t="shared" si="114"/>
        <v>7312</v>
      </c>
      <c r="JUJ3" s="13">
        <f t="shared" si="114"/>
        <v>7313</v>
      </c>
      <c r="JUK3" s="13">
        <f t="shared" si="114"/>
        <v>7314</v>
      </c>
      <c r="JUL3" s="13">
        <f t="shared" si="114"/>
        <v>7315</v>
      </c>
      <c r="JUM3" s="13">
        <f t="shared" si="114"/>
        <v>7316</v>
      </c>
      <c r="JUN3" s="13">
        <f t="shared" si="114"/>
        <v>7317</v>
      </c>
      <c r="JUO3" s="13">
        <f t="shared" si="114"/>
        <v>7318</v>
      </c>
      <c r="JUP3" s="13">
        <f t="shared" si="114"/>
        <v>7319</v>
      </c>
      <c r="JUQ3" s="13">
        <f t="shared" si="114"/>
        <v>7320</v>
      </c>
      <c r="JUR3" s="13">
        <f t="shared" si="114"/>
        <v>7321</v>
      </c>
      <c r="JUS3" s="13">
        <f t="shared" si="114"/>
        <v>7322</v>
      </c>
      <c r="JUT3" s="13">
        <f t="shared" si="114"/>
        <v>7323</v>
      </c>
      <c r="JUU3" s="13">
        <f t="shared" si="114"/>
        <v>7324</v>
      </c>
      <c r="JUV3" s="13">
        <f t="shared" si="114"/>
        <v>7325</v>
      </c>
      <c r="JUW3" s="13">
        <f t="shared" si="114"/>
        <v>7326</v>
      </c>
      <c r="JUX3" s="13">
        <f t="shared" si="114"/>
        <v>7327</v>
      </c>
      <c r="JUY3" s="13">
        <f t="shared" si="114"/>
        <v>7328</v>
      </c>
      <c r="JUZ3" s="13">
        <f t="shared" si="114"/>
        <v>7329</v>
      </c>
      <c r="JVA3" s="13">
        <f t="shared" si="114"/>
        <v>7330</v>
      </c>
      <c r="JVB3" s="13">
        <f t="shared" si="114"/>
        <v>7331</v>
      </c>
      <c r="JVC3" s="13">
        <f t="shared" si="114"/>
        <v>7332</v>
      </c>
      <c r="JVD3" s="13">
        <f t="shared" si="114"/>
        <v>7333</v>
      </c>
      <c r="JVE3" s="13">
        <f t="shared" si="114"/>
        <v>7334</v>
      </c>
      <c r="JVF3" s="13">
        <f t="shared" si="114"/>
        <v>7335</v>
      </c>
      <c r="JVG3" s="13">
        <f t="shared" si="114"/>
        <v>7336</v>
      </c>
      <c r="JVH3" s="13">
        <f t="shared" si="114"/>
        <v>7337</v>
      </c>
      <c r="JVI3" s="13">
        <f t="shared" si="114"/>
        <v>7338</v>
      </c>
      <c r="JVJ3" s="13">
        <f t="shared" si="114"/>
        <v>7339</v>
      </c>
      <c r="JVK3" s="13">
        <f t="shared" si="114"/>
        <v>7340</v>
      </c>
      <c r="JVL3" s="13">
        <f t="shared" si="114"/>
        <v>7341</v>
      </c>
      <c r="JVM3" s="13">
        <f t="shared" si="114"/>
        <v>7342</v>
      </c>
      <c r="JVN3" s="13">
        <f t="shared" si="114"/>
        <v>7343</v>
      </c>
      <c r="JVO3" s="13">
        <f t="shared" si="114"/>
        <v>7344</v>
      </c>
      <c r="JVP3" s="13">
        <f t="shared" si="114"/>
        <v>7345</v>
      </c>
      <c r="JVQ3" s="13">
        <f t="shared" si="114"/>
        <v>7346</v>
      </c>
      <c r="JVR3" s="13">
        <f t="shared" si="114"/>
        <v>7347</v>
      </c>
      <c r="JVS3" s="13">
        <f t="shared" si="114"/>
        <v>7348</v>
      </c>
      <c r="JVT3" s="13">
        <f t="shared" si="114"/>
        <v>7349</v>
      </c>
      <c r="JVU3" s="13">
        <f t="shared" si="114"/>
        <v>7350</v>
      </c>
      <c r="JVV3" s="13">
        <f t="shared" si="114"/>
        <v>7351</v>
      </c>
      <c r="JVW3" s="13">
        <f t="shared" si="114"/>
        <v>7352</v>
      </c>
      <c r="JVX3" s="13">
        <f t="shared" si="114"/>
        <v>7353</v>
      </c>
      <c r="JVY3" s="13">
        <f t="shared" si="114"/>
        <v>7354</v>
      </c>
      <c r="JVZ3" s="13">
        <f t="shared" si="114"/>
        <v>7355</v>
      </c>
      <c r="JWA3" s="13">
        <f t="shared" si="114"/>
        <v>7356</v>
      </c>
      <c r="JWB3" s="13">
        <f t="shared" si="114"/>
        <v>7357</v>
      </c>
      <c r="JWC3" s="13">
        <f t="shared" si="114"/>
        <v>7358</v>
      </c>
      <c r="JWD3" s="13">
        <f t="shared" si="114"/>
        <v>7359</v>
      </c>
      <c r="JWE3" s="13">
        <f t="shared" si="114"/>
        <v>7360</v>
      </c>
      <c r="JWF3" s="13">
        <f t="shared" si="114"/>
        <v>7361</v>
      </c>
      <c r="JWG3" s="13">
        <f t="shared" si="114"/>
        <v>7362</v>
      </c>
      <c r="JWH3" s="13">
        <f t="shared" si="114"/>
        <v>7363</v>
      </c>
      <c r="JWI3" s="13">
        <f t="shared" ref="JWI3:JYT3" si="115">COLUMN()-3</f>
        <v>7364</v>
      </c>
      <c r="JWJ3" s="13">
        <f t="shared" si="115"/>
        <v>7365</v>
      </c>
      <c r="JWK3" s="13">
        <f t="shared" si="115"/>
        <v>7366</v>
      </c>
      <c r="JWL3" s="13">
        <f t="shared" si="115"/>
        <v>7367</v>
      </c>
      <c r="JWM3" s="13">
        <f t="shared" si="115"/>
        <v>7368</v>
      </c>
      <c r="JWN3" s="13">
        <f t="shared" si="115"/>
        <v>7369</v>
      </c>
      <c r="JWO3" s="13">
        <f t="shared" si="115"/>
        <v>7370</v>
      </c>
      <c r="JWP3" s="13">
        <f t="shared" si="115"/>
        <v>7371</v>
      </c>
      <c r="JWQ3" s="13">
        <f t="shared" si="115"/>
        <v>7372</v>
      </c>
      <c r="JWR3" s="13">
        <f t="shared" si="115"/>
        <v>7373</v>
      </c>
      <c r="JWS3" s="13">
        <f t="shared" si="115"/>
        <v>7374</v>
      </c>
      <c r="JWT3" s="13">
        <f t="shared" si="115"/>
        <v>7375</v>
      </c>
      <c r="JWU3" s="13">
        <f t="shared" si="115"/>
        <v>7376</v>
      </c>
      <c r="JWV3" s="13">
        <f t="shared" si="115"/>
        <v>7377</v>
      </c>
      <c r="JWW3" s="13">
        <f t="shared" si="115"/>
        <v>7378</v>
      </c>
      <c r="JWX3" s="13">
        <f t="shared" si="115"/>
        <v>7379</v>
      </c>
      <c r="JWY3" s="13">
        <f t="shared" si="115"/>
        <v>7380</v>
      </c>
      <c r="JWZ3" s="13">
        <f t="shared" si="115"/>
        <v>7381</v>
      </c>
      <c r="JXA3" s="13">
        <f t="shared" si="115"/>
        <v>7382</v>
      </c>
      <c r="JXB3" s="13">
        <f t="shared" si="115"/>
        <v>7383</v>
      </c>
      <c r="JXC3" s="13">
        <f t="shared" si="115"/>
        <v>7384</v>
      </c>
      <c r="JXD3" s="13">
        <f t="shared" si="115"/>
        <v>7385</v>
      </c>
      <c r="JXE3" s="13">
        <f t="shared" si="115"/>
        <v>7386</v>
      </c>
      <c r="JXF3" s="13">
        <f t="shared" si="115"/>
        <v>7387</v>
      </c>
      <c r="JXG3" s="13">
        <f t="shared" si="115"/>
        <v>7388</v>
      </c>
      <c r="JXH3" s="13">
        <f t="shared" si="115"/>
        <v>7389</v>
      </c>
      <c r="JXI3" s="13">
        <f t="shared" si="115"/>
        <v>7390</v>
      </c>
      <c r="JXJ3" s="13">
        <f t="shared" si="115"/>
        <v>7391</v>
      </c>
      <c r="JXK3" s="13">
        <f t="shared" si="115"/>
        <v>7392</v>
      </c>
      <c r="JXL3" s="13">
        <f t="shared" si="115"/>
        <v>7393</v>
      </c>
      <c r="JXM3" s="13">
        <f t="shared" si="115"/>
        <v>7394</v>
      </c>
      <c r="JXN3" s="13">
        <f t="shared" si="115"/>
        <v>7395</v>
      </c>
      <c r="JXO3" s="13">
        <f t="shared" si="115"/>
        <v>7396</v>
      </c>
      <c r="JXP3" s="13">
        <f t="shared" si="115"/>
        <v>7397</v>
      </c>
      <c r="JXQ3" s="13">
        <f t="shared" si="115"/>
        <v>7398</v>
      </c>
      <c r="JXR3" s="13">
        <f t="shared" si="115"/>
        <v>7399</v>
      </c>
      <c r="JXS3" s="13">
        <f t="shared" si="115"/>
        <v>7400</v>
      </c>
      <c r="JXT3" s="13">
        <f t="shared" si="115"/>
        <v>7401</v>
      </c>
      <c r="JXU3" s="13">
        <f t="shared" si="115"/>
        <v>7402</v>
      </c>
      <c r="JXV3" s="13">
        <f t="shared" si="115"/>
        <v>7403</v>
      </c>
      <c r="JXW3" s="13">
        <f t="shared" si="115"/>
        <v>7404</v>
      </c>
      <c r="JXX3" s="13">
        <f t="shared" si="115"/>
        <v>7405</v>
      </c>
      <c r="JXY3" s="13">
        <f t="shared" si="115"/>
        <v>7406</v>
      </c>
      <c r="JXZ3" s="13">
        <f t="shared" si="115"/>
        <v>7407</v>
      </c>
      <c r="JYA3" s="13">
        <f t="shared" si="115"/>
        <v>7408</v>
      </c>
      <c r="JYB3" s="13">
        <f t="shared" si="115"/>
        <v>7409</v>
      </c>
      <c r="JYC3" s="13">
        <f t="shared" si="115"/>
        <v>7410</v>
      </c>
      <c r="JYD3" s="13">
        <f t="shared" si="115"/>
        <v>7411</v>
      </c>
      <c r="JYE3" s="13">
        <f t="shared" si="115"/>
        <v>7412</v>
      </c>
      <c r="JYF3" s="13">
        <f t="shared" si="115"/>
        <v>7413</v>
      </c>
      <c r="JYG3" s="13">
        <f t="shared" si="115"/>
        <v>7414</v>
      </c>
      <c r="JYH3" s="13">
        <f t="shared" si="115"/>
        <v>7415</v>
      </c>
      <c r="JYI3" s="13">
        <f t="shared" si="115"/>
        <v>7416</v>
      </c>
      <c r="JYJ3" s="13">
        <f t="shared" si="115"/>
        <v>7417</v>
      </c>
      <c r="JYK3" s="13">
        <f t="shared" si="115"/>
        <v>7418</v>
      </c>
      <c r="JYL3" s="13">
        <f t="shared" si="115"/>
        <v>7419</v>
      </c>
      <c r="JYM3" s="13">
        <f t="shared" si="115"/>
        <v>7420</v>
      </c>
      <c r="JYN3" s="13">
        <f t="shared" si="115"/>
        <v>7421</v>
      </c>
      <c r="JYO3" s="13">
        <f t="shared" si="115"/>
        <v>7422</v>
      </c>
      <c r="JYP3" s="13">
        <f t="shared" si="115"/>
        <v>7423</v>
      </c>
      <c r="JYQ3" s="13">
        <f t="shared" si="115"/>
        <v>7424</v>
      </c>
      <c r="JYR3" s="13">
        <f t="shared" si="115"/>
        <v>7425</v>
      </c>
      <c r="JYS3" s="13">
        <f t="shared" si="115"/>
        <v>7426</v>
      </c>
      <c r="JYT3" s="13">
        <f t="shared" si="115"/>
        <v>7427</v>
      </c>
      <c r="JYU3" s="13">
        <f t="shared" ref="JYU3:KBF3" si="116">COLUMN()-3</f>
        <v>7428</v>
      </c>
      <c r="JYV3" s="13">
        <f t="shared" si="116"/>
        <v>7429</v>
      </c>
      <c r="JYW3" s="13">
        <f t="shared" si="116"/>
        <v>7430</v>
      </c>
      <c r="JYX3" s="13">
        <f t="shared" si="116"/>
        <v>7431</v>
      </c>
      <c r="JYY3" s="13">
        <f t="shared" si="116"/>
        <v>7432</v>
      </c>
      <c r="JYZ3" s="13">
        <f t="shared" si="116"/>
        <v>7433</v>
      </c>
      <c r="JZA3" s="13">
        <f t="shared" si="116"/>
        <v>7434</v>
      </c>
      <c r="JZB3" s="13">
        <f t="shared" si="116"/>
        <v>7435</v>
      </c>
      <c r="JZC3" s="13">
        <f t="shared" si="116"/>
        <v>7436</v>
      </c>
      <c r="JZD3" s="13">
        <f t="shared" si="116"/>
        <v>7437</v>
      </c>
      <c r="JZE3" s="13">
        <f t="shared" si="116"/>
        <v>7438</v>
      </c>
      <c r="JZF3" s="13">
        <f t="shared" si="116"/>
        <v>7439</v>
      </c>
      <c r="JZG3" s="13">
        <f t="shared" si="116"/>
        <v>7440</v>
      </c>
      <c r="JZH3" s="13">
        <f t="shared" si="116"/>
        <v>7441</v>
      </c>
      <c r="JZI3" s="13">
        <f t="shared" si="116"/>
        <v>7442</v>
      </c>
      <c r="JZJ3" s="13">
        <f t="shared" si="116"/>
        <v>7443</v>
      </c>
      <c r="JZK3" s="13">
        <f t="shared" si="116"/>
        <v>7444</v>
      </c>
      <c r="JZL3" s="13">
        <f t="shared" si="116"/>
        <v>7445</v>
      </c>
      <c r="JZM3" s="13">
        <f t="shared" si="116"/>
        <v>7446</v>
      </c>
      <c r="JZN3" s="13">
        <f t="shared" si="116"/>
        <v>7447</v>
      </c>
      <c r="JZO3" s="13">
        <f t="shared" si="116"/>
        <v>7448</v>
      </c>
      <c r="JZP3" s="13">
        <f t="shared" si="116"/>
        <v>7449</v>
      </c>
      <c r="JZQ3" s="13">
        <f t="shared" si="116"/>
        <v>7450</v>
      </c>
      <c r="JZR3" s="13">
        <f t="shared" si="116"/>
        <v>7451</v>
      </c>
      <c r="JZS3" s="13">
        <f t="shared" si="116"/>
        <v>7452</v>
      </c>
      <c r="JZT3" s="13">
        <f t="shared" si="116"/>
        <v>7453</v>
      </c>
      <c r="JZU3" s="13">
        <f t="shared" si="116"/>
        <v>7454</v>
      </c>
      <c r="JZV3" s="13">
        <f t="shared" si="116"/>
        <v>7455</v>
      </c>
      <c r="JZW3" s="13">
        <f t="shared" si="116"/>
        <v>7456</v>
      </c>
      <c r="JZX3" s="13">
        <f t="shared" si="116"/>
        <v>7457</v>
      </c>
      <c r="JZY3" s="13">
        <f t="shared" si="116"/>
        <v>7458</v>
      </c>
      <c r="JZZ3" s="13">
        <f t="shared" si="116"/>
        <v>7459</v>
      </c>
      <c r="KAA3" s="13">
        <f t="shared" si="116"/>
        <v>7460</v>
      </c>
      <c r="KAB3" s="13">
        <f t="shared" si="116"/>
        <v>7461</v>
      </c>
      <c r="KAC3" s="13">
        <f t="shared" si="116"/>
        <v>7462</v>
      </c>
      <c r="KAD3" s="13">
        <f t="shared" si="116"/>
        <v>7463</v>
      </c>
      <c r="KAE3" s="13">
        <f t="shared" si="116"/>
        <v>7464</v>
      </c>
      <c r="KAF3" s="13">
        <f t="shared" si="116"/>
        <v>7465</v>
      </c>
      <c r="KAG3" s="13">
        <f t="shared" si="116"/>
        <v>7466</v>
      </c>
      <c r="KAH3" s="13">
        <f t="shared" si="116"/>
        <v>7467</v>
      </c>
      <c r="KAI3" s="13">
        <f t="shared" si="116"/>
        <v>7468</v>
      </c>
      <c r="KAJ3" s="13">
        <f t="shared" si="116"/>
        <v>7469</v>
      </c>
      <c r="KAK3" s="13">
        <f t="shared" si="116"/>
        <v>7470</v>
      </c>
      <c r="KAL3" s="13">
        <f t="shared" si="116"/>
        <v>7471</v>
      </c>
      <c r="KAM3" s="13">
        <f t="shared" si="116"/>
        <v>7472</v>
      </c>
      <c r="KAN3" s="13">
        <f t="shared" si="116"/>
        <v>7473</v>
      </c>
      <c r="KAO3" s="13">
        <f t="shared" si="116"/>
        <v>7474</v>
      </c>
      <c r="KAP3" s="13">
        <f t="shared" si="116"/>
        <v>7475</v>
      </c>
      <c r="KAQ3" s="13">
        <f t="shared" si="116"/>
        <v>7476</v>
      </c>
      <c r="KAR3" s="13">
        <f t="shared" si="116"/>
        <v>7477</v>
      </c>
      <c r="KAS3" s="13">
        <f t="shared" si="116"/>
        <v>7478</v>
      </c>
      <c r="KAT3" s="13">
        <f t="shared" si="116"/>
        <v>7479</v>
      </c>
      <c r="KAU3" s="13">
        <f t="shared" si="116"/>
        <v>7480</v>
      </c>
      <c r="KAV3" s="13">
        <f t="shared" si="116"/>
        <v>7481</v>
      </c>
      <c r="KAW3" s="13">
        <f t="shared" si="116"/>
        <v>7482</v>
      </c>
      <c r="KAX3" s="13">
        <f t="shared" si="116"/>
        <v>7483</v>
      </c>
      <c r="KAY3" s="13">
        <f t="shared" si="116"/>
        <v>7484</v>
      </c>
      <c r="KAZ3" s="13">
        <f t="shared" si="116"/>
        <v>7485</v>
      </c>
      <c r="KBA3" s="13">
        <f t="shared" si="116"/>
        <v>7486</v>
      </c>
      <c r="KBB3" s="13">
        <f t="shared" si="116"/>
        <v>7487</v>
      </c>
      <c r="KBC3" s="13">
        <f t="shared" si="116"/>
        <v>7488</v>
      </c>
      <c r="KBD3" s="13">
        <f t="shared" si="116"/>
        <v>7489</v>
      </c>
      <c r="KBE3" s="13">
        <f t="shared" si="116"/>
        <v>7490</v>
      </c>
      <c r="KBF3" s="13">
        <f t="shared" si="116"/>
        <v>7491</v>
      </c>
      <c r="KBG3" s="13">
        <f t="shared" ref="KBG3:KDR3" si="117">COLUMN()-3</f>
        <v>7492</v>
      </c>
      <c r="KBH3" s="13">
        <f t="shared" si="117"/>
        <v>7493</v>
      </c>
      <c r="KBI3" s="13">
        <f t="shared" si="117"/>
        <v>7494</v>
      </c>
      <c r="KBJ3" s="13">
        <f t="shared" si="117"/>
        <v>7495</v>
      </c>
      <c r="KBK3" s="13">
        <f t="shared" si="117"/>
        <v>7496</v>
      </c>
      <c r="KBL3" s="13">
        <f t="shared" si="117"/>
        <v>7497</v>
      </c>
      <c r="KBM3" s="13">
        <f t="shared" si="117"/>
        <v>7498</v>
      </c>
      <c r="KBN3" s="13">
        <f t="shared" si="117"/>
        <v>7499</v>
      </c>
      <c r="KBO3" s="13">
        <f t="shared" si="117"/>
        <v>7500</v>
      </c>
      <c r="KBP3" s="13">
        <f t="shared" si="117"/>
        <v>7501</v>
      </c>
      <c r="KBQ3" s="13">
        <f t="shared" si="117"/>
        <v>7502</v>
      </c>
      <c r="KBR3" s="13">
        <f t="shared" si="117"/>
        <v>7503</v>
      </c>
      <c r="KBS3" s="13">
        <f t="shared" si="117"/>
        <v>7504</v>
      </c>
      <c r="KBT3" s="13">
        <f t="shared" si="117"/>
        <v>7505</v>
      </c>
      <c r="KBU3" s="13">
        <f t="shared" si="117"/>
        <v>7506</v>
      </c>
      <c r="KBV3" s="13">
        <f t="shared" si="117"/>
        <v>7507</v>
      </c>
      <c r="KBW3" s="13">
        <f t="shared" si="117"/>
        <v>7508</v>
      </c>
      <c r="KBX3" s="13">
        <f t="shared" si="117"/>
        <v>7509</v>
      </c>
      <c r="KBY3" s="13">
        <f t="shared" si="117"/>
        <v>7510</v>
      </c>
      <c r="KBZ3" s="13">
        <f t="shared" si="117"/>
        <v>7511</v>
      </c>
      <c r="KCA3" s="13">
        <f t="shared" si="117"/>
        <v>7512</v>
      </c>
      <c r="KCB3" s="13">
        <f t="shared" si="117"/>
        <v>7513</v>
      </c>
      <c r="KCC3" s="13">
        <f t="shared" si="117"/>
        <v>7514</v>
      </c>
      <c r="KCD3" s="13">
        <f t="shared" si="117"/>
        <v>7515</v>
      </c>
      <c r="KCE3" s="13">
        <f t="shared" si="117"/>
        <v>7516</v>
      </c>
      <c r="KCF3" s="13">
        <f t="shared" si="117"/>
        <v>7517</v>
      </c>
      <c r="KCG3" s="13">
        <f t="shared" si="117"/>
        <v>7518</v>
      </c>
      <c r="KCH3" s="13">
        <f t="shared" si="117"/>
        <v>7519</v>
      </c>
      <c r="KCI3" s="13">
        <f t="shared" si="117"/>
        <v>7520</v>
      </c>
      <c r="KCJ3" s="13">
        <f t="shared" si="117"/>
        <v>7521</v>
      </c>
      <c r="KCK3" s="13">
        <f t="shared" si="117"/>
        <v>7522</v>
      </c>
      <c r="KCL3" s="13">
        <f t="shared" si="117"/>
        <v>7523</v>
      </c>
      <c r="KCM3" s="13">
        <f t="shared" si="117"/>
        <v>7524</v>
      </c>
      <c r="KCN3" s="13">
        <f t="shared" si="117"/>
        <v>7525</v>
      </c>
      <c r="KCO3" s="13">
        <f t="shared" si="117"/>
        <v>7526</v>
      </c>
      <c r="KCP3" s="13">
        <f t="shared" si="117"/>
        <v>7527</v>
      </c>
      <c r="KCQ3" s="13">
        <f t="shared" si="117"/>
        <v>7528</v>
      </c>
      <c r="KCR3" s="13">
        <f t="shared" si="117"/>
        <v>7529</v>
      </c>
      <c r="KCS3" s="13">
        <f t="shared" si="117"/>
        <v>7530</v>
      </c>
      <c r="KCT3" s="13">
        <f t="shared" si="117"/>
        <v>7531</v>
      </c>
      <c r="KCU3" s="13">
        <f t="shared" si="117"/>
        <v>7532</v>
      </c>
      <c r="KCV3" s="13">
        <f t="shared" si="117"/>
        <v>7533</v>
      </c>
      <c r="KCW3" s="13">
        <f t="shared" si="117"/>
        <v>7534</v>
      </c>
      <c r="KCX3" s="13">
        <f t="shared" si="117"/>
        <v>7535</v>
      </c>
      <c r="KCY3" s="13">
        <f t="shared" si="117"/>
        <v>7536</v>
      </c>
      <c r="KCZ3" s="13">
        <f t="shared" si="117"/>
        <v>7537</v>
      </c>
      <c r="KDA3" s="13">
        <f t="shared" si="117"/>
        <v>7538</v>
      </c>
      <c r="KDB3" s="13">
        <f t="shared" si="117"/>
        <v>7539</v>
      </c>
      <c r="KDC3" s="13">
        <f t="shared" si="117"/>
        <v>7540</v>
      </c>
      <c r="KDD3" s="13">
        <f t="shared" si="117"/>
        <v>7541</v>
      </c>
      <c r="KDE3" s="13">
        <f t="shared" si="117"/>
        <v>7542</v>
      </c>
      <c r="KDF3" s="13">
        <f t="shared" si="117"/>
        <v>7543</v>
      </c>
      <c r="KDG3" s="13">
        <f t="shared" si="117"/>
        <v>7544</v>
      </c>
      <c r="KDH3" s="13">
        <f t="shared" si="117"/>
        <v>7545</v>
      </c>
      <c r="KDI3" s="13">
        <f t="shared" si="117"/>
        <v>7546</v>
      </c>
      <c r="KDJ3" s="13">
        <f t="shared" si="117"/>
        <v>7547</v>
      </c>
      <c r="KDK3" s="13">
        <f t="shared" si="117"/>
        <v>7548</v>
      </c>
      <c r="KDL3" s="13">
        <f t="shared" si="117"/>
        <v>7549</v>
      </c>
      <c r="KDM3" s="13">
        <f t="shared" si="117"/>
        <v>7550</v>
      </c>
      <c r="KDN3" s="13">
        <f t="shared" si="117"/>
        <v>7551</v>
      </c>
      <c r="KDO3" s="13">
        <f t="shared" si="117"/>
        <v>7552</v>
      </c>
      <c r="KDP3" s="13">
        <f t="shared" si="117"/>
        <v>7553</v>
      </c>
      <c r="KDQ3" s="13">
        <f t="shared" si="117"/>
        <v>7554</v>
      </c>
      <c r="KDR3" s="13">
        <f t="shared" si="117"/>
        <v>7555</v>
      </c>
      <c r="KDS3" s="13">
        <f t="shared" ref="KDS3:KGD3" si="118">COLUMN()-3</f>
        <v>7556</v>
      </c>
      <c r="KDT3" s="13">
        <f t="shared" si="118"/>
        <v>7557</v>
      </c>
      <c r="KDU3" s="13">
        <f t="shared" si="118"/>
        <v>7558</v>
      </c>
      <c r="KDV3" s="13">
        <f t="shared" si="118"/>
        <v>7559</v>
      </c>
      <c r="KDW3" s="13">
        <f t="shared" si="118"/>
        <v>7560</v>
      </c>
      <c r="KDX3" s="13">
        <f t="shared" si="118"/>
        <v>7561</v>
      </c>
      <c r="KDY3" s="13">
        <f t="shared" si="118"/>
        <v>7562</v>
      </c>
      <c r="KDZ3" s="13">
        <f t="shared" si="118"/>
        <v>7563</v>
      </c>
      <c r="KEA3" s="13">
        <f t="shared" si="118"/>
        <v>7564</v>
      </c>
      <c r="KEB3" s="13">
        <f t="shared" si="118"/>
        <v>7565</v>
      </c>
      <c r="KEC3" s="13">
        <f t="shared" si="118"/>
        <v>7566</v>
      </c>
      <c r="KED3" s="13">
        <f t="shared" si="118"/>
        <v>7567</v>
      </c>
      <c r="KEE3" s="13">
        <f t="shared" si="118"/>
        <v>7568</v>
      </c>
      <c r="KEF3" s="13">
        <f t="shared" si="118"/>
        <v>7569</v>
      </c>
      <c r="KEG3" s="13">
        <f t="shared" si="118"/>
        <v>7570</v>
      </c>
      <c r="KEH3" s="13">
        <f t="shared" si="118"/>
        <v>7571</v>
      </c>
      <c r="KEI3" s="13">
        <f t="shared" si="118"/>
        <v>7572</v>
      </c>
      <c r="KEJ3" s="13">
        <f t="shared" si="118"/>
        <v>7573</v>
      </c>
      <c r="KEK3" s="13">
        <f t="shared" si="118"/>
        <v>7574</v>
      </c>
      <c r="KEL3" s="13">
        <f t="shared" si="118"/>
        <v>7575</v>
      </c>
      <c r="KEM3" s="13">
        <f t="shared" si="118"/>
        <v>7576</v>
      </c>
      <c r="KEN3" s="13">
        <f t="shared" si="118"/>
        <v>7577</v>
      </c>
      <c r="KEO3" s="13">
        <f t="shared" si="118"/>
        <v>7578</v>
      </c>
      <c r="KEP3" s="13">
        <f t="shared" si="118"/>
        <v>7579</v>
      </c>
      <c r="KEQ3" s="13">
        <f t="shared" si="118"/>
        <v>7580</v>
      </c>
      <c r="KER3" s="13">
        <f t="shared" si="118"/>
        <v>7581</v>
      </c>
      <c r="KES3" s="13">
        <f t="shared" si="118"/>
        <v>7582</v>
      </c>
      <c r="KET3" s="13">
        <f t="shared" si="118"/>
        <v>7583</v>
      </c>
      <c r="KEU3" s="13">
        <f t="shared" si="118"/>
        <v>7584</v>
      </c>
      <c r="KEV3" s="13">
        <f t="shared" si="118"/>
        <v>7585</v>
      </c>
      <c r="KEW3" s="13">
        <f t="shared" si="118"/>
        <v>7586</v>
      </c>
      <c r="KEX3" s="13">
        <f t="shared" si="118"/>
        <v>7587</v>
      </c>
      <c r="KEY3" s="13">
        <f t="shared" si="118"/>
        <v>7588</v>
      </c>
      <c r="KEZ3" s="13">
        <f t="shared" si="118"/>
        <v>7589</v>
      </c>
      <c r="KFA3" s="13">
        <f t="shared" si="118"/>
        <v>7590</v>
      </c>
      <c r="KFB3" s="13">
        <f t="shared" si="118"/>
        <v>7591</v>
      </c>
      <c r="KFC3" s="13">
        <f t="shared" si="118"/>
        <v>7592</v>
      </c>
      <c r="KFD3" s="13">
        <f t="shared" si="118"/>
        <v>7593</v>
      </c>
      <c r="KFE3" s="13">
        <f t="shared" si="118"/>
        <v>7594</v>
      </c>
      <c r="KFF3" s="13">
        <f t="shared" si="118"/>
        <v>7595</v>
      </c>
      <c r="KFG3" s="13">
        <f t="shared" si="118"/>
        <v>7596</v>
      </c>
      <c r="KFH3" s="13">
        <f t="shared" si="118"/>
        <v>7597</v>
      </c>
      <c r="KFI3" s="13">
        <f t="shared" si="118"/>
        <v>7598</v>
      </c>
      <c r="KFJ3" s="13">
        <f t="shared" si="118"/>
        <v>7599</v>
      </c>
      <c r="KFK3" s="13">
        <f t="shared" si="118"/>
        <v>7600</v>
      </c>
      <c r="KFL3" s="13">
        <f t="shared" si="118"/>
        <v>7601</v>
      </c>
      <c r="KFM3" s="13">
        <f t="shared" si="118"/>
        <v>7602</v>
      </c>
      <c r="KFN3" s="13">
        <f t="shared" si="118"/>
        <v>7603</v>
      </c>
      <c r="KFO3" s="13">
        <f t="shared" si="118"/>
        <v>7604</v>
      </c>
      <c r="KFP3" s="13">
        <f t="shared" si="118"/>
        <v>7605</v>
      </c>
      <c r="KFQ3" s="13">
        <f t="shared" si="118"/>
        <v>7606</v>
      </c>
      <c r="KFR3" s="13">
        <f t="shared" si="118"/>
        <v>7607</v>
      </c>
      <c r="KFS3" s="13">
        <f t="shared" si="118"/>
        <v>7608</v>
      </c>
      <c r="KFT3" s="13">
        <f t="shared" si="118"/>
        <v>7609</v>
      </c>
      <c r="KFU3" s="13">
        <f t="shared" si="118"/>
        <v>7610</v>
      </c>
      <c r="KFV3" s="13">
        <f t="shared" si="118"/>
        <v>7611</v>
      </c>
      <c r="KFW3" s="13">
        <f t="shared" si="118"/>
        <v>7612</v>
      </c>
      <c r="KFX3" s="13">
        <f t="shared" si="118"/>
        <v>7613</v>
      </c>
      <c r="KFY3" s="13">
        <f t="shared" si="118"/>
        <v>7614</v>
      </c>
      <c r="KFZ3" s="13">
        <f t="shared" si="118"/>
        <v>7615</v>
      </c>
      <c r="KGA3" s="13">
        <f t="shared" si="118"/>
        <v>7616</v>
      </c>
      <c r="KGB3" s="13">
        <f t="shared" si="118"/>
        <v>7617</v>
      </c>
      <c r="KGC3" s="13">
        <f t="shared" si="118"/>
        <v>7618</v>
      </c>
      <c r="KGD3" s="13">
        <f t="shared" si="118"/>
        <v>7619</v>
      </c>
      <c r="KGE3" s="13">
        <f t="shared" ref="KGE3:KIP3" si="119">COLUMN()-3</f>
        <v>7620</v>
      </c>
      <c r="KGF3" s="13">
        <f t="shared" si="119"/>
        <v>7621</v>
      </c>
      <c r="KGG3" s="13">
        <f t="shared" si="119"/>
        <v>7622</v>
      </c>
      <c r="KGH3" s="13">
        <f t="shared" si="119"/>
        <v>7623</v>
      </c>
      <c r="KGI3" s="13">
        <f t="shared" si="119"/>
        <v>7624</v>
      </c>
      <c r="KGJ3" s="13">
        <f t="shared" si="119"/>
        <v>7625</v>
      </c>
      <c r="KGK3" s="13">
        <f t="shared" si="119"/>
        <v>7626</v>
      </c>
      <c r="KGL3" s="13">
        <f t="shared" si="119"/>
        <v>7627</v>
      </c>
      <c r="KGM3" s="13">
        <f t="shared" si="119"/>
        <v>7628</v>
      </c>
      <c r="KGN3" s="13">
        <f t="shared" si="119"/>
        <v>7629</v>
      </c>
      <c r="KGO3" s="13">
        <f t="shared" si="119"/>
        <v>7630</v>
      </c>
      <c r="KGP3" s="13">
        <f t="shared" si="119"/>
        <v>7631</v>
      </c>
      <c r="KGQ3" s="13">
        <f t="shared" si="119"/>
        <v>7632</v>
      </c>
      <c r="KGR3" s="13">
        <f t="shared" si="119"/>
        <v>7633</v>
      </c>
      <c r="KGS3" s="13">
        <f t="shared" si="119"/>
        <v>7634</v>
      </c>
      <c r="KGT3" s="13">
        <f t="shared" si="119"/>
        <v>7635</v>
      </c>
      <c r="KGU3" s="13">
        <f t="shared" si="119"/>
        <v>7636</v>
      </c>
      <c r="KGV3" s="13">
        <f t="shared" si="119"/>
        <v>7637</v>
      </c>
      <c r="KGW3" s="13">
        <f t="shared" si="119"/>
        <v>7638</v>
      </c>
      <c r="KGX3" s="13">
        <f t="shared" si="119"/>
        <v>7639</v>
      </c>
      <c r="KGY3" s="13">
        <f t="shared" si="119"/>
        <v>7640</v>
      </c>
      <c r="KGZ3" s="13">
        <f t="shared" si="119"/>
        <v>7641</v>
      </c>
      <c r="KHA3" s="13">
        <f t="shared" si="119"/>
        <v>7642</v>
      </c>
      <c r="KHB3" s="13">
        <f t="shared" si="119"/>
        <v>7643</v>
      </c>
      <c r="KHC3" s="13">
        <f t="shared" si="119"/>
        <v>7644</v>
      </c>
      <c r="KHD3" s="13">
        <f t="shared" si="119"/>
        <v>7645</v>
      </c>
      <c r="KHE3" s="13">
        <f t="shared" si="119"/>
        <v>7646</v>
      </c>
      <c r="KHF3" s="13">
        <f t="shared" si="119"/>
        <v>7647</v>
      </c>
      <c r="KHG3" s="13">
        <f t="shared" si="119"/>
        <v>7648</v>
      </c>
      <c r="KHH3" s="13">
        <f t="shared" si="119"/>
        <v>7649</v>
      </c>
      <c r="KHI3" s="13">
        <f t="shared" si="119"/>
        <v>7650</v>
      </c>
      <c r="KHJ3" s="13">
        <f t="shared" si="119"/>
        <v>7651</v>
      </c>
      <c r="KHK3" s="13">
        <f t="shared" si="119"/>
        <v>7652</v>
      </c>
      <c r="KHL3" s="13">
        <f t="shared" si="119"/>
        <v>7653</v>
      </c>
      <c r="KHM3" s="13">
        <f t="shared" si="119"/>
        <v>7654</v>
      </c>
      <c r="KHN3" s="13">
        <f t="shared" si="119"/>
        <v>7655</v>
      </c>
      <c r="KHO3" s="13">
        <f t="shared" si="119"/>
        <v>7656</v>
      </c>
      <c r="KHP3" s="13">
        <f t="shared" si="119"/>
        <v>7657</v>
      </c>
      <c r="KHQ3" s="13">
        <f t="shared" si="119"/>
        <v>7658</v>
      </c>
      <c r="KHR3" s="13">
        <f t="shared" si="119"/>
        <v>7659</v>
      </c>
      <c r="KHS3" s="13">
        <f t="shared" si="119"/>
        <v>7660</v>
      </c>
      <c r="KHT3" s="13">
        <f t="shared" si="119"/>
        <v>7661</v>
      </c>
      <c r="KHU3" s="13">
        <f t="shared" si="119"/>
        <v>7662</v>
      </c>
      <c r="KHV3" s="13">
        <f t="shared" si="119"/>
        <v>7663</v>
      </c>
      <c r="KHW3" s="13">
        <f t="shared" si="119"/>
        <v>7664</v>
      </c>
      <c r="KHX3" s="13">
        <f t="shared" si="119"/>
        <v>7665</v>
      </c>
      <c r="KHY3" s="13">
        <f t="shared" si="119"/>
        <v>7666</v>
      </c>
      <c r="KHZ3" s="13">
        <f t="shared" si="119"/>
        <v>7667</v>
      </c>
      <c r="KIA3" s="13">
        <f t="shared" si="119"/>
        <v>7668</v>
      </c>
      <c r="KIB3" s="13">
        <f t="shared" si="119"/>
        <v>7669</v>
      </c>
      <c r="KIC3" s="13">
        <f t="shared" si="119"/>
        <v>7670</v>
      </c>
      <c r="KID3" s="13">
        <f t="shared" si="119"/>
        <v>7671</v>
      </c>
      <c r="KIE3" s="13">
        <f t="shared" si="119"/>
        <v>7672</v>
      </c>
      <c r="KIF3" s="13">
        <f t="shared" si="119"/>
        <v>7673</v>
      </c>
      <c r="KIG3" s="13">
        <f t="shared" si="119"/>
        <v>7674</v>
      </c>
      <c r="KIH3" s="13">
        <f t="shared" si="119"/>
        <v>7675</v>
      </c>
      <c r="KII3" s="13">
        <f t="shared" si="119"/>
        <v>7676</v>
      </c>
      <c r="KIJ3" s="13">
        <f t="shared" si="119"/>
        <v>7677</v>
      </c>
      <c r="KIK3" s="13">
        <f t="shared" si="119"/>
        <v>7678</v>
      </c>
      <c r="KIL3" s="13">
        <f t="shared" si="119"/>
        <v>7679</v>
      </c>
      <c r="KIM3" s="13">
        <f t="shared" si="119"/>
        <v>7680</v>
      </c>
      <c r="KIN3" s="13">
        <f t="shared" si="119"/>
        <v>7681</v>
      </c>
      <c r="KIO3" s="13">
        <f t="shared" si="119"/>
        <v>7682</v>
      </c>
      <c r="KIP3" s="13">
        <f t="shared" si="119"/>
        <v>7683</v>
      </c>
      <c r="KIQ3" s="13">
        <f t="shared" ref="KIQ3:KLB3" si="120">COLUMN()-3</f>
        <v>7684</v>
      </c>
      <c r="KIR3" s="13">
        <f t="shared" si="120"/>
        <v>7685</v>
      </c>
      <c r="KIS3" s="13">
        <f t="shared" si="120"/>
        <v>7686</v>
      </c>
      <c r="KIT3" s="13">
        <f t="shared" si="120"/>
        <v>7687</v>
      </c>
      <c r="KIU3" s="13">
        <f t="shared" si="120"/>
        <v>7688</v>
      </c>
      <c r="KIV3" s="13">
        <f t="shared" si="120"/>
        <v>7689</v>
      </c>
      <c r="KIW3" s="13">
        <f t="shared" si="120"/>
        <v>7690</v>
      </c>
      <c r="KIX3" s="13">
        <f t="shared" si="120"/>
        <v>7691</v>
      </c>
      <c r="KIY3" s="13">
        <f t="shared" si="120"/>
        <v>7692</v>
      </c>
      <c r="KIZ3" s="13">
        <f t="shared" si="120"/>
        <v>7693</v>
      </c>
      <c r="KJA3" s="13">
        <f t="shared" si="120"/>
        <v>7694</v>
      </c>
      <c r="KJB3" s="13">
        <f t="shared" si="120"/>
        <v>7695</v>
      </c>
      <c r="KJC3" s="13">
        <f t="shared" si="120"/>
        <v>7696</v>
      </c>
      <c r="KJD3" s="13">
        <f t="shared" si="120"/>
        <v>7697</v>
      </c>
      <c r="KJE3" s="13">
        <f t="shared" si="120"/>
        <v>7698</v>
      </c>
      <c r="KJF3" s="13">
        <f t="shared" si="120"/>
        <v>7699</v>
      </c>
      <c r="KJG3" s="13">
        <f t="shared" si="120"/>
        <v>7700</v>
      </c>
      <c r="KJH3" s="13">
        <f t="shared" si="120"/>
        <v>7701</v>
      </c>
      <c r="KJI3" s="13">
        <f t="shared" si="120"/>
        <v>7702</v>
      </c>
      <c r="KJJ3" s="13">
        <f t="shared" si="120"/>
        <v>7703</v>
      </c>
      <c r="KJK3" s="13">
        <f t="shared" si="120"/>
        <v>7704</v>
      </c>
      <c r="KJL3" s="13">
        <f t="shared" si="120"/>
        <v>7705</v>
      </c>
      <c r="KJM3" s="13">
        <f t="shared" si="120"/>
        <v>7706</v>
      </c>
      <c r="KJN3" s="13">
        <f t="shared" si="120"/>
        <v>7707</v>
      </c>
      <c r="KJO3" s="13">
        <f t="shared" si="120"/>
        <v>7708</v>
      </c>
      <c r="KJP3" s="13">
        <f t="shared" si="120"/>
        <v>7709</v>
      </c>
      <c r="KJQ3" s="13">
        <f t="shared" si="120"/>
        <v>7710</v>
      </c>
      <c r="KJR3" s="13">
        <f t="shared" si="120"/>
        <v>7711</v>
      </c>
      <c r="KJS3" s="13">
        <f t="shared" si="120"/>
        <v>7712</v>
      </c>
      <c r="KJT3" s="13">
        <f t="shared" si="120"/>
        <v>7713</v>
      </c>
      <c r="KJU3" s="13">
        <f t="shared" si="120"/>
        <v>7714</v>
      </c>
      <c r="KJV3" s="13">
        <f t="shared" si="120"/>
        <v>7715</v>
      </c>
      <c r="KJW3" s="13">
        <f t="shared" si="120"/>
        <v>7716</v>
      </c>
      <c r="KJX3" s="13">
        <f t="shared" si="120"/>
        <v>7717</v>
      </c>
      <c r="KJY3" s="13">
        <f t="shared" si="120"/>
        <v>7718</v>
      </c>
      <c r="KJZ3" s="13">
        <f t="shared" si="120"/>
        <v>7719</v>
      </c>
      <c r="KKA3" s="13">
        <f t="shared" si="120"/>
        <v>7720</v>
      </c>
      <c r="KKB3" s="13">
        <f t="shared" si="120"/>
        <v>7721</v>
      </c>
      <c r="KKC3" s="13">
        <f t="shared" si="120"/>
        <v>7722</v>
      </c>
      <c r="KKD3" s="13">
        <f t="shared" si="120"/>
        <v>7723</v>
      </c>
      <c r="KKE3" s="13">
        <f t="shared" si="120"/>
        <v>7724</v>
      </c>
      <c r="KKF3" s="13">
        <f t="shared" si="120"/>
        <v>7725</v>
      </c>
      <c r="KKG3" s="13">
        <f t="shared" si="120"/>
        <v>7726</v>
      </c>
      <c r="KKH3" s="13">
        <f t="shared" si="120"/>
        <v>7727</v>
      </c>
      <c r="KKI3" s="13">
        <f t="shared" si="120"/>
        <v>7728</v>
      </c>
      <c r="KKJ3" s="13">
        <f t="shared" si="120"/>
        <v>7729</v>
      </c>
      <c r="KKK3" s="13">
        <f t="shared" si="120"/>
        <v>7730</v>
      </c>
      <c r="KKL3" s="13">
        <f t="shared" si="120"/>
        <v>7731</v>
      </c>
      <c r="KKM3" s="13">
        <f t="shared" si="120"/>
        <v>7732</v>
      </c>
      <c r="KKN3" s="13">
        <f t="shared" si="120"/>
        <v>7733</v>
      </c>
      <c r="KKO3" s="13">
        <f t="shared" si="120"/>
        <v>7734</v>
      </c>
      <c r="KKP3" s="13">
        <f t="shared" si="120"/>
        <v>7735</v>
      </c>
      <c r="KKQ3" s="13">
        <f t="shared" si="120"/>
        <v>7736</v>
      </c>
      <c r="KKR3" s="13">
        <f t="shared" si="120"/>
        <v>7737</v>
      </c>
      <c r="KKS3" s="13">
        <f t="shared" si="120"/>
        <v>7738</v>
      </c>
      <c r="KKT3" s="13">
        <f t="shared" si="120"/>
        <v>7739</v>
      </c>
      <c r="KKU3" s="13">
        <f t="shared" si="120"/>
        <v>7740</v>
      </c>
      <c r="KKV3" s="13">
        <f t="shared" si="120"/>
        <v>7741</v>
      </c>
      <c r="KKW3" s="13">
        <f t="shared" si="120"/>
        <v>7742</v>
      </c>
      <c r="KKX3" s="13">
        <f t="shared" si="120"/>
        <v>7743</v>
      </c>
      <c r="KKY3" s="13">
        <f t="shared" si="120"/>
        <v>7744</v>
      </c>
      <c r="KKZ3" s="13">
        <f t="shared" si="120"/>
        <v>7745</v>
      </c>
      <c r="KLA3" s="13">
        <f t="shared" si="120"/>
        <v>7746</v>
      </c>
      <c r="KLB3" s="13">
        <f t="shared" si="120"/>
        <v>7747</v>
      </c>
      <c r="KLC3" s="13">
        <f t="shared" ref="KLC3:KNN3" si="121">COLUMN()-3</f>
        <v>7748</v>
      </c>
      <c r="KLD3" s="13">
        <f t="shared" si="121"/>
        <v>7749</v>
      </c>
      <c r="KLE3" s="13">
        <f t="shared" si="121"/>
        <v>7750</v>
      </c>
      <c r="KLF3" s="13">
        <f t="shared" si="121"/>
        <v>7751</v>
      </c>
      <c r="KLG3" s="13">
        <f t="shared" si="121"/>
        <v>7752</v>
      </c>
      <c r="KLH3" s="13">
        <f t="shared" si="121"/>
        <v>7753</v>
      </c>
      <c r="KLI3" s="13">
        <f t="shared" si="121"/>
        <v>7754</v>
      </c>
      <c r="KLJ3" s="13">
        <f t="shared" si="121"/>
        <v>7755</v>
      </c>
      <c r="KLK3" s="13">
        <f t="shared" si="121"/>
        <v>7756</v>
      </c>
      <c r="KLL3" s="13">
        <f t="shared" si="121"/>
        <v>7757</v>
      </c>
      <c r="KLM3" s="13">
        <f t="shared" si="121"/>
        <v>7758</v>
      </c>
      <c r="KLN3" s="13">
        <f t="shared" si="121"/>
        <v>7759</v>
      </c>
      <c r="KLO3" s="13">
        <f t="shared" si="121"/>
        <v>7760</v>
      </c>
      <c r="KLP3" s="13">
        <f t="shared" si="121"/>
        <v>7761</v>
      </c>
      <c r="KLQ3" s="13">
        <f t="shared" si="121"/>
        <v>7762</v>
      </c>
      <c r="KLR3" s="13">
        <f t="shared" si="121"/>
        <v>7763</v>
      </c>
      <c r="KLS3" s="13">
        <f t="shared" si="121"/>
        <v>7764</v>
      </c>
      <c r="KLT3" s="13">
        <f t="shared" si="121"/>
        <v>7765</v>
      </c>
      <c r="KLU3" s="13">
        <f t="shared" si="121"/>
        <v>7766</v>
      </c>
      <c r="KLV3" s="13">
        <f t="shared" si="121"/>
        <v>7767</v>
      </c>
      <c r="KLW3" s="13">
        <f t="shared" si="121"/>
        <v>7768</v>
      </c>
      <c r="KLX3" s="13">
        <f t="shared" si="121"/>
        <v>7769</v>
      </c>
      <c r="KLY3" s="13">
        <f t="shared" si="121"/>
        <v>7770</v>
      </c>
      <c r="KLZ3" s="13">
        <f t="shared" si="121"/>
        <v>7771</v>
      </c>
      <c r="KMA3" s="13">
        <f t="shared" si="121"/>
        <v>7772</v>
      </c>
      <c r="KMB3" s="13">
        <f t="shared" si="121"/>
        <v>7773</v>
      </c>
      <c r="KMC3" s="13">
        <f t="shared" si="121"/>
        <v>7774</v>
      </c>
      <c r="KMD3" s="13">
        <f t="shared" si="121"/>
        <v>7775</v>
      </c>
      <c r="KME3" s="13">
        <f t="shared" si="121"/>
        <v>7776</v>
      </c>
      <c r="KMF3" s="13">
        <f t="shared" si="121"/>
        <v>7777</v>
      </c>
      <c r="KMG3" s="13">
        <f t="shared" si="121"/>
        <v>7778</v>
      </c>
      <c r="KMH3" s="13">
        <f t="shared" si="121"/>
        <v>7779</v>
      </c>
      <c r="KMI3" s="13">
        <f t="shared" si="121"/>
        <v>7780</v>
      </c>
      <c r="KMJ3" s="13">
        <f t="shared" si="121"/>
        <v>7781</v>
      </c>
      <c r="KMK3" s="13">
        <f t="shared" si="121"/>
        <v>7782</v>
      </c>
      <c r="KML3" s="13">
        <f t="shared" si="121"/>
        <v>7783</v>
      </c>
      <c r="KMM3" s="13">
        <f t="shared" si="121"/>
        <v>7784</v>
      </c>
      <c r="KMN3" s="13">
        <f t="shared" si="121"/>
        <v>7785</v>
      </c>
      <c r="KMO3" s="13">
        <f t="shared" si="121"/>
        <v>7786</v>
      </c>
      <c r="KMP3" s="13">
        <f t="shared" si="121"/>
        <v>7787</v>
      </c>
      <c r="KMQ3" s="13">
        <f t="shared" si="121"/>
        <v>7788</v>
      </c>
      <c r="KMR3" s="13">
        <f t="shared" si="121"/>
        <v>7789</v>
      </c>
      <c r="KMS3" s="13">
        <f t="shared" si="121"/>
        <v>7790</v>
      </c>
      <c r="KMT3" s="13">
        <f t="shared" si="121"/>
        <v>7791</v>
      </c>
      <c r="KMU3" s="13">
        <f t="shared" si="121"/>
        <v>7792</v>
      </c>
      <c r="KMV3" s="13">
        <f t="shared" si="121"/>
        <v>7793</v>
      </c>
      <c r="KMW3" s="13">
        <f t="shared" si="121"/>
        <v>7794</v>
      </c>
      <c r="KMX3" s="13">
        <f t="shared" si="121"/>
        <v>7795</v>
      </c>
      <c r="KMY3" s="13">
        <f t="shared" si="121"/>
        <v>7796</v>
      </c>
      <c r="KMZ3" s="13">
        <f t="shared" si="121"/>
        <v>7797</v>
      </c>
      <c r="KNA3" s="13">
        <f t="shared" si="121"/>
        <v>7798</v>
      </c>
      <c r="KNB3" s="13">
        <f t="shared" si="121"/>
        <v>7799</v>
      </c>
      <c r="KNC3" s="13">
        <f t="shared" si="121"/>
        <v>7800</v>
      </c>
      <c r="KND3" s="13">
        <f t="shared" si="121"/>
        <v>7801</v>
      </c>
      <c r="KNE3" s="13">
        <f t="shared" si="121"/>
        <v>7802</v>
      </c>
      <c r="KNF3" s="13">
        <f t="shared" si="121"/>
        <v>7803</v>
      </c>
      <c r="KNG3" s="13">
        <f t="shared" si="121"/>
        <v>7804</v>
      </c>
      <c r="KNH3" s="13">
        <f t="shared" si="121"/>
        <v>7805</v>
      </c>
      <c r="KNI3" s="13">
        <f t="shared" si="121"/>
        <v>7806</v>
      </c>
      <c r="KNJ3" s="13">
        <f t="shared" si="121"/>
        <v>7807</v>
      </c>
      <c r="KNK3" s="13">
        <f t="shared" si="121"/>
        <v>7808</v>
      </c>
      <c r="KNL3" s="13">
        <f t="shared" si="121"/>
        <v>7809</v>
      </c>
      <c r="KNM3" s="13">
        <f t="shared" si="121"/>
        <v>7810</v>
      </c>
      <c r="KNN3" s="13">
        <f t="shared" si="121"/>
        <v>7811</v>
      </c>
      <c r="KNO3" s="13">
        <f t="shared" ref="KNO3:KPZ3" si="122">COLUMN()-3</f>
        <v>7812</v>
      </c>
      <c r="KNP3" s="13">
        <f t="shared" si="122"/>
        <v>7813</v>
      </c>
      <c r="KNQ3" s="13">
        <f t="shared" si="122"/>
        <v>7814</v>
      </c>
      <c r="KNR3" s="13">
        <f t="shared" si="122"/>
        <v>7815</v>
      </c>
      <c r="KNS3" s="13">
        <f t="shared" si="122"/>
        <v>7816</v>
      </c>
      <c r="KNT3" s="13">
        <f t="shared" si="122"/>
        <v>7817</v>
      </c>
      <c r="KNU3" s="13">
        <f t="shared" si="122"/>
        <v>7818</v>
      </c>
      <c r="KNV3" s="13">
        <f t="shared" si="122"/>
        <v>7819</v>
      </c>
      <c r="KNW3" s="13">
        <f t="shared" si="122"/>
        <v>7820</v>
      </c>
      <c r="KNX3" s="13">
        <f t="shared" si="122"/>
        <v>7821</v>
      </c>
      <c r="KNY3" s="13">
        <f t="shared" si="122"/>
        <v>7822</v>
      </c>
      <c r="KNZ3" s="13">
        <f t="shared" si="122"/>
        <v>7823</v>
      </c>
      <c r="KOA3" s="13">
        <f t="shared" si="122"/>
        <v>7824</v>
      </c>
      <c r="KOB3" s="13">
        <f t="shared" si="122"/>
        <v>7825</v>
      </c>
      <c r="KOC3" s="13">
        <f t="shared" si="122"/>
        <v>7826</v>
      </c>
      <c r="KOD3" s="13">
        <f t="shared" si="122"/>
        <v>7827</v>
      </c>
      <c r="KOE3" s="13">
        <f t="shared" si="122"/>
        <v>7828</v>
      </c>
      <c r="KOF3" s="13">
        <f t="shared" si="122"/>
        <v>7829</v>
      </c>
      <c r="KOG3" s="13">
        <f t="shared" si="122"/>
        <v>7830</v>
      </c>
      <c r="KOH3" s="13">
        <f t="shared" si="122"/>
        <v>7831</v>
      </c>
      <c r="KOI3" s="13">
        <f t="shared" si="122"/>
        <v>7832</v>
      </c>
      <c r="KOJ3" s="13">
        <f t="shared" si="122"/>
        <v>7833</v>
      </c>
      <c r="KOK3" s="13">
        <f t="shared" si="122"/>
        <v>7834</v>
      </c>
      <c r="KOL3" s="13">
        <f t="shared" si="122"/>
        <v>7835</v>
      </c>
      <c r="KOM3" s="13">
        <f t="shared" si="122"/>
        <v>7836</v>
      </c>
      <c r="KON3" s="13">
        <f t="shared" si="122"/>
        <v>7837</v>
      </c>
      <c r="KOO3" s="13">
        <f t="shared" si="122"/>
        <v>7838</v>
      </c>
      <c r="KOP3" s="13">
        <f t="shared" si="122"/>
        <v>7839</v>
      </c>
      <c r="KOQ3" s="13">
        <f t="shared" si="122"/>
        <v>7840</v>
      </c>
      <c r="KOR3" s="13">
        <f t="shared" si="122"/>
        <v>7841</v>
      </c>
      <c r="KOS3" s="13">
        <f t="shared" si="122"/>
        <v>7842</v>
      </c>
      <c r="KOT3" s="13">
        <f t="shared" si="122"/>
        <v>7843</v>
      </c>
      <c r="KOU3" s="13">
        <f t="shared" si="122"/>
        <v>7844</v>
      </c>
      <c r="KOV3" s="13">
        <f t="shared" si="122"/>
        <v>7845</v>
      </c>
      <c r="KOW3" s="13">
        <f t="shared" si="122"/>
        <v>7846</v>
      </c>
      <c r="KOX3" s="13">
        <f t="shared" si="122"/>
        <v>7847</v>
      </c>
      <c r="KOY3" s="13">
        <f t="shared" si="122"/>
        <v>7848</v>
      </c>
      <c r="KOZ3" s="13">
        <f t="shared" si="122"/>
        <v>7849</v>
      </c>
      <c r="KPA3" s="13">
        <f t="shared" si="122"/>
        <v>7850</v>
      </c>
      <c r="KPB3" s="13">
        <f t="shared" si="122"/>
        <v>7851</v>
      </c>
      <c r="KPC3" s="13">
        <f t="shared" si="122"/>
        <v>7852</v>
      </c>
      <c r="KPD3" s="13">
        <f t="shared" si="122"/>
        <v>7853</v>
      </c>
      <c r="KPE3" s="13">
        <f t="shared" si="122"/>
        <v>7854</v>
      </c>
      <c r="KPF3" s="13">
        <f t="shared" si="122"/>
        <v>7855</v>
      </c>
      <c r="KPG3" s="13">
        <f t="shared" si="122"/>
        <v>7856</v>
      </c>
      <c r="KPH3" s="13">
        <f t="shared" si="122"/>
        <v>7857</v>
      </c>
      <c r="KPI3" s="13">
        <f t="shared" si="122"/>
        <v>7858</v>
      </c>
      <c r="KPJ3" s="13">
        <f t="shared" si="122"/>
        <v>7859</v>
      </c>
      <c r="KPK3" s="13">
        <f t="shared" si="122"/>
        <v>7860</v>
      </c>
      <c r="KPL3" s="13">
        <f t="shared" si="122"/>
        <v>7861</v>
      </c>
      <c r="KPM3" s="13">
        <f t="shared" si="122"/>
        <v>7862</v>
      </c>
      <c r="KPN3" s="13">
        <f t="shared" si="122"/>
        <v>7863</v>
      </c>
      <c r="KPO3" s="13">
        <f t="shared" si="122"/>
        <v>7864</v>
      </c>
      <c r="KPP3" s="13">
        <f t="shared" si="122"/>
        <v>7865</v>
      </c>
      <c r="KPQ3" s="13">
        <f t="shared" si="122"/>
        <v>7866</v>
      </c>
      <c r="KPR3" s="13">
        <f t="shared" si="122"/>
        <v>7867</v>
      </c>
      <c r="KPS3" s="13">
        <f t="shared" si="122"/>
        <v>7868</v>
      </c>
      <c r="KPT3" s="13">
        <f t="shared" si="122"/>
        <v>7869</v>
      </c>
      <c r="KPU3" s="13">
        <f t="shared" si="122"/>
        <v>7870</v>
      </c>
      <c r="KPV3" s="13">
        <f t="shared" si="122"/>
        <v>7871</v>
      </c>
      <c r="KPW3" s="13">
        <f t="shared" si="122"/>
        <v>7872</v>
      </c>
      <c r="KPX3" s="13">
        <f t="shared" si="122"/>
        <v>7873</v>
      </c>
      <c r="KPY3" s="13">
        <f t="shared" si="122"/>
        <v>7874</v>
      </c>
      <c r="KPZ3" s="13">
        <f t="shared" si="122"/>
        <v>7875</v>
      </c>
      <c r="KQA3" s="13">
        <f t="shared" ref="KQA3:KSL3" si="123">COLUMN()-3</f>
        <v>7876</v>
      </c>
      <c r="KQB3" s="13">
        <f t="shared" si="123"/>
        <v>7877</v>
      </c>
      <c r="KQC3" s="13">
        <f t="shared" si="123"/>
        <v>7878</v>
      </c>
      <c r="KQD3" s="13">
        <f t="shared" si="123"/>
        <v>7879</v>
      </c>
      <c r="KQE3" s="13">
        <f t="shared" si="123"/>
        <v>7880</v>
      </c>
      <c r="KQF3" s="13">
        <f t="shared" si="123"/>
        <v>7881</v>
      </c>
      <c r="KQG3" s="13">
        <f t="shared" si="123"/>
        <v>7882</v>
      </c>
      <c r="KQH3" s="13">
        <f t="shared" si="123"/>
        <v>7883</v>
      </c>
      <c r="KQI3" s="13">
        <f t="shared" si="123"/>
        <v>7884</v>
      </c>
      <c r="KQJ3" s="13">
        <f t="shared" si="123"/>
        <v>7885</v>
      </c>
      <c r="KQK3" s="13">
        <f t="shared" si="123"/>
        <v>7886</v>
      </c>
      <c r="KQL3" s="13">
        <f t="shared" si="123"/>
        <v>7887</v>
      </c>
      <c r="KQM3" s="13">
        <f t="shared" si="123"/>
        <v>7888</v>
      </c>
      <c r="KQN3" s="13">
        <f t="shared" si="123"/>
        <v>7889</v>
      </c>
      <c r="KQO3" s="13">
        <f t="shared" si="123"/>
        <v>7890</v>
      </c>
      <c r="KQP3" s="13">
        <f t="shared" si="123"/>
        <v>7891</v>
      </c>
      <c r="KQQ3" s="13">
        <f t="shared" si="123"/>
        <v>7892</v>
      </c>
      <c r="KQR3" s="13">
        <f t="shared" si="123"/>
        <v>7893</v>
      </c>
      <c r="KQS3" s="13">
        <f t="shared" si="123"/>
        <v>7894</v>
      </c>
      <c r="KQT3" s="13">
        <f t="shared" si="123"/>
        <v>7895</v>
      </c>
      <c r="KQU3" s="13">
        <f t="shared" si="123"/>
        <v>7896</v>
      </c>
      <c r="KQV3" s="13">
        <f t="shared" si="123"/>
        <v>7897</v>
      </c>
      <c r="KQW3" s="13">
        <f t="shared" si="123"/>
        <v>7898</v>
      </c>
      <c r="KQX3" s="13">
        <f t="shared" si="123"/>
        <v>7899</v>
      </c>
      <c r="KQY3" s="13">
        <f t="shared" si="123"/>
        <v>7900</v>
      </c>
      <c r="KQZ3" s="13">
        <f t="shared" si="123"/>
        <v>7901</v>
      </c>
      <c r="KRA3" s="13">
        <f t="shared" si="123"/>
        <v>7902</v>
      </c>
      <c r="KRB3" s="13">
        <f t="shared" si="123"/>
        <v>7903</v>
      </c>
      <c r="KRC3" s="13">
        <f t="shared" si="123"/>
        <v>7904</v>
      </c>
      <c r="KRD3" s="13">
        <f t="shared" si="123"/>
        <v>7905</v>
      </c>
      <c r="KRE3" s="13">
        <f t="shared" si="123"/>
        <v>7906</v>
      </c>
      <c r="KRF3" s="13">
        <f t="shared" si="123"/>
        <v>7907</v>
      </c>
      <c r="KRG3" s="13">
        <f t="shared" si="123"/>
        <v>7908</v>
      </c>
      <c r="KRH3" s="13">
        <f t="shared" si="123"/>
        <v>7909</v>
      </c>
      <c r="KRI3" s="13">
        <f t="shared" si="123"/>
        <v>7910</v>
      </c>
      <c r="KRJ3" s="13">
        <f t="shared" si="123"/>
        <v>7911</v>
      </c>
      <c r="KRK3" s="13">
        <f t="shared" si="123"/>
        <v>7912</v>
      </c>
      <c r="KRL3" s="13">
        <f t="shared" si="123"/>
        <v>7913</v>
      </c>
      <c r="KRM3" s="13">
        <f t="shared" si="123"/>
        <v>7914</v>
      </c>
      <c r="KRN3" s="13">
        <f t="shared" si="123"/>
        <v>7915</v>
      </c>
      <c r="KRO3" s="13">
        <f t="shared" si="123"/>
        <v>7916</v>
      </c>
      <c r="KRP3" s="13">
        <f t="shared" si="123"/>
        <v>7917</v>
      </c>
      <c r="KRQ3" s="13">
        <f t="shared" si="123"/>
        <v>7918</v>
      </c>
      <c r="KRR3" s="13">
        <f t="shared" si="123"/>
        <v>7919</v>
      </c>
      <c r="KRS3" s="13">
        <f t="shared" si="123"/>
        <v>7920</v>
      </c>
      <c r="KRT3" s="13">
        <f t="shared" si="123"/>
        <v>7921</v>
      </c>
      <c r="KRU3" s="13">
        <f t="shared" si="123"/>
        <v>7922</v>
      </c>
      <c r="KRV3" s="13">
        <f t="shared" si="123"/>
        <v>7923</v>
      </c>
      <c r="KRW3" s="13">
        <f t="shared" si="123"/>
        <v>7924</v>
      </c>
      <c r="KRX3" s="13">
        <f t="shared" si="123"/>
        <v>7925</v>
      </c>
      <c r="KRY3" s="13">
        <f t="shared" si="123"/>
        <v>7926</v>
      </c>
      <c r="KRZ3" s="13">
        <f t="shared" si="123"/>
        <v>7927</v>
      </c>
      <c r="KSA3" s="13">
        <f t="shared" si="123"/>
        <v>7928</v>
      </c>
      <c r="KSB3" s="13">
        <f t="shared" si="123"/>
        <v>7929</v>
      </c>
      <c r="KSC3" s="13">
        <f t="shared" si="123"/>
        <v>7930</v>
      </c>
      <c r="KSD3" s="13">
        <f t="shared" si="123"/>
        <v>7931</v>
      </c>
      <c r="KSE3" s="13">
        <f t="shared" si="123"/>
        <v>7932</v>
      </c>
      <c r="KSF3" s="13">
        <f t="shared" si="123"/>
        <v>7933</v>
      </c>
      <c r="KSG3" s="13">
        <f t="shared" si="123"/>
        <v>7934</v>
      </c>
      <c r="KSH3" s="13">
        <f t="shared" si="123"/>
        <v>7935</v>
      </c>
      <c r="KSI3" s="13">
        <f t="shared" si="123"/>
        <v>7936</v>
      </c>
      <c r="KSJ3" s="13">
        <f t="shared" si="123"/>
        <v>7937</v>
      </c>
      <c r="KSK3" s="13">
        <f t="shared" si="123"/>
        <v>7938</v>
      </c>
      <c r="KSL3" s="13">
        <f t="shared" si="123"/>
        <v>7939</v>
      </c>
      <c r="KSM3" s="13">
        <f t="shared" ref="KSM3:KUX3" si="124">COLUMN()-3</f>
        <v>7940</v>
      </c>
      <c r="KSN3" s="13">
        <f t="shared" si="124"/>
        <v>7941</v>
      </c>
      <c r="KSO3" s="13">
        <f t="shared" si="124"/>
        <v>7942</v>
      </c>
      <c r="KSP3" s="13">
        <f t="shared" si="124"/>
        <v>7943</v>
      </c>
      <c r="KSQ3" s="13">
        <f t="shared" si="124"/>
        <v>7944</v>
      </c>
      <c r="KSR3" s="13">
        <f t="shared" si="124"/>
        <v>7945</v>
      </c>
      <c r="KSS3" s="13">
        <f t="shared" si="124"/>
        <v>7946</v>
      </c>
      <c r="KST3" s="13">
        <f t="shared" si="124"/>
        <v>7947</v>
      </c>
      <c r="KSU3" s="13">
        <f t="shared" si="124"/>
        <v>7948</v>
      </c>
      <c r="KSV3" s="13">
        <f t="shared" si="124"/>
        <v>7949</v>
      </c>
      <c r="KSW3" s="13">
        <f t="shared" si="124"/>
        <v>7950</v>
      </c>
      <c r="KSX3" s="13">
        <f t="shared" si="124"/>
        <v>7951</v>
      </c>
      <c r="KSY3" s="13">
        <f t="shared" si="124"/>
        <v>7952</v>
      </c>
      <c r="KSZ3" s="13">
        <f t="shared" si="124"/>
        <v>7953</v>
      </c>
      <c r="KTA3" s="13">
        <f t="shared" si="124"/>
        <v>7954</v>
      </c>
      <c r="KTB3" s="13">
        <f t="shared" si="124"/>
        <v>7955</v>
      </c>
      <c r="KTC3" s="13">
        <f t="shared" si="124"/>
        <v>7956</v>
      </c>
      <c r="KTD3" s="13">
        <f t="shared" si="124"/>
        <v>7957</v>
      </c>
      <c r="KTE3" s="13">
        <f t="shared" si="124"/>
        <v>7958</v>
      </c>
      <c r="KTF3" s="13">
        <f t="shared" si="124"/>
        <v>7959</v>
      </c>
      <c r="KTG3" s="13">
        <f t="shared" si="124"/>
        <v>7960</v>
      </c>
      <c r="KTH3" s="13">
        <f t="shared" si="124"/>
        <v>7961</v>
      </c>
      <c r="KTI3" s="13">
        <f t="shared" si="124"/>
        <v>7962</v>
      </c>
      <c r="KTJ3" s="13">
        <f t="shared" si="124"/>
        <v>7963</v>
      </c>
      <c r="KTK3" s="13">
        <f t="shared" si="124"/>
        <v>7964</v>
      </c>
      <c r="KTL3" s="13">
        <f t="shared" si="124"/>
        <v>7965</v>
      </c>
      <c r="KTM3" s="13">
        <f t="shared" si="124"/>
        <v>7966</v>
      </c>
      <c r="KTN3" s="13">
        <f t="shared" si="124"/>
        <v>7967</v>
      </c>
      <c r="KTO3" s="13">
        <f t="shared" si="124"/>
        <v>7968</v>
      </c>
      <c r="KTP3" s="13">
        <f t="shared" si="124"/>
        <v>7969</v>
      </c>
      <c r="KTQ3" s="13">
        <f t="shared" si="124"/>
        <v>7970</v>
      </c>
      <c r="KTR3" s="13">
        <f t="shared" si="124"/>
        <v>7971</v>
      </c>
      <c r="KTS3" s="13">
        <f t="shared" si="124"/>
        <v>7972</v>
      </c>
      <c r="KTT3" s="13">
        <f t="shared" si="124"/>
        <v>7973</v>
      </c>
      <c r="KTU3" s="13">
        <f t="shared" si="124"/>
        <v>7974</v>
      </c>
      <c r="KTV3" s="13">
        <f t="shared" si="124"/>
        <v>7975</v>
      </c>
      <c r="KTW3" s="13">
        <f t="shared" si="124"/>
        <v>7976</v>
      </c>
      <c r="KTX3" s="13">
        <f t="shared" si="124"/>
        <v>7977</v>
      </c>
      <c r="KTY3" s="13">
        <f t="shared" si="124"/>
        <v>7978</v>
      </c>
      <c r="KTZ3" s="13">
        <f t="shared" si="124"/>
        <v>7979</v>
      </c>
      <c r="KUA3" s="13">
        <f t="shared" si="124"/>
        <v>7980</v>
      </c>
      <c r="KUB3" s="13">
        <f t="shared" si="124"/>
        <v>7981</v>
      </c>
      <c r="KUC3" s="13">
        <f t="shared" si="124"/>
        <v>7982</v>
      </c>
      <c r="KUD3" s="13">
        <f t="shared" si="124"/>
        <v>7983</v>
      </c>
      <c r="KUE3" s="13">
        <f t="shared" si="124"/>
        <v>7984</v>
      </c>
      <c r="KUF3" s="13">
        <f t="shared" si="124"/>
        <v>7985</v>
      </c>
      <c r="KUG3" s="13">
        <f t="shared" si="124"/>
        <v>7986</v>
      </c>
      <c r="KUH3" s="13">
        <f t="shared" si="124"/>
        <v>7987</v>
      </c>
      <c r="KUI3" s="13">
        <f t="shared" si="124"/>
        <v>7988</v>
      </c>
      <c r="KUJ3" s="13">
        <f t="shared" si="124"/>
        <v>7989</v>
      </c>
      <c r="KUK3" s="13">
        <f t="shared" si="124"/>
        <v>7990</v>
      </c>
      <c r="KUL3" s="13">
        <f t="shared" si="124"/>
        <v>7991</v>
      </c>
      <c r="KUM3" s="13">
        <f t="shared" si="124"/>
        <v>7992</v>
      </c>
      <c r="KUN3" s="13">
        <f t="shared" si="124"/>
        <v>7993</v>
      </c>
      <c r="KUO3" s="13">
        <f t="shared" si="124"/>
        <v>7994</v>
      </c>
      <c r="KUP3" s="13">
        <f t="shared" si="124"/>
        <v>7995</v>
      </c>
      <c r="KUQ3" s="13">
        <f t="shared" si="124"/>
        <v>7996</v>
      </c>
      <c r="KUR3" s="13">
        <f t="shared" si="124"/>
        <v>7997</v>
      </c>
      <c r="KUS3" s="13">
        <f t="shared" si="124"/>
        <v>7998</v>
      </c>
      <c r="KUT3" s="13">
        <f t="shared" si="124"/>
        <v>7999</v>
      </c>
      <c r="KUU3" s="13">
        <f t="shared" si="124"/>
        <v>8000</v>
      </c>
      <c r="KUV3" s="13">
        <f t="shared" si="124"/>
        <v>8001</v>
      </c>
      <c r="KUW3" s="13">
        <f t="shared" si="124"/>
        <v>8002</v>
      </c>
      <c r="KUX3" s="13">
        <f t="shared" si="124"/>
        <v>8003</v>
      </c>
      <c r="KUY3" s="13">
        <f t="shared" ref="KUY3:KXJ3" si="125">COLUMN()-3</f>
        <v>8004</v>
      </c>
      <c r="KUZ3" s="13">
        <f t="shared" si="125"/>
        <v>8005</v>
      </c>
      <c r="KVA3" s="13">
        <f t="shared" si="125"/>
        <v>8006</v>
      </c>
      <c r="KVB3" s="13">
        <f t="shared" si="125"/>
        <v>8007</v>
      </c>
      <c r="KVC3" s="13">
        <f t="shared" si="125"/>
        <v>8008</v>
      </c>
      <c r="KVD3" s="13">
        <f t="shared" si="125"/>
        <v>8009</v>
      </c>
      <c r="KVE3" s="13">
        <f t="shared" si="125"/>
        <v>8010</v>
      </c>
      <c r="KVF3" s="13">
        <f t="shared" si="125"/>
        <v>8011</v>
      </c>
      <c r="KVG3" s="13">
        <f t="shared" si="125"/>
        <v>8012</v>
      </c>
      <c r="KVH3" s="13">
        <f t="shared" si="125"/>
        <v>8013</v>
      </c>
      <c r="KVI3" s="13">
        <f t="shared" si="125"/>
        <v>8014</v>
      </c>
      <c r="KVJ3" s="13">
        <f t="shared" si="125"/>
        <v>8015</v>
      </c>
      <c r="KVK3" s="13">
        <f t="shared" si="125"/>
        <v>8016</v>
      </c>
      <c r="KVL3" s="13">
        <f t="shared" si="125"/>
        <v>8017</v>
      </c>
      <c r="KVM3" s="13">
        <f t="shared" si="125"/>
        <v>8018</v>
      </c>
      <c r="KVN3" s="13">
        <f t="shared" si="125"/>
        <v>8019</v>
      </c>
      <c r="KVO3" s="13">
        <f t="shared" si="125"/>
        <v>8020</v>
      </c>
      <c r="KVP3" s="13">
        <f t="shared" si="125"/>
        <v>8021</v>
      </c>
      <c r="KVQ3" s="13">
        <f t="shared" si="125"/>
        <v>8022</v>
      </c>
      <c r="KVR3" s="13">
        <f t="shared" si="125"/>
        <v>8023</v>
      </c>
      <c r="KVS3" s="13">
        <f t="shared" si="125"/>
        <v>8024</v>
      </c>
      <c r="KVT3" s="13">
        <f t="shared" si="125"/>
        <v>8025</v>
      </c>
      <c r="KVU3" s="13">
        <f t="shared" si="125"/>
        <v>8026</v>
      </c>
      <c r="KVV3" s="13">
        <f t="shared" si="125"/>
        <v>8027</v>
      </c>
      <c r="KVW3" s="13">
        <f t="shared" si="125"/>
        <v>8028</v>
      </c>
      <c r="KVX3" s="13">
        <f t="shared" si="125"/>
        <v>8029</v>
      </c>
      <c r="KVY3" s="13">
        <f t="shared" si="125"/>
        <v>8030</v>
      </c>
      <c r="KVZ3" s="13">
        <f t="shared" si="125"/>
        <v>8031</v>
      </c>
      <c r="KWA3" s="13">
        <f t="shared" si="125"/>
        <v>8032</v>
      </c>
      <c r="KWB3" s="13">
        <f t="shared" si="125"/>
        <v>8033</v>
      </c>
      <c r="KWC3" s="13">
        <f t="shared" si="125"/>
        <v>8034</v>
      </c>
      <c r="KWD3" s="13">
        <f t="shared" si="125"/>
        <v>8035</v>
      </c>
      <c r="KWE3" s="13">
        <f t="shared" si="125"/>
        <v>8036</v>
      </c>
      <c r="KWF3" s="13">
        <f t="shared" si="125"/>
        <v>8037</v>
      </c>
      <c r="KWG3" s="13">
        <f t="shared" si="125"/>
        <v>8038</v>
      </c>
      <c r="KWH3" s="13">
        <f t="shared" si="125"/>
        <v>8039</v>
      </c>
      <c r="KWI3" s="13">
        <f t="shared" si="125"/>
        <v>8040</v>
      </c>
      <c r="KWJ3" s="13">
        <f t="shared" si="125"/>
        <v>8041</v>
      </c>
      <c r="KWK3" s="13">
        <f t="shared" si="125"/>
        <v>8042</v>
      </c>
      <c r="KWL3" s="13">
        <f t="shared" si="125"/>
        <v>8043</v>
      </c>
      <c r="KWM3" s="13">
        <f t="shared" si="125"/>
        <v>8044</v>
      </c>
      <c r="KWN3" s="13">
        <f t="shared" si="125"/>
        <v>8045</v>
      </c>
      <c r="KWO3" s="13">
        <f t="shared" si="125"/>
        <v>8046</v>
      </c>
      <c r="KWP3" s="13">
        <f t="shared" si="125"/>
        <v>8047</v>
      </c>
      <c r="KWQ3" s="13">
        <f t="shared" si="125"/>
        <v>8048</v>
      </c>
      <c r="KWR3" s="13">
        <f t="shared" si="125"/>
        <v>8049</v>
      </c>
      <c r="KWS3" s="13">
        <f t="shared" si="125"/>
        <v>8050</v>
      </c>
      <c r="KWT3" s="13">
        <f t="shared" si="125"/>
        <v>8051</v>
      </c>
      <c r="KWU3" s="13">
        <f t="shared" si="125"/>
        <v>8052</v>
      </c>
      <c r="KWV3" s="13">
        <f t="shared" si="125"/>
        <v>8053</v>
      </c>
      <c r="KWW3" s="13">
        <f t="shared" si="125"/>
        <v>8054</v>
      </c>
      <c r="KWX3" s="13">
        <f t="shared" si="125"/>
        <v>8055</v>
      </c>
      <c r="KWY3" s="13">
        <f t="shared" si="125"/>
        <v>8056</v>
      </c>
      <c r="KWZ3" s="13">
        <f t="shared" si="125"/>
        <v>8057</v>
      </c>
      <c r="KXA3" s="13">
        <f t="shared" si="125"/>
        <v>8058</v>
      </c>
      <c r="KXB3" s="13">
        <f t="shared" si="125"/>
        <v>8059</v>
      </c>
      <c r="KXC3" s="13">
        <f t="shared" si="125"/>
        <v>8060</v>
      </c>
      <c r="KXD3" s="13">
        <f t="shared" si="125"/>
        <v>8061</v>
      </c>
      <c r="KXE3" s="13">
        <f t="shared" si="125"/>
        <v>8062</v>
      </c>
      <c r="KXF3" s="13">
        <f t="shared" si="125"/>
        <v>8063</v>
      </c>
      <c r="KXG3" s="13">
        <f t="shared" si="125"/>
        <v>8064</v>
      </c>
      <c r="KXH3" s="13">
        <f t="shared" si="125"/>
        <v>8065</v>
      </c>
      <c r="KXI3" s="13">
        <f t="shared" si="125"/>
        <v>8066</v>
      </c>
      <c r="KXJ3" s="13">
        <f t="shared" si="125"/>
        <v>8067</v>
      </c>
      <c r="KXK3" s="13">
        <f t="shared" ref="KXK3:KZV3" si="126">COLUMN()-3</f>
        <v>8068</v>
      </c>
      <c r="KXL3" s="13">
        <f t="shared" si="126"/>
        <v>8069</v>
      </c>
      <c r="KXM3" s="13">
        <f t="shared" si="126"/>
        <v>8070</v>
      </c>
      <c r="KXN3" s="13">
        <f t="shared" si="126"/>
        <v>8071</v>
      </c>
      <c r="KXO3" s="13">
        <f t="shared" si="126"/>
        <v>8072</v>
      </c>
      <c r="KXP3" s="13">
        <f t="shared" si="126"/>
        <v>8073</v>
      </c>
      <c r="KXQ3" s="13">
        <f t="shared" si="126"/>
        <v>8074</v>
      </c>
      <c r="KXR3" s="13">
        <f t="shared" si="126"/>
        <v>8075</v>
      </c>
      <c r="KXS3" s="13">
        <f t="shared" si="126"/>
        <v>8076</v>
      </c>
      <c r="KXT3" s="13">
        <f t="shared" si="126"/>
        <v>8077</v>
      </c>
      <c r="KXU3" s="13">
        <f t="shared" si="126"/>
        <v>8078</v>
      </c>
      <c r="KXV3" s="13">
        <f t="shared" si="126"/>
        <v>8079</v>
      </c>
      <c r="KXW3" s="13">
        <f t="shared" si="126"/>
        <v>8080</v>
      </c>
      <c r="KXX3" s="13">
        <f t="shared" si="126"/>
        <v>8081</v>
      </c>
      <c r="KXY3" s="13">
        <f t="shared" si="126"/>
        <v>8082</v>
      </c>
      <c r="KXZ3" s="13">
        <f t="shared" si="126"/>
        <v>8083</v>
      </c>
      <c r="KYA3" s="13">
        <f t="shared" si="126"/>
        <v>8084</v>
      </c>
      <c r="KYB3" s="13">
        <f t="shared" si="126"/>
        <v>8085</v>
      </c>
      <c r="KYC3" s="13">
        <f t="shared" si="126"/>
        <v>8086</v>
      </c>
      <c r="KYD3" s="13">
        <f t="shared" si="126"/>
        <v>8087</v>
      </c>
      <c r="KYE3" s="13">
        <f t="shared" si="126"/>
        <v>8088</v>
      </c>
      <c r="KYF3" s="13">
        <f t="shared" si="126"/>
        <v>8089</v>
      </c>
      <c r="KYG3" s="13">
        <f t="shared" si="126"/>
        <v>8090</v>
      </c>
      <c r="KYH3" s="13">
        <f t="shared" si="126"/>
        <v>8091</v>
      </c>
      <c r="KYI3" s="13">
        <f t="shared" si="126"/>
        <v>8092</v>
      </c>
      <c r="KYJ3" s="13">
        <f t="shared" si="126"/>
        <v>8093</v>
      </c>
      <c r="KYK3" s="13">
        <f t="shared" si="126"/>
        <v>8094</v>
      </c>
      <c r="KYL3" s="13">
        <f t="shared" si="126"/>
        <v>8095</v>
      </c>
      <c r="KYM3" s="13">
        <f t="shared" si="126"/>
        <v>8096</v>
      </c>
      <c r="KYN3" s="13">
        <f t="shared" si="126"/>
        <v>8097</v>
      </c>
      <c r="KYO3" s="13">
        <f t="shared" si="126"/>
        <v>8098</v>
      </c>
      <c r="KYP3" s="13">
        <f t="shared" si="126"/>
        <v>8099</v>
      </c>
      <c r="KYQ3" s="13">
        <f t="shared" si="126"/>
        <v>8100</v>
      </c>
      <c r="KYR3" s="13">
        <f t="shared" si="126"/>
        <v>8101</v>
      </c>
      <c r="KYS3" s="13">
        <f t="shared" si="126"/>
        <v>8102</v>
      </c>
      <c r="KYT3" s="13">
        <f t="shared" si="126"/>
        <v>8103</v>
      </c>
      <c r="KYU3" s="13">
        <f t="shared" si="126"/>
        <v>8104</v>
      </c>
      <c r="KYV3" s="13">
        <f t="shared" si="126"/>
        <v>8105</v>
      </c>
      <c r="KYW3" s="13">
        <f t="shared" si="126"/>
        <v>8106</v>
      </c>
      <c r="KYX3" s="13">
        <f t="shared" si="126"/>
        <v>8107</v>
      </c>
      <c r="KYY3" s="13">
        <f t="shared" si="126"/>
        <v>8108</v>
      </c>
      <c r="KYZ3" s="13">
        <f t="shared" si="126"/>
        <v>8109</v>
      </c>
      <c r="KZA3" s="13">
        <f t="shared" si="126"/>
        <v>8110</v>
      </c>
      <c r="KZB3" s="13">
        <f t="shared" si="126"/>
        <v>8111</v>
      </c>
      <c r="KZC3" s="13">
        <f t="shared" si="126"/>
        <v>8112</v>
      </c>
      <c r="KZD3" s="13">
        <f t="shared" si="126"/>
        <v>8113</v>
      </c>
      <c r="KZE3" s="13">
        <f t="shared" si="126"/>
        <v>8114</v>
      </c>
      <c r="KZF3" s="13">
        <f t="shared" si="126"/>
        <v>8115</v>
      </c>
      <c r="KZG3" s="13">
        <f t="shared" si="126"/>
        <v>8116</v>
      </c>
      <c r="KZH3" s="13">
        <f t="shared" si="126"/>
        <v>8117</v>
      </c>
      <c r="KZI3" s="13">
        <f t="shared" si="126"/>
        <v>8118</v>
      </c>
      <c r="KZJ3" s="13">
        <f t="shared" si="126"/>
        <v>8119</v>
      </c>
      <c r="KZK3" s="13">
        <f t="shared" si="126"/>
        <v>8120</v>
      </c>
      <c r="KZL3" s="13">
        <f t="shared" si="126"/>
        <v>8121</v>
      </c>
      <c r="KZM3" s="13">
        <f t="shared" si="126"/>
        <v>8122</v>
      </c>
      <c r="KZN3" s="13">
        <f t="shared" si="126"/>
        <v>8123</v>
      </c>
      <c r="KZO3" s="13">
        <f t="shared" si="126"/>
        <v>8124</v>
      </c>
      <c r="KZP3" s="13">
        <f t="shared" si="126"/>
        <v>8125</v>
      </c>
      <c r="KZQ3" s="13">
        <f t="shared" si="126"/>
        <v>8126</v>
      </c>
      <c r="KZR3" s="13">
        <f t="shared" si="126"/>
        <v>8127</v>
      </c>
      <c r="KZS3" s="13">
        <f t="shared" si="126"/>
        <v>8128</v>
      </c>
      <c r="KZT3" s="13">
        <f t="shared" si="126"/>
        <v>8129</v>
      </c>
      <c r="KZU3" s="13">
        <f t="shared" si="126"/>
        <v>8130</v>
      </c>
      <c r="KZV3" s="13">
        <f t="shared" si="126"/>
        <v>8131</v>
      </c>
      <c r="KZW3" s="13">
        <f t="shared" ref="KZW3:LCH3" si="127">COLUMN()-3</f>
        <v>8132</v>
      </c>
      <c r="KZX3" s="13">
        <f t="shared" si="127"/>
        <v>8133</v>
      </c>
      <c r="KZY3" s="13">
        <f t="shared" si="127"/>
        <v>8134</v>
      </c>
      <c r="KZZ3" s="13">
        <f t="shared" si="127"/>
        <v>8135</v>
      </c>
      <c r="LAA3" s="13">
        <f t="shared" si="127"/>
        <v>8136</v>
      </c>
      <c r="LAB3" s="13">
        <f t="shared" si="127"/>
        <v>8137</v>
      </c>
      <c r="LAC3" s="13">
        <f t="shared" si="127"/>
        <v>8138</v>
      </c>
      <c r="LAD3" s="13">
        <f t="shared" si="127"/>
        <v>8139</v>
      </c>
      <c r="LAE3" s="13">
        <f t="shared" si="127"/>
        <v>8140</v>
      </c>
      <c r="LAF3" s="13">
        <f t="shared" si="127"/>
        <v>8141</v>
      </c>
      <c r="LAG3" s="13">
        <f t="shared" si="127"/>
        <v>8142</v>
      </c>
      <c r="LAH3" s="13">
        <f t="shared" si="127"/>
        <v>8143</v>
      </c>
      <c r="LAI3" s="13">
        <f t="shared" si="127"/>
        <v>8144</v>
      </c>
      <c r="LAJ3" s="13">
        <f t="shared" si="127"/>
        <v>8145</v>
      </c>
      <c r="LAK3" s="13">
        <f t="shared" si="127"/>
        <v>8146</v>
      </c>
      <c r="LAL3" s="13">
        <f t="shared" si="127"/>
        <v>8147</v>
      </c>
      <c r="LAM3" s="13">
        <f t="shared" si="127"/>
        <v>8148</v>
      </c>
      <c r="LAN3" s="13">
        <f t="shared" si="127"/>
        <v>8149</v>
      </c>
      <c r="LAO3" s="13">
        <f t="shared" si="127"/>
        <v>8150</v>
      </c>
      <c r="LAP3" s="13">
        <f t="shared" si="127"/>
        <v>8151</v>
      </c>
      <c r="LAQ3" s="13">
        <f t="shared" si="127"/>
        <v>8152</v>
      </c>
      <c r="LAR3" s="13">
        <f t="shared" si="127"/>
        <v>8153</v>
      </c>
      <c r="LAS3" s="13">
        <f t="shared" si="127"/>
        <v>8154</v>
      </c>
      <c r="LAT3" s="13">
        <f t="shared" si="127"/>
        <v>8155</v>
      </c>
      <c r="LAU3" s="13">
        <f t="shared" si="127"/>
        <v>8156</v>
      </c>
      <c r="LAV3" s="13">
        <f t="shared" si="127"/>
        <v>8157</v>
      </c>
      <c r="LAW3" s="13">
        <f t="shared" si="127"/>
        <v>8158</v>
      </c>
      <c r="LAX3" s="13">
        <f t="shared" si="127"/>
        <v>8159</v>
      </c>
      <c r="LAY3" s="13">
        <f t="shared" si="127"/>
        <v>8160</v>
      </c>
      <c r="LAZ3" s="13">
        <f t="shared" si="127"/>
        <v>8161</v>
      </c>
      <c r="LBA3" s="13">
        <f t="shared" si="127"/>
        <v>8162</v>
      </c>
      <c r="LBB3" s="13">
        <f t="shared" si="127"/>
        <v>8163</v>
      </c>
      <c r="LBC3" s="13">
        <f t="shared" si="127"/>
        <v>8164</v>
      </c>
      <c r="LBD3" s="13">
        <f t="shared" si="127"/>
        <v>8165</v>
      </c>
      <c r="LBE3" s="13">
        <f t="shared" si="127"/>
        <v>8166</v>
      </c>
      <c r="LBF3" s="13">
        <f t="shared" si="127"/>
        <v>8167</v>
      </c>
      <c r="LBG3" s="13">
        <f t="shared" si="127"/>
        <v>8168</v>
      </c>
      <c r="LBH3" s="13">
        <f t="shared" si="127"/>
        <v>8169</v>
      </c>
      <c r="LBI3" s="13">
        <f t="shared" si="127"/>
        <v>8170</v>
      </c>
      <c r="LBJ3" s="13">
        <f t="shared" si="127"/>
        <v>8171</v>
      </c>
      <c r="LBK3" s="13">
        <f t="shared" si="127"/>
        <v>8172</v>
      </c>
      <c r="LBL3" s="13">
        <f t="shared" si="127"/>
        <v>8173</v>
      </c>
      <c r="LBM3" s="13">
        <f t="shared" si="127"/>
        <v>8174</v>
      </c>
      <c r="LBN3" s="13">
        <f t="shared" si="127"/>
        <v>8175</v>
      </c>
      <c r="LBO3" s="13">
        <f t="shared" si="127"/>
        <v>8176</v>
      </c>
      <c r="LBP3" s="13">
        <f t="shared" si="127"/>
        <v>8177</v>
      </c>
      <c r="LBQ3" s="13">
        <f t="shared" si="127"/>
        <v>8178</v>
      </c>
      <c r="LBR3" s="13">
        <f t="shared" si="127"/>
        <v>8179</v>
      </c>
      <c r="LBS3" s="13">
        <f t="shared" si="127"/>
        <v>8180</v>
      </c>
      <c r="LBT3" s="13">
        <f t="shared" si="127"/>
        <v>8181</v>
      </c>
      <c r="LBU3" s="13">
        <f t="shared" si="127"/>
        <v>8182</v>
      </c>
      <c r="LBV3" s="13">
        <f t="shared" si="127"/>
        <v>8183</v>
      </c>
      <c r="LBW3" s="13">
        <f t="shared" si="127"/>
        <v>8184</v>
      </c>
      <c r="LBX3" s="13">
        <f t="shared" si="127"/>
        <v>8185</v>
      </c>
      <c r="LBY3" s="13">
        <f t="shared" si="127"/>
        <v>8186</v>
      </c>
      <c r="LBZ3" s="13">
        <f t="shared" si="127"/>
        <v>8187</v>
      </c>
      <c r="LCA3" s="13">
        <f t="shared" si="127"/>
        <v>8188</v>
      </c>
      <c r="LCB3" s="13">
        <f t="shared" si="127"/>
        <v>8189</v>
      </c>
      <c r="LCC3" s="13">
        <f t="shared" si="127"/>
        <v>8190</v>
      </c>
      <c r="LCD3" s="13">
        <f t="shared" si="127"/>
        <v>8191</v>
      </c>
      <c r="LCE3" s="13">
        <f t="shared" si="127"/>
        <v>8192</v>
      </c>
      <c r="LCF3" s="13">
        <f t="shared" si="127"/>
        <v>8193</v>
      </c>
      <c r="LCG3" s="13">
        <f t="shared" si="127"/>
        <v>8194</v>
      </c>
      <c r="LCH3" s="13">
        <f t="shared" si="127"/>
        <v>8195</v>
      </c>
      <c r="LCI3" s="13">
        <f t="shared" ref="LCI3:LET3" si="128">COLUMN()-3</f>
        <v>8196</v>
      </c>
      <c r="LCJ3" s="13">
        <f t="shared" si="128"/>
        <v>8197</v>
      </c>
      <c r="LCK3" s="13">
        <f t="shared" si="128"/>
        <v>8198</v>
      </c>
      <c r="LCL3" s="13">
        <f t="shared" si="128"/>
        <v>8199</v>
      </c>
      <c r="LCM3" s="13">
        <f t="shared" si="128"/>
        <v>8200</v>
      </c>
      <c r="LCN3" s="13">
        <f t="shared" si="128"/>
        <v>8201</v>
      </c>
      <c r="LCO3" s="13">
        <f t="shared" si="128"/>
        <v>8202</v>
      </c>
      <c r="LCP3" s="13">
        <f t="shared" si="128"/>
        <v>8203</v>
      </c>
      <c r="LCQ3" s="13">
        <f t="shared" si="128"/>
        <v>8204</v>
      </c>
      <c r="LCR3" s="13">
        <f t="shared" si="128"/>
        <v>8205</v>
      </c>
      <c r="LCS3" s="13">
        <f t="shared" si="128"/>
        <v>8206</v>
      </c>
      <c r="LCT3" s="13">
        <f t="shared" si="128"/>
        <v>8207</v>
      </c>
      <c r="LCU3" s="13">
        <f t="shared" si="128"/>
        <v>8208</v>
      </c>
      <c r="LCV3" s="13">
        <f t="shared" si="128"/>
        <v>8209</v>
      </c>
      <c r="LCW3" s="13">
        <f t="shared" si="128"/>
        <v>8210</v>
      </c>
      <c r="LCX3" s="13">
        <f t="shared" si="128"/>
        <v>8211</v>
      </c>
      <c r="LCY3" s="13">
        <f t="shared" si="128"/>
        <v>8212</v>
      </c>
      <c r="LCZ3" s="13">
        <f t="shared" si="128"/>
        <v>8213</v>
      </c>
      <c r="LDA3" s="13">
        <f t="shared" si="128"/>
        <v>8214</v>
      </c>
      <c r="LDB3" s="13">
        <f t="shared" si="128"/>
        <v>8215</v>
      </c>
      <c r="LDC3" s="13">
        <f t="shared" si="128"/>
        <v>8216</v>
      </c>
      <c r="LDD3" s="13">
        <f t="shared" si="128"/>
        <v>8217</v>
      </c>
      <c r="LDE3" s="13">
        <f t="shared" si="128"/>
        <v>8218</v>
      </c>
      <c r="LDF3" s="13">
        <f t="shared" si="128"/>
        <v>8219</v>
      </c>
      <c r="LDG3" s="13">
        <f t="shared" si="128"/>
        <v>8220</v>
      </c>
      <c r="LDH3" s="13">
        <f t="shared" si="128"/>
        <v>8221</v>
      </c>
      <c r="LDI3" s="13">
        <f t="shared" si="128"/>
        <v>8222</v>
      </c>
      <c r="LDJ3" s="13">
        <f t="shared" si="128"/>
        <v>8223</v>
      </c>
      <c r="LDK3" s="13">
        <f t="shared" si="128"/>
        <v>8224</v>
      </c>
      <c r="LDL3" s="13">
        <f t="shared" si="128"/>
        <v>8225</v>
      </c>
      <c r="LDM3" s="13">
        <f t="shared" si="128"/>
        <v>8226</v>
      </c>
      <c r="LDN3" s="13">
        <f t="shared" si="128"/>
        <v>8227</v>
      </c>
      <c r="LDO3" s="13">
        <f t="shared" si="128"/>
        <v>8228</v>
      </c>
      <c r="LDP3" s="13">
        <f t="shared" si="128"/>
        <v>8229</v>
      </c>
      <c r="LDQ3" s="13">
        <f t="shared" si="128"/>
        <v>8230</v>
      </c>
      <c r="LDR3" s="13">
        <f t="shared" si="128"/>
        <v>8231</v>
      </c>
      <c r="LDS3" s="13">
        <f t="shared" si="128"/>
        <v>8232</v>
      </c>
      <c r="LDT3" s="13">
        <f t="shared" si="128"/>
        <v>8233</v>
      </c>
      <c r="LDU3" s="13">
        <f t="shared" si="128"/>
        <v>8234</v>
      </c>
      <c r="LDV3" s="13">
        <f t="shared" si="128"/>
        <v>8235</v>
      </c>
      <c r="LDW3" s="13">
        <f t="shared" si="128"/>
        <v>8236</v>
      </c>
      <c r="LDX3" s="13">
        <f t="shared" si="128"/>
        <v>8237</v>
      </c>
      <c r="LDY3" s="13">
        <f t="shared" si="128"/>
        <v>8238</v>
      </c>
      <c r="LDZ3" s="13">
        <f t="shared" si="128"/>
        <v>8239</v>
      </c>
      <c r="LEA3" s="13">
        <f t="shared" si="128"/>
        <v>8240</v>
      </c>
      <c r="LEB3" s="13">
        <f t="shared" si="128"/>
        <v>8241</v>
      </c>
      <c r="LEC3" s="13">
        <f t="shared" si="128"/>
        <v>8242</v>
      </c>
      <c r="LED3" s="13">
        <f t="shared" si="128"/>
        <v>8243</v>
      </c>
      <c r="LEE3" s="13">
        <f t="shared" si="128"/>
        <v>8244</v>
      </c>
      <c r="LEF3" s="13">
        <f t="shared" si="128"/>
        <v>8245</v>
      </c>
      <c r="LEG3" s="13">
        <f t="shared" si="128"/>
        <v>8246</v>
      </c>
      <c r="LEH3" s="13">
        <f t="shared" si="128"/>
        <v>8247</v>
      </c>
      <c r="LEI3" s="13">
        <f t="shared" si="128"/>
        <v>8248</v>
      </c>
      <c r="LEJ3" s="13">
        <f t="shared" si="128"/>
        <v>8249</v>
      </c>
      <c r="LEK3" s="13">
        <f t="shared" si="128"/>
        <v>8250</v>
      </c>
      <c r="LEL3" s="13">
        <f t="shared" si="128"/>
        <v>8251</v>
      </c>
      <c r="LEM3" s="13">
        <f t="shared" si="128"/>
        <v>8252</v>
      </c>
      <c r="LEN3" s="13">
        <f t="shared" si="128"/>
        <v>8253</v>
      </c>
      <c r="LEO3" s="13">
        <f t="shared" si="128"/>
        <v>8254</v>
      </c>
      <c r="LEP3" s="13">
        <f t="shared" si="128"/>
        <v>8255</v>
      </c>
      <c r="LEQ3" s="13">
        <f t="shared" si="128"/>
        <v>8256</v>
      </c>
      <c r="LER3" s="13">
        <f t="shared" si="128"/>
        <v>8257</v>
      </c>
      <c r="LES3" s="13">
        <f t="shared" si="128"/>
        <v>8258</v>
      </c>
      <c r="LET3" s="13">
        <f t="shared" si="128"/>
        <v>8259</v>
      </c>
      <c r="LEU3" s="13">
        <f t="shared" ref="LEU3:LHF3" si="129">COLUMN()-3</f>
        <v>8260</v>
      </c>
      <c r="LEV3" s="13">
        <f t="shared" si="129"/>
        <v>8261</v>
      </c>
      <c r="LEW3" s="13">
        <f t="shared" si="129"/>
        <v>8262</v>
      </c>
      <c r="LEX3" s="13">
        <f t="shared" si="129"/>
        <v>8263</v>
      </c>
      <c r="LEY3" s="13">
        <f t="shared" si="129"/>
        <v>8264</v>
      </c>
      <c r="LEZ3" s="13">
        <f t="shared" si="129"/>
        <v>8265</v>
      </c>
      <c r="LFA3" s="13">
        <f t="shared" si="129"/>
        <v>8266</v>
      </c>
      <c r="LFB3" s="13">
        <f t="shared" si="129"/>
        <v>8267</v>
      </c>
      <c r="LFC3" s="13">
        <f t="shared" si="129"/>
        <v>8268</v>
      </c>
      <c r="LFD3" s="13">
        <f t="shared" si="129"/>
        <v>8269</v>
      </c>
      <c r="LFE3" s="13">
        <f t="shared" si="129"/>
        <v>8270</v>
      </c>
      <c r="LFF3" s="13">
        <f t="shared" si="129"/>
        <v>8271</v>
      </c>
      <c r="LFG3" s="13">
        <f t="shared" si="129"/>
        <v>8272</v>
      </c>
      <c r="LFH3" s="13">
        <f t="shared" si="129"/>
        <v>8273</v>
      </c>
      <c r="LFI3" s="13">
        <f t="shared" si="129"/>
        <v>8274</v>
      </c>
      <c r="LFJ3" s="13">
        <f t="shared" si="129"/>
        <v>8275</v>
      </c>
      <c r="LFK3" s="13">
        <f t="shared" si="129"/>
        <v>8276</v>
      </c>
      <c r="LFL3" s="13">
        <f t="shared" si="129"/>
        <v>8277</v>
      </c>
      <c r="LFM3" s="13">
        <f t="shared" si="129"/>
        <v>8278</v>
      </c>
      <c r="LFN3" s="13">
        <f t="shared" si="129"/>
        <v>8279</v>
      </c>
      <c r="LFO3" s="13">
        <f t="shared" si="129"/>
        <v>8280</v>
      </c>
      <c r="LFP3" s="13">
        <f t="shared" si="129"/>
        <v>8281</v>
      </c>
      <c r="LFQ3" s="13">
        <f t="shared" si="129"/>
        <v>8282</v>
      </c>
      <c r="LFR3" s="13">
        <f t="shared" si="129"/>
        <v>8283</v>
      </c>
      <c r="LFS3" s="13">
        <f t="shared" si="129"/>
        <v>8284</v>
      </c>
      <c r="LFT3" s="13">
        <f t="shared" si="129"/>
        <v>8285</v>
      </c>
      <c r="LFU3" s="13">
        <f t="shared" si="129"/>
        <v>8286</v>
      </c>
      <c r="LFV3" s="13">
        <f t="shared" si="129"/>
        <v>8287</v>
      </c>
      <c r="LFW3" s="13">
        <f t="shared" si="129"/>
        <v>8288</v>
      </c>
      <c r="LFX3" s="13">
        <f t="shared" si="129"/>
        <v>8289</v>
      </c>
      <c r="LFY3" s="13">
        <f t="shared" si="129"/>
        <v>8290</v>
      </c>
      <c r="LFZ3" s="13">
        <f t="shared" si="129"/>
        <v>8291</v>
      </c>
      <c r="LGA3" s="13">
        <f t="shared" si="129"/>
        <v>8292</v>
      </c>
      <c r="LGB3" s="13">
        <f t="shared" si="129"/>
        <v>8293</v>
      </c>
      <c r="LGC3" s="13">
        <f t="shared" si="129"/>
        <v>8294</v>
      </c>
      <c r="LGD3" s="13">
        <f t="shared" si="129"/>
        <v>8295</v>
      </c>
      <c r="LGE3" s="13">
        <f t="shared" si="129"/>
        <v>8296</v>
      </c>
      <c r="LGF3" s="13">
        <f t="shared" si="129"/>
        <v>8297</v>
      </c>
      <c r="LGG3" s="13">
        <f t="shared" si="129"/>
        <v>8298</v>
      </c>
      <c r="LGH3" s="13">
        <f t="shared" si="129"/>
        <v>8299</v>
      </c>
      <c r="LGI3" s="13">
        <f t="shared" si="129"/>
        <v>8300</v>
      </c>
      <c r="LGJ3" s="13">
        <f t="shared" si="129"/>
        <v>8301</v>
      </c>
      <c r="LGK3" s="13">
        <f t="shared" si="129"/>
        <v>8302</v>
      </c>
      <c r="LGL3" s="13">
        <f t="shared" si="129"/>
        <v>8303</v>
      </c>
      <c r="LGM3" s="13">
        <f t="shared" si="129"/>
        <v>8304</v>
      </c>
      <c r="LGN3" s="13">
        <f t="shared" si="129"/>
        <v>8305</v>
      </c>
      <c r="LGO3" s="13">
        <f t="shared" si="129"/>
        <v>8306</v>
      </c>
      <c r="LGP3" s="13">
        <f t="shared" si="129"/>
        <v>8307</v>
      </c>
      <c r="LGQ3" s="13">
        <f t="shared" si="129"/>
        <v>8308</v>
      </c>
      <c r="LGR3" s="13">
        <f t="shared" si="129"/>
        <v>8309</v>
      </c>
      <c r="LGS3" s="13">
        <f t="shared" si="129"/>
        <v>8310</v>
      </c>
      <c r="LGT3" s="13">
        <f t="shared" si="129"/>
        <v>8311</v>
      </c>
      <c r="LGU3" s="13">
        <f t="shared" si="129"/>
        <v>8312</v>
      </c>
      <c r="LGV3" s="13">
        <f t="shared" si="129"/>
        <v>8313</v>
      </c>
      <c r="LGW3" s="13">
        <f t="shared" si="129"/>
        <v>8314</v>
      </c>
      <c r="LGX3" s="13">
        <f t="shared" si="129"/>
        <v>8315</v>
      </c>
      <c r="LGY3" s="13">
        <f t="shared" si="129"/>
        <v>8316</v>
      </c>
      <c r="LGZ3" s="13">
        <f t="shared" si="129"/>
        <v>8317</v>
      </c>
      <c r="LHA3" s="13">
        <f t="shared" si="129"/>
        <v>8318</v>
      </c>
      <c r="LHB3" s="13">
        <f t="shared" si="129"/>
        <v>8319</v>
      </c>
      <c r="LHC3" s="13">
        <f t="shared" si="129"/>
        <v>8320</v>
      </c>
      <c r="LHD3" s="13">
        <f t="shared" si="129"/>
        <v>8321</v>
      </c>
      <c r="LHE3" s="13">
        <f t="shared" si="129"/>
        <v>8322</v>
      </c>
      <c r="LHF3" s="13">
        <f t="shared" si="129"/>
        <v>8323</v>
      </c>
      <c r="LHG3" s="13">
        <f t="shared" ref="LHG3:LJR3" si="130">COLUMN()-3</f>
        <v>8324</v>
      </c>
      <c r="LHH3" s="13">
        <f t="shared" si="130"/>
        <v>8325</v>
      </c>
      <c r="LHI3" s="13">
        <f t="shared" si="130"/>
        <v>8326</v>
      </c>
      <c r="LHJ3" s="13">
        <f t="shared" si="130"/>
        <v>8327</v>
      </c>
      <c r="LHK3" s="13">
        <f t="shared" si="130"/>
        <v>8328</v>
      </c>
      <c r="LHL3" s="13">
        <f t="shared" si="130"/>
        <v>8329</v>
      </c>
      <c r="LHM3" s="13">
        <f t="shared" si="130"/>
        <v>8330</v>
      </c>
      <c r="LHN3" s="13">
        <f t="shared" si="130"/>
        <v>8331</v>
      </c>
      <c r="LHO3" s="13">
        <f t="shared" si="130"/>
        <v>8332</v>
      </c>
      <c r="LHP3" s="13">
        <f t="shared" si="130"/>
        <v>8333</v>
      </c>
      <c r="LHQ3" s="13">
        <f t="shared" si="130"/>
        <v>8334</v>
      </c>
      <c r="LHR3" s="13">
        <f t="shared" si="130"/>
        <v>8335</v>
      </c>
      <c r="LHS3" s="13">
        <f t="shared" si="130"/>
        <v>8336</v>
      </c>
      <c r="LHT3" s="13">
        <f t="shared" si="130"/>
        <v>8337</v>
      </c>
      <c r="LHU3" s="13">
        <f t="shared" si="130"/>
        <v>8338</v>
      </c>
      <c r="LHV3" s="13">
        <f t="shared" si="130"/>
        <v>8339</v>
      </c>
      <c r="LHW3" s="13">
        <f t="shared" si="130"/>
        <v>8340</v>
      </c>
      <c r="LHX3" s="13">
        <f t="shared" si="130"/>
        <v>8341</v>
      </c>
      <c r="LHY3" s="13">
        <f t="shared" si="130"/>
        <v>8342</v>
      </c>
      <c r="LHZ3" s="13">
        <f t="shared" si="130"/>
        <v>8343</v>
      </c>
      <c r="LIA3" s="13">
        <f t="shared" si="130"/>
        <v>8344</v>
      </c>
      <c r="LIB3" s="13">
        <f t="shared" si="130"/>
        <v>8345</v>
      </c>
      <c r="LIC3" s="13">
        <f t="shared" si="130"/>
        <v>8346</v>
      </c>
      <c r="LID3" s="13">
        <f t="shared" si="130"/>
        <v>8347</v>
      </c>
      <c r="LIE3" s="13">
        <f t="shared" si="130"/>
        <v>8348</v>
      </c>
      <c r="LIF3" s="13">
        <f t="shared" si="130"/>
        <v>8349</v>
      </c>
      <c r="LIG3" s="13">
        <f t="shared" si="130"/>
        <v>8350</v>
      </c>
      <c r="LIH3" s="13">
        <f t="shared" si="130"/>
        <v>8351</v>
      </c>
      <c r="LII3" s="13">
        <f t="shared" si="130"/>
        <v>8352</v>
      </c>
      <c r="LIJ3" s="13">
        <f t="shared" si="130"/>
        <v>8353</v>
      </c>
      <c r="LIK3" s="13">
        <f t="shared" si="130"/>
        <v>8354</v>
      </c>
      <c r="LIL3" s="13">
        <f t="shared" si="130"/>
        <v>8355</v>
      </c>
      <c r="LIM3" s="13">
        <f t="shared" si="130"/>
        <v>8356</v>
      </c>
      <c r="LIN3" s="13">
        <f t="shared" si="130"/>
        <v>8357</v>
      </c>
      <c r="LIO3" s="13">
        <f t="shared" si="130"/>
        <v>8358</v>
      </c>
      <c r="LIP3" s="13">
        <f t="shared" si="130"/>
        <v>8359</v>
      </c>
      <c r="LIQ3" s="13">
        <f t="shared" si="130"/>
        <v>8360</v>
      </c>
      <c r="LIR3" s="13">
        <f t="shared" si="130"/>
        <v>8361</v>
      </c>
      <c r="LIS3" s="13">
        <f t="shared" si="130"/>
        <v>8362</v>
      </c>
      <c r="LIT3" s="13">
        <f t="shared" si="130"/>
        <v>8363</v>
      </c>
      <c r="LIU3" s="13">
        <f t="shared" si="130"/>
        <v>8364</v>
      </c>
      <c r="LIV3" s="13">
        <f t="shared" si="130"/>
        <v>8365</v>
      </c>
      <c r="LIW3" s="13">
        <f t="shared" si="130"/>
        <v>8366</v>
      </c>
      <c r="LIX3" s="13">
        <f t="shared" si="130"/>
        <v>8367</v>
      </c>
      <c r="LIY3" s="13">
        <f t="shared" si="130"/>
        <v>8368</v>
      </c>
      <c r="LIZ3" s="13">
        <f t="shared" si="130"/>
        <v>8369</v>
      </c>
      <c r="LJA3" s="13">
        <f t="shared" si="130"/>
        <v>8370</v>
      </c>
      <c r="LJB3" s="13">
        <f t="shared" si="130"/>
        <v>8371</v>
      </c>
      <c r="LJC3" s="13">
        <f t="shared" si="130"/>
        <v>8372</v>
      </c>
      <c r="LJD3" s="13">
        <f t="shared" si="130"/>
        <v>8373</v>
      </c>
      <c r="LJE3" s="13">
        <f t="shared" si="130"/>
        <v>8374</v>
      </c>
      <c r="LJF3" s="13">
        <f t="shared" si="130"/>
        <v>8375</v>
      </c>
      <c r="LJG3" s="13">
        <f t="shared" si="130"/>
        <v>8376</v>
      </c>
      <c r="LJH3" s="13">
        <f t="shared" si="130"/>
        <v>8377</v>
      </c>
      <c r="LJI3" s="13">
        <f t="shared" si="130"/>
        <v>8378</v>
      </c>
      <c r="LJJ3" s="13">
        <f t="shared" si="130"/>
        <v>8379</v>
      </c>
      <c r="LJK3" s="13">
        <f t="shared" si="130"/>
        <v>8380</v>
      </c>
      <c r="LJL3" s="13">
        <f t="shared" si="130"/>
        <v>8381</v>
      </c>
      <c r="LJM3" s="13">
        <f t="shared" si="130"/>
        <v>8382</v>
      </c>
      <c r="LJN3" s="13">
        <f t="shared" si="130"/>
        <v>8383</v>
      </c>
      <c r="LJO3" s="13">
        <f t="shared" si="130"/>
        <v>8384</v>
      </c>
      <c r="LJP3" s="13">
        <f t="shared" si="130"/>
        <v>8385</v>
      </c>
      <c r="LJQ3" s="13">
        <f t="shared" si="130"/>
        <v>8386</v>
      </c>
      <c r="LJR3" s="13">
        <f t="shared" si="130"/>
        <v>8387</v>
      </c>
      <c r="LJS3" s="13">
        <f t="shared" ref="LJS3:LMD3" si="131">COLUMN()-3</f>
        <v>8388</v>
      </c>
      <c r="LJT3" s="13">
        <f t="shared" si="131"/>
        <v>8389</v>
      </c>
      <c r="LJU3" s="13">
        <f t="shared" si="131"/>
        <v>8390</v>
      </c>
      <c r="LJV3" s="13">
        <f t="shared" si="131"/>
        <v>8391</v>
      </c>
      <c r="LJW3" s="13">
        <f t="shared" si="131"/>
        <v>8392</v>
      </c>
      <c r="LJX3" s="13">
        <f t="shared" si="131"/>
        <v>8393</v>
      </c>
      <c r="LJY3" s="13">
        <f t="shared" si="131"/>
        <v>8394</v>
      </c>
      <c r="LJZ3" s="13">
        <f t="shared" si="131"/>
        <v>8395</v>
      </c>
      <c r="LKA3" s="13">
        <f t="shared" si="131"/>
        <v>8396</v>
      </c>
      <c r="LKB3" s="13">
        <f t="shared" si="131"/>
        <v>8397</v>
      </c>
      <c r="LKC3" s="13">
        <f t="shared" si="131"/>
        <v>8398</v>
      </c>
      <c r="LKD3" s="13">
        <f t="shared" si="131"/>
        <v>8399</v>
      </c>
      <c r="LKE3" s="13">
        <f t="shared" si="131"/>
        <v>8400</v>
      </c>
      <c r="LKF3" s="13">
        <f t="shared" si="131"/>
        <v>8401</v>
      </c>
      <c r="LKG3" s="13">
        <f t="shared" si="131"/>
        <v>8402</v>
      </c>
      <c r="LKH3" s="13">
        <f t="shared" si="131"/>
        <v>8403</v>
      </c>
      <c r="LKI3" s="13">
        <f t="shared" si="131"/>
        <v>8404</v>
      </c>
      <c r="LKJ3" s="13">
        <f t="shared" si="131"/>
        <v>8405</v>
      </c>
      <c r="LKK3" s="13">
        <f t="shared" si="131"/>
        <v>8406</v>
      </c>
      <c r="LKL3" s="13">
        <f t="shared" si="131"/>
        <v>8407</v>
      </c>
      <c r="LKM3" s="13">
        <f t="shared" si="131"/>
        <v>8408</v>
      </c>
      <c r="LKN3" s="13">
        <f t="shared" si="131"/>
        <v>8409</v>
      </c>
      <c r="LKO3" s="13">
        <f t="shared" si="131"/>
        <v>8410</v>
      </c>
      <c r="LKP3" s="13">
        <f t="shared" si="131"/>
        <v>8411</v>
      </c>
      <c r="LKQ3" s="13">
        <f t="shared" si="131"/>
        <v>8412</v>
      </c>
      <c r="LKR3" s="13">
        <f t="shared" si="131"/>
        <v>8413</v>
      </c>
      <c r="LKS3" s="13">
        <f t="shared" si="131"/>
        <v>8414</v>
      </c>
      <c r="LKT3" s="13">
        <f t="shared" si="131"/>
        <v>8415</v>
      </c>
      <c r="LKU3" s="13">
        <f t="shared" si="131"/>
        <v>8416</v>
      </c>
      <c r="LKV3" s="13">
        <f t="shared" si="131"/>
        <v>8417</v>
      </c>
      <c r="LKW3" s="13">
        <f t="shared" si="131"/>
        <v>8418</v>
      </c>
      <c r="LKX3" s="13">
        <f t="shared" si="131"/>
        <v>8419</v>
      </c>
      <c r="LKY3" s="13">
        <f t="shared" si="131"/>
        <v>8420</v>
      </c>
      <c r="LKZ3" s="13">
        <f t="shared" si="131"/>
        <v>8421</v>
      </c>
      <c r="LLA3" s="13">
        <f t="shared" si="131"/>
        <v>8422</v>
      </c>
      <c r="LLB3" s="13">
        <f t="shared" si="131"/>
        <v>8423</v>
      </c>
      <c r="LLC3" s="13">
        <f t="shared" si="131"/>
        <v>8424</v>
      </c>
      <c r="LLD3" s="13">
        <f t="shared" si="131"/>
        <v>8425</v>
      </c>
      <c r="LLE3" s="13">
        <f t="shared" si="131"/>
        <v>8426</v>
      </c>
      <c r="LLF3" s="13">
        <f t="shared" si="131"/>
        <v>8427</v>
      </c>
      <c r="LLG3" s="13">
        <f t="shared" si="131"/>
        <v>8428</v>
      </c>
      <c r="LLH3" s="13">
        <f t="shared" si="131"/>
        <v>8429</v>
      </c>
      <c r="LLI3" s="13">
        <f t="shared" si="131"/>
        <v>8430</v>
      </c>
      <c r="LLJ3" s="13">
        <f t="shared" si="131"/>
        <v>8431</v>
      </c>
      <c r="LLK3" s="13">
        <f t="shared" si="131"/>
        <v>8432</v>
      </c>
      <c r="LLL3" s="13">
        <f t="shared" si="131"/>
        <v>8433</v>
      </c>
      <c r="LLM3" s="13">
        <f t="shared" si="131"/>
        <v>8434</v>
      </c>
      <c r="LLN3" s="13">
        <f t="shared" si="131"/>
        <v>8435</v>
      </c>
      <c r="LLO3" s="13">
        <f t="shared" si="131"/>
        <v>8436</v>
      </c>
      <c r="LLP3" s="13">
        <f t="shared" si="131"/>
        <v>8437</v>
      </c>
      <c r="LLQ3" s="13">
        <f t="shared" si="131"/>
        <v>8438</v>
      </c>
      <c r="LLR3" s="13">
        <f t="shared" si="131"/>
        <v>8439</v>
      </c>
      <c r="LLS3" s="13">
        <f t="shared" si="131"/>
        <v>8440</v>
      </c>
      <c r="LLT3" s="13">
        <f t="shared" si="131"/>
        <v>8441</v>
      </c>
      <c r="LLU3" s="13">
        <f t="shared" si="131"/>
        <v>8442</v>
      </c>
      <c r="LLV3" s="13">
        <f t="shared" si="131"/>
        <v>8443</v>
      </c>
      <c r="LLW3" s="13">
        <f t="shared" si="131"/>
        <v>8444</v>
      </c>
      <c r="LLX3" s="13">
        <f t="shared" si="131"/>
        <v>8445</v>
      </c>
      <c r="LLY3" s="13">
        <f t="shared" si="131"/>
        <v>8446</v>
      </c>
      <c r="LLZ3" s="13">
        <f t="shared" si="131"/>
        <v>8447</v>
      </c>
      <c r="LMA3" s="13">
        <f t="shared" si="131"/>
        <v>8448</v>
      </c>
      <c r="LMB3" s="13">
        <f t="shared" si="131"/>
        <v>8449</v>
      </c>
      <c r="LMC3" s="13">
        <f t="shared" si="131"/>
        <v>8450</v>
      </c>
      <c r="LMD3" s="13">
        <f t="shared" si="131"/>
        <v>8451</v>
      </c>
      <c r="LME3" s="13">
        <f t="shared" ref="LME3:LOP3" si="132">COLUMN()-3</f>
        <v>8452</v>
      </c>
      <c r="LMF3" s="13">
        <f t="shared" si="132"/>
        <v>8453</v>
      </c>
      <c r="LMG3" s="13">
        <f t="shared" si="132"/>
        <v>8454</v>
      </c>
      <c r="LMH3" s="13">
        <f t="shared" si="132"/>
        <v>8455</v>
      </c>
      <c r="LMI3" s="13">
        <f t="shared" si="132"/>
        <v>8456</v>
      </c>
      <c r="LMJ3" s="13">
        <f t="shared" si="132"/>
        <v>8457</v>
      </c>
      <c r="LMK3" s="13">
        <f t="shared" si="132"/>
        <v>8458</v>
      </c>
      <c r="LML3" s="13">
        <f t="shared" si="132"/>
        <v>8459</v>
      </c>
      <c r="LMM3" s="13">
        <f t="shared" si="132"/>
        <v>8460</v>
      </c>
      <c r="LMN3" s="13">
        <f t="shared" si="132"/>
        <v>8461</v>
      </c>
      <c r="LMO3" s="13">
        <f t="shared" si="132"/>
        <v>8462</v>
      </c>
      <c r="LMP3" s="13">
        <f t="shared" si="132"/>
        <v>8463</v>
      </c>
      <c r="LMQ3" s="13">
        <f t="shared" si="132"/>
        <v>8464</v>
      </c>
      <c r="LMR3" s="13">
        <f t="shared" si="132"/>
        <v>8465</v>
      </c>
      <c r="LMS3" s="13">
        <f t="shared" si="132"/>
        <v>8466</v>
      </c>
      <c r="LMT3" s="13">
        <f t="shared" si="132"/>
        <v>8467</v>
      </c>
      <c r="LMU3" s="13">
        <f t="shared" si="132"/>
        <v>8468</v>
      </c>
      <c r="LMV3" s="13">
        <f t="shared" si="132"/>
        <v>8469</v>
      </c>
      <c r="LMW3" s="13">
        <f t="shared" si="132"/>
        <v>8470</v>
      </c>
      <c r="LMX3" s="13">
        <f t="shared" si="132"/>
        <v>8471</v>
      </c>
      <c r="LMY3" s="13">
        <f t="shared" si="132"/>
        <v>8472</v>
      </c>
      <c r="LMZ3" s="13">
        <f t="shared" si="132"/>
        <v>8473</v>
      </c>
      <c r="LNA3" s="13">
        <f t="shared" si="132"/>
        <v>8474</v>
      </c>
      <c r="LNB3" s="13">
        <f t="shared" si="132"/>
        <v>8475</v>
      </c>
      <c r="LNC3" s="13">
        <f t="shared" si="132"/>
        <v>8476</v>
      </c>
      <c r="LND3" s="13">
        <f t="shared" si="132"/>
        <v>8477</v>
      </c>
      <c r="LNE3" s="13">
        <f t="shared" si="132"/>
        <v>8478</v>
      </c>
      <c r="LNF3" s="13">
        <f t="shared" si="132"/>
        <v>8479</v>
      </c>
      <c r="LNG3" s="13">
        <f t="shared" si="132"/>
        <v>8480</v>
      </c>
      <c r="LNH3" s="13">
        <f t="shared" si="132"/>
        <v>8481</v>
      </c>
      <c r="LNI3" s="13">
        <f t="shared" si="132"/>
        <v>8482</v>
      </c>
      <c r="LNJ3" s="13">
        <f t="shared" si="132"/>
        <v>8483</v>
      </c>
      <c r="LNK3" s="13">
        <f t="shared" si="132"/>
        <v>8484</v>
      </c>
      <c r="LNL3" s="13">
        <f t="shared" si="132"/>
        <v>8485</v>
      </c>
      <c r="LNM3" s="13">
        <f t="shared" si="132"/>
        <v>8486</v>
      </c>
      <c r="LNN3" s="13">
        <f t="shared" si="132"/>
        <v>8487</v>
      </c>
      <c r="LNO3" s="13">
        <f t="shared" si="132"/>
        <v>8488</v>
      </c>
      <c r="LNP3" s="13">
        <f t="shared" si="132"/>
        <v>8489</v>
      </c>
      <c r="LNQ3" s="13">
        <f t="shared" si="132"/>
        <v>8490</v>
      </c>
      <c r="LNR3" s="13">
        <f t="shared" si="132"/>
        <v>8491</v>
      </c>
      <c r="LNS3" s="13">
        <f t="shared" si="132"/>
        <v>8492</v>
      </c>
      <c r="LNT3" s="13">
        <f t="shared" si="132"/>
        <v>8493</v>
      </c>
      <c r="LNU3" s="13">
        <f t="shared" si="132"/>
        <v>8494</v>
      </c>
      <c r="LNV3" s="13">
        <f t="shared" si="132"/>
        <v>8495</v>
      </c>
      <c r="LNW3" s="13">
        <f t="shared" si="132"/>
        <v>8496</v>
      </c>
      <c r="LNX3" s="13">
        <f t="shared" si="132"/>
        <v>8497</v>
      </c>
      <c r="LNY3" s="13">
        <f t="shared" si="132"/>
        <v>8498</v>
      </c>
      <c r="LNZ3" s="13">
        <f t="shared" si="132"/>
        <v>8499</v>
      </c>
      <c r="LOA3" s="13">
        <f t="shared" si="132"/>
        <v>8500</v>
      </c>
      <c r="LOB3" s="13">
        <f t="shared" si="132"/>
        <v>8501</v>
      </c>
      <c r="LOC3" s="13">
        <f t="shared" si="132"/>
        <v>8502</v>
      </c>
      <c r="LOD3" s="13">
        <f t="shared" si="132"/>
        <v>8503</v>
      </c>
      <c r="LOE3" s="13">
        <f t="shared" si="132"/>
        <v>8504</v>
      </c>
      <c r="LOF3" s="13">
        <f t="shared" si="132"/>
        <v>8505</v>
      </c>
      <c r="LOG3" s="13">
        <f t="shared" si="132"/>
        <v>8506</v>
      </c>
      <c r="LOH3" s="13">
        <f t="shared" si="132"/>
        <v>8507</v>
      </c>
      <c r="LOI3" s="13">
        <f t="shared" si="132"/>
        <v>8508</v>
      </c>
      <c r="LOJ3" s="13">
        <f t="shared" si="132"/>
        <v>8509</v>
      </c>
      <c r="LOK3" s="13">
        <f t="shared" si="132"/>
        <v>8510</v>
      </c>
      <c r="LOL3" s="13">
        <f t="shared" si="132"/>
        <v>8511</v>
      </c>
      <c r="LOM3" s="13">
        <f t="shared" si="132"/>
        <v>8512</v>
      </c>
      <c r="LON3" s="13">
        <f t="shared" si="132"/>
        <v>8513</v>
      </c>
      <c r="LOO3" s="13">
        <f t="shared" si="132"/>
        <v>8514</v>
      </c>
      <c r="LOP3" s="13">
        <f t="shared" si="132"/>
        <v>8515</v>
      </c>
      <c r="LOQ3" s="13">
        <f t="shared" ref="LOQ3:LRB3" si="133">COLUMN()-3</f>
        <v>8516</v>
      </c>
      <c r="LOR3" s="13">
        <f t="shared" si="133"/>
        <v>8517</v>
      </c>
      <c r="LOS3" s="13">
        <f t="shared" si="133"/>
        <v>8518</v>
      </c>
      <c r="LOT3" s="13">
        <f t="shared" si="133"/>
        <v>8519</v>
      </c>
      <c r="LOU3" s="13">
        <f t="shared" si="133"/>
        <v>8520</v>
      </c>
      <c r="LOV3" s="13">
        <f t="shared" si="133"/>
        <v>8521</v>
      </c>
      <c r="LOW3" s="13">
        <f t="shared" si="133"/>
        <v>8522</v>
      </c>
      <c r="LOX3" s="13">
        <f t="shared" si="133"/>
        <v>8523</v>
      </c>
      <c r="LOY3" s="13">
        <f t="shared" si="133"/>
        <v>8524</v>
      </c>
      <c r="LOZ3" s="13">
        <f t="shared" si="133"/>
        <v>8525</v>
      </c>
      <c r="LPA3" s="13">
        <f t="shared" si="133"/>
        <v>8526</v>
      </c>
      <c r="LPB3" s="13">
        <f t="shared" si="133"/>
        <v>8527</v>
      </c>
      <c r="LPC3" s="13">
        <f t="shared" si="133"/>
        <v>8528</v>
      </c>
      <c r="LPD3" s="13">
        <f t="shared" si="133"/>
        <v>8529</v>
      </c>
      <c r="LPE3" s="13">
        <f t="shared" si="133"/>
        <v>8530</v>
      </c>
      <c r="LPF3" s="13">
        <f t="shared" si="133"/>
        <v>8531</v>
      </c>
      <c r="LPG3" s="13">
        <f t="shared" si="133"/>
        <v>8532</v>
      </c>
      <c r="LPH3" s="13">
        <f t="shared" si="133"/>
        <v>8533</v>
      </c>
      <c r="LPI3" s="13">
        <f t="shared" si="133"/>
        <v>8534</v>
      </c>
      <c r="LPJ3" s="13">
        <f t="shared" si="133"/>
        <v>8535</v>
      </c>
      <c r="LPK3" s="13">
        <f t="shared" si="133"/>
        <v>8536</v>
      </c>
      <c r="LPL3" s="13">
        <f t="shared" si="133"/>
        <v>8537</v>
      </c>
      <c r="LPM3" s="13">
        <f t="shared" si="133"/>
        <v>8538</v>
      </c>
      <c r="LPN3" s="13">
        <f t="shared" si="133"/>
        <v>8539</v>
      </c>
      <c r="LPO3" s="13">
        <f t="shared" si="133"/>
        <v>8540</v>
      </c>
      <c r="LPP3" s="13">
        <f t="shared" si="133"/>
        <v>8541</v>
      </c>
      <c r="LPQ3" s="13">
        <f t="shared" si="133"/>
        <v>8542</v>
      </c>
      <c r="LPR3" s="13">
        <f t="shared" si="133"/>
        <v>8543</v>
      </c>
      <c r="LPS3" s="13">
        <f t="shared" si="133"/>
        <v>8544</v>
      </c>
      <c r="LPT3" s="13">
        <f t="shared" si="133"/>
        <v>8545</v>
      </c>
      <c r="LPU3" s="13">
        <f t="shared" si="133"/>
        <v>8546</v>
      </c>
      <c r="LPV3" s="13">
        <f t="shared" si="133"/>
        <v>8547</v>
      </c>
      <c r="LPW3" s="13">
        <f t="shared" si="133"/>
        <v>8548</v>
      </c>
      <c r="LPX3" s="13">
        <f t="shared" si="133"/>
        <v>8549</v>
      </c>
      <c r="LPY3" s="13">
        <f t="shared" si="133"/>
        <v>8550</v>
      </c>
      <c r="LPZ3" s="13">
        <f t="shared" si="133"/>
        <v>8551</v>
      </c>
      <c r="LQA3" s="13">
        <f t="shared" si="133"/>
        <v>8552</v>
      </c>
      <c r="LQB3" s="13">
        <f t="shared" si="133"/>
        <v>8553</v>
      </c>
      <c r="LQC3" s="13">
        <f t="shared" si="133"/>
        <v>8554</v>
      </c>
      <c r="LQD3" s="13">
        <f t="shared" si="133"/>
        <v>8555</v>
      </c>
      <c r="LQE3" s="13">
        <f t="shared" si="133"/>
        <v>8556</v>
      </c>
      <c r="LQF3" s="13">
        <f t="shared" si="133"/>
        <v>8557</v>
      </c>
      <c r="LQG3" s="13">
        <f t="shared" si="133"/>
        <v>8558</v>
      </c>
      <c r="LQH3" s="13">
        <f t="shared" si="133"/>
        <v>8559</v>
      </c>
      <c r="LQI3" s="13">
        <f t="shared" si="133"/>
        <v>8560</v>
      </c>
      <c r="LQJ3" s="13">
        <f t="shared" si="133"/>
        <v>8561</v>
      </c>
      <c r="LQK3" s="13">
        <f t="shared" si="133"/>
        <v>8562</v>
      </c>
      <c r="LQL3" s="13">
        <f t="shared" si="133"/>
        <v>8563</v>
      </c>
      <c r="LQM3" s="13">
        <f t="shared" si="133"/>
        <v>8564</v>
      </c>
      <c r="LQN3" s="13">
        <f t="shared" si="133"/>
        <v>8565</v>
      </c>
      <c r="LQO3" s="13">
        <f t="shared" si="133"/>
        <v>8566</v>
      </c>
      <c r="LQP3" s="13">
        <f t="shared" si="133"/>
        <v>8567</v>
      </c>
      <c r="LQQ3" s="13">
        <f t="shared" si="133"/>
        <v>8568</v>
      </c>
      <c r="LQR3" s="13">
        <f t="shared" si="133"/>
        <v>8569</v>
      </c>
      <c r="LQS3" s="13">
        <f t="shared" si="133"/>
        <v>8570</v>
      </c>
      <c r="LQT3" s="13">
        <f t="shared" si="133"/>
        <v>8571</v>
      </c>
      <c r="LQU3" s="13">
        <f t="shared" si="133"/>
        <v>8572</v>
      </c>
      <c r="LQV3" s="13">
        <f t="shared" si="133"/>
        <v>8573</v>
      </c>
      <c r="LQW3" s="13">
        <f t="shared" si="133"/>
        <v>8574</v>
      </c>
      <c r="LQX3" s="13">
        <f t="shared" si="133"/>
        <v>8575</v>
      </c>
      <c r="LQY3" s="13">
        <f t="shared" si="133"/>
        <v>8576</v>
      </c>
      <c r="LQZ3" s="13">
        <f t="shared" si="133"/>
        <v>8577</v>
      </c>
      <c r="LRA3" s="13">
        <f t="shared" si="133"/>
        <v>8578</v>
      </c>
      <c r="LRB3" s="13">
        <f t="shared" si="133"/>
        <v>8579</v>
      </c>
      <c r="LRC3" s="13">
        <f t="shared" ref="LRC3:LTN3" si="134">COLUMN()-3</f>
        <v>8580</v>
      </c>
      <c r="LRD3" s="13">
        <f t="shared" si="134"/>
        <v>8581</v>
      </c>
      <c r="LRE3" s="13">
        <f t="shared" si="134"/>
        <v>8582</v>
      </c>
      <c r="LRF3" s="13">
        <f t="shared" si="134"/>
        <v>8583</v>
      </c>
      <c r="LRG3" s="13">
        <f t="shared" si="134"/>
        <v>8584</v>
      </c>
      <c r="LRH3" s="13">
        <f t="shared" si="134"/>
        <v>8585</v>
      </c>
      <c r="LRI3" s="13">
        <f t="shared" si="134"/>
        <v>8586</v>
      </c>
      <c r="LRJ3" s="13">
        <f t="shared" si="134"/>
        <v>8587</v>
      </c>
      <c r="LRK3" s="13">
        <f t="shared" si="134"/>
        <v>8588</v>
      </c>
      <c r="LRL3" s="13">
        <f t="shared" si="134"/>
        <v>8589</v>
      </c>
      <c r="LRM3" s="13">
        <f t="shared" si="134"/>
        <v>8590</v>
      </c>
      <c r="LRN3" s="13">
        <f t="shared" si="134"/>
        <v>8591</v>
      </c>
      <c r="LRO3" s="13">
        <f t="shared" si="134"/>
        <v>8592</v>
      </c>
      <c r="LRP3" s="13">
        <f t="shared" si="134"/>
        <v>8593</v>
      </c>
      <c r="LRQ3" s="13">
        <f t="shared" si="134"/>
        <v>8594</v>
      </c>
      <c r="LRR3" s="13">
        <f t="shared" si="134"/>
        <v>8595</v>
      </c>
      <c r="LRS3" s="13">
        <f t="shared" si="134"/>
        <v>8596</v>
      </c>
      <c r="LRT3" s="13">
        <f t="shared" si="134"/>
        <v>8597</v>
      </c>
      <c r="LRU3" s="13">
        <f t="shared" si="134"/>
        <v>8598</v>
      </c>
      <c r="LRV3" s="13">
        <f t="shared" si="134"/>
        <v>8599</v>
      </c>
      <c r="LRW3" s="13">
        <f t="shared" si="134"/>
        <v>8600</v>
      </c>
      <c r="LRX3" s="13">
        <f t="shared" si="134"/>
        <v>8601</v>
      </c>
      <c r="LRY3" s="13">
        <f t="shared" si="134"/>
        <v>8602</v>
      </c>
      <c r="LRZ3" s="13">
        <f t="shared" si="134"/>
        <v>8603</v>
      </c>
      <c r="LSA3" s="13">
        <f t="shared" si="134"/>
        <v>8604</v>
      </c>
      <c r="LSB3" s="13">
        <f t="shared" si="134"/>
        <v>8605</v>
      </c>
      <c r="LSC3" s="13">
        <f t="shared" si="134"/>
        <v>8606</v>
      </c>
      <c r="LSD3" s="13">
        <f t="shared" si="134"/>
        <v>8607</v>
      </c>
      <c r="LSE3" s="13">
        <f t="shared" si="134"/>
        <v>8608</v>
      </c>
      <c r="LSF3" s="13">
        <f t="shared" si="134"/>
        <v>8609</v>
      </c>
      <c r="LSG3" s="13">
        <f t="shared" si="134"/>
        <v>8610</v>
      </c>
      <c r="LSH3" s="13">
        <f t="shared" si="134"/>
        <v>8611</v>
      </c>
      <c r="LSI3" s="13">
        <f t="shared" si="134"/>
        <v>8612</v>
      </c>
      <c r="LSJ3" s="13">
        <f t="shared" si="134"/>
        <v>8613</v>
      </c>
      <c r="LSK3" s="13">
        <f t="shared" si="134"/>
        <v>8614</v>
      </c>
      <c r="LSL3" s="13">
        <f t="shared" si="134"/>
        <v>8615</v>
      </c>
      <c r="LSM3" s="13">
        <f t="shared" si="134"/>
        <v>8616</v>
      </c>
      <c r="LSN3" s="13">
        <f t="shared" si="134"/>
        <v>8617</v>
      </c>
      <c r="LSO3" s="13">
        <f t="shared" si="134"/>
        <v>8618</v>
      </c>
      <c r="LSP3" s="13">
        <f t="shared" si="134"/>
        <v>8619</v>
      </c>
      <c r="LSQ3" s="13">
        <f t="shared" si="134"/>
        <v>8620</v>
      </c>
      <c r="LSR3" s="13">
        <f t="shared" si="134"/>
        <v>8621</v>
      </c>
      <c r="LSS3" s="13">
        <f t="shared" si="134"/>
        <v>8622</v>
      </c>
      <c r="LST3" s="13">
        <f t="shared" si="134"/>
        <v>8623</v>
      </c>
      <c r="LSU3" s="13">
        <f t="shared" si="134"/>
        <v>8624</v>
      </c>
      <c r="LSV3" s="13">
        <f t="shared" si="134"/>
        <v>8625</v>
      </c>
      <c r="LSW3" s="13">
        <f t="shared" si="134"/>
        <v>8626</v>
      </c>
      <c r="LSX3" s="13">
        <f t="shared" si="134"/>
        <v>8627</v>
      </c>
      <c r="LSY3" s="13">
        <f t="shared" si="134"/>
        <v>8628</v>
      </c>
      <c r="LSZ3" s="13">
        <f t="shared" si="134"/>
        <v>8629</v>
      </c>
      <c r="LTA3" s="13">
        <f t="shared" si="134"/>
        <v>8630</v>
      </c>
      <c r="LTB3" s="13">
        <f t="shared" si="134"/>
        <v>8631</v>
      </c>
      <c r="LTC3" s="13">
        <f t="shared" si="134"/>
        <v>8632</v>
      </c>
      <c r="LTD3" s="13">
        <f t="shared" si="134"/>
        <v>8633</v>
      </c>
      <c r="LTE3" s="13">
        <f t="shared" si="134"/>
        <v>8634</v>
      </c>
      <c r="LTF3" s="13">
        <f t="shared" si="134"/>
        <v>8635</v>
      </c>
      <c r="LTG3" s="13">
        <f t="shared" si="134"/>
        <v>8636</v>
      </c>
      <c r="LTH3" s="13">
        <f t="shared" si="134"/>
        <v>8637</v>
      </c>
      <c r="LTI3" s="13">
        <f t="shared" si="134"/>
        <v>8638</v>
      </c>
      <c r="LTJ3" s="13">
        <f t="shared" si="134"/>
        <v>8639</v>
      </c>
      <c r="LTK3" s="13">
        <f t="shared" si="134"/>
        <v>8640</v>
      </c>
      <c r="LTL3" s="13">
        <f t="shared" si="134"/>
        <v>8641</v>
      </c>
      <c r="LTM3" s="13">
        <f t="shared" si="134"/>
        <v>8642</v>
      </c>
      <c r="LTN3" s="13">
        <f t="shared" si="134"/>
        <v>8643</v>
      </c>
      <c r="LTO3" s="13">
        <f t="shared" ref="LTO3:LVZ3" si="135">COLUMN()-3</f>
        <v>8644</v>
      </c>
      <c r="LTP3" s="13">
        <f t="shared" si="135"/>
        <v>8645</v>
      </c>
      <c r="LTQ3" s="13">
        <f t="shared" si="135"/>
        <v>8646</v>
      </c>
      <c r="LTR3" s="13">
        <f t="shared" si="135"/>
        <v>8647</v>
      </c>
      <c r="LTS3" s="13">
        <f t="shared" si="135"/>
        <v>8648</v>
      </c>
      <c r="LTT3" s="13">
        <f t="shared" si="135"/>
        <v>8649</v>
      </c>
      <c r="LTU3" s="13">
        <f t="shared" si="135"/>
        <v>8650</v>
      </c>
      <c r="LTV3" s="13">
        <f t="shared" si="135"/>
        <v>8651</v>
      </c>
      <c r="LTW3" s="13">
        <f t="shared" si="135"/>
        <v>8652</v>
      </c>
      <c r="LTX3" s="13">
        <f t="shared" si="135"/>
        <v>8653</v>
      </c>
      <c r="LTY3" s="13">
        <f t="shared" si="135"/>
        <v>8654</v>
      </c>
      <c r="LTZ3" s="13">
        <f t="shared" si="135"/>
        <v>8655</v>
      </c>
      <c r="LUA3" s="13">
        <f t="shared" si="135"/>
        <v>8656</v>
      </c>
      <c r="LUB3" s="13">
        <f t="shared" si="135"/>
        <v>8657</v>
      </c>
      <c r="LUC3" s="13">
        <f t="shared" si="135"/>
        <v>8658</v>
      </c>
      <c r="LUD3" s="13">
        <f t="shared" si="135"/>
        <v>8659</v>
      </c>
      <c r="LUE3" s="13">
        <f t="shared" si="135"/>
        <v>8660</v>
      </c>
      <c r="LUF3" s="13">
        <f t="shared" si="135"/>
        <v>8661</v>
      </c>
      <c r="LUG3" s="13">
        <f t="shared" si="135"/>
        <v>8662</v>
      </c>
      <c r="LUH3" s="13">
        <f t="shared" si="135"/>
        <v>8663</v>
      </c>
      <c r="LUI3" s="13">
        <f t="shared" si="135"/>
        <v>8664</v>
      </c>
      <c r="LUJ3" s="13">
        <f t="shared" si="135"/>
        <v>8665</v>
      </c>
      <c r="LUK3" s="13">
        <f t="shared" si="135"/>
        <v>8666</v>
      </c>
      <c r="LUL3" s="13">
        <f t="shared" si="135"/>
        <v>8667</v>
      </c>
      <c r="LUM3" s="13">
        <f t="shared" si="135"/>
        <v>8668</v>
      </c>
      <c r="LUN3" s="13">
        <f t="shared" si="135"/>
        <v>8669</v>
      </c>
      <c r="LUO3" s="13">
        <f t="shared" si="135"/>
        <v>8670</v>
      </c>
      <c r="LUP3" s="13">
        <f t="shared" si="135"/>
        <v>8671</v>
      </c>
      <c r="LUQ3" s="13">
        <f t="shared" si="135"/>
        <v>8672</v>
      </c>
      <c r="LUR3" s="13">
        <f t="shared" si="135"/>
        <v>8673</v>
      </c>
      <c r="LUS3" s="13">
        <f t="shared" si="135"/>
        <v>8674</v>
      </c>
      <c r="LUT3" s="13">
        <f t="shared" si="135"/>
        <v>8675</v>
      </c>
      <c r="LUU3" s="13">
        <f t="shared" si="135"/>
        <v>8676</v>
      </c>
      <c r="LUV3" s="13">
        <f t="shared" si="135"/>
        <v>8677</v>
      </c>
      <c r="LUW3" s="13">
        <f t="shared" si="135"/>
        <v>8678</v>
      </c>
      <c r="LUX3" s="13">
        <f t="shared" si="135"/>
        <v>8679</v>
      </c>
      <c r="LUY3" s="13">
        <f t="shared" si="135"/>
        <v>8680</v>
      </c>
      <c r="LUZ3" s="13">
        <f t="shared" si="135"/>
        <v>8681</v>
      </c>
      <c r="LVA3" s="13">
        <f t="shared" si="135"/>
        <v>8682</v>
      </c>
      <c r="LVB3" s="13">
        <f t="shared" si="135"/>
        <v>8683</v>
      </c>
      <c r="LVC3" s="13">
        <f t="shared" si="135"/>
        <v>8684</v>
      </c>
      <c r="LVD3" s="13">
        <f t="shared" si="135"/>
        <v>8685</v>
      </c>
      <c r="LVE3" s="13">
        <f t="shared" si="135"/>
        <v>8686</v>
      </c>
      <c r="LVF3" s="13">
        <f t="shared" si="135"/>
        <v>8687</v>
      </c>
      <c r="LVG3" s="13">
        <f t="shared" si="135"/>
        <v>8688</v>
      </c>
      <c r="LVH3" s="13">
        <f t="shared" si="135"/>
        <v>8689</v>
      </c>
      <c r="LVI3" s="13">
        <f t="shared" si="135"/>
        <v>8690</v>
      </c>
      <c r="LVJ3" s="13">
        <f t="shared" si="135"/>
        <v>8691</v>
      </c>
      <c r="LVK3" s="13">
        <f t="shared" si="135"/>
        <v>8692</v>
      </c>
      <c r="LVL3" s="13">
        <f t="shared" si="135"/>
        <v>8693</v>
      </c>
      <c r="LVM3" s="13">
        <f t="shared" si="135"/>
        <v>8694</v>
      </c>
      <c r="LVN3" s="13">
        <f t="shared" si="135"/>
        <v>8695</v>
      </c>
      <c r="LVO3" s="13">
        <f t="shared" si="135"/>
        <v>8696</v>
      </c>
      <c r="LVP3" s="13">
        <f t="shared" si="135"/>
        <v>8697</v>
      </c>
      <c r="LVQ3" s="13">
        <f t="shared" si="135"/>
        <v>8698</v>
      </c>
      <c r="LVR3" s="13">
        <f t="shared" si="135"/>
        <v>8699</v>
      </c>
      <c r="LVS3" s="13">
        <f t="shared" si="135"/>
        <v>8700</v>
      </c>
      <c r="LVT3" s="13">
        <f t="shared" si="135"/>
        <v>8701</v>
      </c>
      <c r="LVU3" s="13">
        <f t="shared" si="135"/>
        <v>8702</v>
      </c>
      <c r="LVV3" s="13">
        <f t="shared" si="135"/>
        <v>8703</v>
      </c>
      <c r="LVW3" s="13">
        <f t="shared" si="135"/>
        <v>8704</v>
      </c>
      <c r="LVX3" s="13">
        <f t="shared" si="135"/>
        <v>8705</v>
      </c>
      <c r="LVY3" s="13">
        <f t="shared" si="135"/>
        <v>8706</v>
      </c>
      <c r="LVZ3" s="13">
        <f t="shared" si="135"/>
        <v>8707</v>
      </c>
      <c r="LWA3" s="13">
        <f t="shared" ref="LWA3:LYL3" si="136">COLUMN()-3</f>
        <v>8708</v>
      </c>
      <c r="LWB3" s="13">
        <f t="shared" si="136"/>
        <v>8709</v>
      </c>
      <c r="LWC3" s="13">
        <f t="shared" si="136"/>
        <v>8710</v>
      </c>
      <c r="LWD3" s="13">
        <f t="shared" si="136"/>
        <v>8711</v>
      </c>
      <c r="LWE3" s="13">
        <f t="shared" si="136"/>
        <v>8712</v>
      </c>
      <c r="LWF3" s="13">
        <f t="shared" si="136"/>
        <v>8713</v>
      </c>
      <c r="LWG3" s="13">
        <f t="shared" si="136"/>
        <v>8714</v>
      </c>
      <c r="LWH3" s="13">
        <f t="shared" si="136"/>
        <v>8715</v>
      </c>
      <c r="LWI3" s="13">
        <f t="shared" si="136"/>
        <v>8716</v>
      </c>
      <c r="LWJ3" s="13">
        <f t="shared" si="136"/>
        <v>8717</v>
      </c>
      <c r="LWK3" s="13">
        <f t="shared" si="136"/>
        <v>8718</v>
      </c>
      <c r="LWL3" s="13">
        <f t="shared" si="136"/>
        <v>8719</v>
      </c>
      <c r="LWM3" s="13">
        <f t="shared" si="136"/>
        <v>8720</v>
      </c>
      <c r="LWN3" s="13">
        <f t="shared" si="136"/>
        <v>8721</v>
      </c>
      <c r="LWO3" s="13">
        <f t="shared" si="136"/>
        <v>8722</v>
      </c>
      <c r="LWP3" s="13">
        <f t="shared" si="136"/>
        <v>8723</v>
      </c>
      <c r="LWQ3" s="13">
        <f t="shared" si="136"/>
        <v>8724</v>
      </c>
      <c r="LWR3" s="13">
        <f t="shared" si="136"/>
        <v>8725</v>
      </c>
      <c r="LWS3" s="13">
        <f t="shared" si="136"/>
        <v>8726</v>
      </c>
      <c r="LWT3" s="13">
        <f t="shared" si="136"/>
        <v>8727</v>
      </c>
      <c r="LWU3" s="13">
        <f t="shared" si="136"/>
        <v>8728</v>
      </c>
      <c r="LWV3" s="13">
        <f t="shared" si="136"/>
        <v>8729</v>
      </c>
      <c r="LWW3" s="13">
        <f t="shared" si="136"/>
        <v>8730</v>
      </c>
      <c r="LWX3" s="13">
        <f t="shared" si="136"/>
        <v>8731</v>
      </c>
      <c r="LWY3" s="13">
        <f t="shared" si="136"/>
        <v>8732</v>
      </c>
      <c r="LWZ3" s="13">
        <f t="shared" si="136"/>
        <v>8733</v>
      </c>
      <c r="LXA3" s="13">
        <f t="shared" si="136"/>
        <v>8734</v>
      </c>
      <c r="LXB3" s="13">
        <f t="shared" si="136"/>
        <v>8735</v>
      </c>
      <c r="LXC3" s="13">
        <f t="shared" si="136"/>
        <v>8736</v>
      </c>
      <c r="LXD3" s="13">
        <f t="shared" si="136"/>
        <v>8737</v>
      </c>
      <c r="LXE3" s="13">
        <f t="shared" si="136"/>
        <v>8738</v>
      </c>
      <c r="LXF3" s="13">
        <f t="shared" si="136"/>
        <v>8739</v>
      </c>
      <c r="LXG3" s="13">
        <f t="shared" si="136"/>
        <v>8740</v>
      </c>
      <c r="LXH3" s="13">
        <f t="shared" si="136"/>
        <v>8741</v>
      </c>
      <c r="LXI3" s="13">
        <f t="shared" si="136"/>
        <v>8742</v>
      </c>
      <c r="LXJ3" s="13">
        <f t="shared" si="136"/>
        <v>8743</v>
      </c>
      <c r="LXK3" s="13">
        <f t="shared" si="136"/>
        <v>8744</v>
      </c>
      <c r="LXL3" s="13">
        <f t="shared" si="136"/>
        <v>8745</v>
      </c>
      <c r="LXM3" s="13">
        <f t="shared" si="136"/>
        <v>8746</v>
      </c>
      <c r="LXN3" s="13">
        <f t="shared" si="136"/>
        <v>8747</v>
      </c>
      <c r="LXO3" s="13">
        <f t="shared" si="136"/>
        <v>8748</v>
      </c>
      <c r="LXP3" s="13">
        <f t="shared" si="136"/>
        <v>8749</v>
      </c>
      <c r="LXQ3" s="13">
        <f t="shared" si="136"/>
        <v>8750</v>
      </c>
      <c r="LXR3" s="13">
        <f t="shared" si="136"/>
        <v>8751</v>
      </c>
      <c r="LXS3" s="13">
        <f t="shared" si="136"/>
        <v>8752</v>
      </c>
      <c r="LXT3" s="13">
        <f t="shared" si="136"/>
        <v>8753</v>
      </c>
      <c r="LXU3" s="13">
        <f t="shared" si="136"/>
        <v>8754</v>
      </c>
      <c r="LXV3" s="13">
        <f t="shared" si="136"/>
        <v>8755</v>
      </c>
      <c r="LXW3" s="13">
        <f t="shared" si="136"/>
        <v>8756</v>
      </c>
      <c r="LXX3" s="13">
        <f t="shared" si="136"/>
        <v>8757</v>
      </c>
      <c r="LXY3" s="13">
        <f t="shared" si="136"/>
        <v>8758</v>
      </c>
      <c r="LXZ3" s="13">
        <f t="shared" si="136"/>
        <v>8759</v>
      </c>
      <c r="LYA3" s="13">
        <f t="shared" si="136"/>
        <v>8760</v>
      </c>
      <c r="LYB3" s="13">
        <f t="shared" si="136"/>
        <v>8761</v>
      </c>
      <c r="LYC3" s="13">
        <f t="shared" si="136"/>
        <v>8762</v>
      </c>
      <c r="LYD3" s="13">
        <f t="shared" si="136"/>
        <v>8763</v>
      </c>
      <c r="LYE3" s="13">
        <f t="shared" si="136"/>
        <v>8764</v>
      </c>
      <c r="LYF3" s="13">
        <f t="shared" si="136"/>
        <v>8765</v>
      </c>
      <c r="LYG3" s="13">
        <f t="shared" si="136"/>
        <v>8766</v>
      </c>
      <c r="LYH3" s="13">
        <f t="shared" si="136"/>
        <v>8767</v>
      </c>
      <c r="LYI3" s="13">
        <f t="shared" si="136"/>
        <v>8768</v>
      </c>
      <c r="LYJ3" s="13">
        <f t="shared" si="136"/>
        <v>8769</v>
      </c>
      <c r="LYK3" s="13">
        <f t="shared" si="136"/>
        <v>8770</v>
      </c>
      <c r="LYL3" s="13">
        <f t="shared" si="136"/>
        <v>8771</v>
      </c>
      <c r="LYM3" s="13">
        <f t="shared" ref="LYM3:MAX3" si="137">COLUMN()-3</f>
        <v>8772</v>
      </c>
      <c r="LYN3" s="13">
        <f t="shared" si="137"/>
        <v>8773</v>
      </c>
      <c r="LYO3" s="13">
        <f t="shared" si="137"/>
        <v>8774</v>
      </c>
      <c r="LYP3" s="13">
        <f t="shared" si="137"/>
        <v>8775</v>
      </c>
      <c r="LYQ3" s="13">
        <f t="shared" si="137"/>
        <v>8776</v>
      </c>
      <c r="LYR3" s="13">
        <f t="shared" si="137"/>
        <v>8777</v>
      </c>
      <c r="LYS3" s="13">
        <f t="shared" si="137"/>
        <v>8778</v>
      </c>
      <c r="LYT3" s="13">
        <f t="shared" si="137"/>
        <v>8779</v>
      </c>
      <c r="LYU3" s="13">
        <f t="shared" si="137"/>
        <v>8780</v>
      </c>
      <c r="LYV3" s="13">
        <f t="shared" si="137"/>
        <v>8781</v>
      </c>
      <c r="LYW3" s="13">
        <f t="shared" si="137"/>
        <v>8782</v>
      </c>
      <c r="LYX3" s="13">
        <f t="shared" si="137"/>
        <v>8783</v>
      </c>
      <c r="LYY3" s="13">
        <f t="shared" si="137"/>
        <v>8784</v>
      </c>
      <c r="LYZ3" s="13">
        <f t="shared" si="137"/>
        <v>8785</v>
      </c>
      <c r="LZA3" s="13">
        <f t="shared" si="137"/>
        <v>8786</v>
      </c>
      <c r="LZB3" s="13">
        <f t="shared" si="137"/>
        <v>8787</v>
      </c>
      <c r="LZC3" s="13">
        <f t="shared" si="137"/>
        <v>8788</v>
      </c>
      <c r="LZD3" s="13">
        <f t="shared" si="137"/>
        <v>8789</v>
      </c>
      <c r="LZE3" s="13">
        <f t="shared" si="137"/>
        <v>8790</v>
      </c>
      <c r="LZF3" s="13">
        <f t="shared" si="137"/>
        <v>8791</v>
      </c>
      <c r="LZG3" s="13">
        <f t="shared" si="137"/>
        <v>8792</v>
      </c>
      <c r="LZH3" s="13">
        <f t="shared" si="137"/>
        <v>8793</v>
      </c>
      <c r="LZI3" s="13">
        <f t="shared" si="137"/>
        <v>8794</v>
      </c>
      <c r="LZJ3" s="13">
        <f t="shared" si="137"/>
        <v>8795</v>
      </c>
      <c r="LZK3" s="13">
        <f t="shared" si="137"/>
        <v>8796</v>
      </c>
      <c r="LZL3" s="13">
        <f t="shared" si="137"/>
        <v>8797</v>
      </c>
      <c r="LZM3" s="13">
        <f t="shared" si="137"/>
        <v>8798</v>
      </c>
      <c r="LZN3" s="13">
        <f t="shared" si="137"/>
        <v>8799</v>
      </c>
      <c r="LZO3" s="13">
        <f t="shared" si="137"/>
        <v>8800</v>
      </c>
      <c r="LZP3" s="13">
        <f t="shared" si="137"/>
        <v>8801</v>
      </c>
      <c r="LZQ3" s="13">
        <f t="shared" si="137"/>
        <v>8802</v>
      </c>
      <c r="LZR3" s="13">
        <f t="shared" si="137"/>
        <v>8803</v>
      </c>
      <c r="LZS3" s="13">
        <f t="shared" si="137"/>
        <v>8804</v>
      </c>
      <c r="LZT3" s="13">
        <f t="shared" si="137"/>
        <v>8805</v>
      </c>
      <c r="LZU3" s="13">
        <f t="shared" si="137"/>
        <v>8806</v>
      </c>
      <c r="LZV3" s="13">
        <f t="shared" si="137"/>
        <v>8807</v>
      </c>
      <c r="LZW3" s="13">
        <f t="shared" si="137"/>
        <v>8808</v>
      </c>
      <c r="LZX3" s="13">
        <f t="shared" si="137"/>
        <v>8809</v>
      </c>
      <c r="LZY3" s="13">
        <f t="shared" si="137"/>
        <v>8810</v>
      </c>
      <c r="LZZ3" s="13">
        <f t="shared" si="137"/>
        <v>8811</v>
      </c>
      <c r="MAA3" s="13">
        <f t="shared" si="137"/>
        <v>8812</v>
      </c>
      <c r="MAB3" s="13">
        <f t="shared" si="137"/>
        <v>8813</v>
      </c>
      <c r="MAC3" s="13">
        <f t="shared" si="137"/>
        <v>8814</v>
      </c>
      <c r="MAD3" s="13">
        <f t="shared" si="137"/>
        <v>8815</v>
      </c>
      <c r="MAE3" s="13">
        <f t="shared" si="137"/>
        <v>8816</v>
      </c>
      <c r="MAF3" s="13">
        <f t="shared" si="137"/>
        <v>8817</v>
      </c>
      <c r="MAG3" s="13">
        <f t="shared" si="137"/>
        <v>8818</v>
      </c>
      <c r="MAH3" s="13">
        <f t="shared" si="137"/>
        <v>8819</v>
      </c>
      <c r="MAI3" s="13">
        <f t="shared" si="137"/>
        <v>8820</v>
      </c>
      <c r="MAJ3" s="13">
        <f t="shared" si="137"/>
        <v>8821</v>
      </c>
      <c r="MAK3" s="13">
        <f t="shared" si="137"/>
        <v>8822</v>
      </c>
      <c r="MAL3" s="13">
        <f t="shared" si="137"/>
        <v>8823</v>
      </c>
      <c r="MAM3" s="13">
        <f t="shared" si="137"/>
        <v>8824</v>
      </c>
      <c r="MAN3" s="13">
        <f t="shared" si="137"/>
        <v>8825</v>
      </c>
      <c r="MAO3" s="13">
        <f t="shared" si="137"/>
        <v>8826</v>
      </c>
      <c r="MAP3" s="13">
        <f t="shared" si="137"/>
        <v>8827</v>
      </c>
      <c r="MAQ3" s="13">
        <f t="shared" si="137"/>
        <v>8828</v>
      </c>
      <c r="MAR3" s="13">
        <f t="shared" si="137"/>
        <v>8829</v>
      </c>
      <c r="MAS3" s="13">
        <f t="shared" si="137"/>
        <v>8830</v>
      </c>
      <c r="MAT3" s="13">
        <f t="shared" si="137"/>
        <v>8831</v>
      </c>
      <c r="MAU3" s="13">
        <f t="shared" si="137"/>
        <v>8832</v>
      </c>
      <c r="MAV3" s="13">
        <f t="shared" si="137"/>
        <v>8833</v>
      </c>
      <c r="MAW3" s="13">
        <f t="shared" si="137"/>
        <v>8834</v>
      </c>
      <c r="MAX3" s="13">
        <f t="shared" si="137"/>
        <v>8835</v>
      </c>
      <c r="MAY3" s="13">
        <f t="shared" ref="MAY3:MDJ3" si="138">COLUMN()-3</f>
        <v>8836</v>
      </c>
      <c r="MAZ3" s="13">
        <f t="shared" si="138"/>
        <v>8837</v>
      </c>
      <c r="MBA3" s="13">
        <f t="shared" si="138"/>
        <v>8838</v>
      </c>
      <c r="MBB3" s="13">
        <f t="shared" si="138"/>
        <v>8839</v>
      </c>
      <c r="MBC3" s="13">
        <f t="shared" si="138"/>
        <v>8840</v>
      </c>
      <c r="MBD3" s="13">
        <f t="shared" si="138"/>
        <v>8841</v>
      </c>
      <c r="MBE3" s="13">
        <f t="shared" si="138"/>
        <v>8842</v>
      </c>
      <c r="MBF3" s="13">
        <f t="shared" si="138"/>
        <v>8843</v>
      </c>
      <c r="MBG3" s="13">
        <f t="shared" si="138"/>
        <v>8844</v>
      </c>
      <c r="MBH3" s="13">
        <f t="shared" si="138"/>
        <v>8845</v>
      </c>
      <c r="MBI3" s="13">
        <f t="shared" si="138"/>
        <v>8846</v>
      </c>
      <c r="MBJ3" s="13">
        <f t="shared" si="138"/>
        <v>8847</v>
      </c>
      <c r="MBK3" s="13">
        <f t="shared" si="138"/>
        <v>8848</v>
      </c>
      <c r="MBL3" s="13">
        <f t="shared" si="138"/>
        <v>8849</v>
      </c>
      <c r="MBM3" s="13">
        <f t="shared" si="138"/>
        <v>8850</v>
      </c>
      <c r="MBN3" s="13">
        <f t="shared" si="138"/>
        <v>8851</v>
      </c>
      <c r="MBO3" s="13">
        <f t="shared" si="138"/>
        <v>8852</v>
      </c>
      <c r="MBP3" s="13">
        <f t="shared" si="138"/>
        <v>8853</v>
      </c>
      <c r="MBQ3" s="13">
        <f t="shared" si="138"/>
        <v>8854</v>
      </c>
      <c r="MBR3" s="13">
        <f t="shared" si="138"/>
        <v>8855</v>
      </c>
      <c r="MBS3" s="13">
        <f t="shared" si="138"/>
        <v>8856</v>
      </c>
      <c r="MBT3" s="13">
        <f t="shared" si="138"/>
        <v>8857</v>
      </c>
      <c r="MBU3" s="13">
        <f t="shared" si="138"/>
        <v>8858</v>
      </c>
      <c r="MBV3" s="13">
        <f t="shared" si="138"/>
        <v>8859</v>
      </c>
      <c r="MBW3" s="13">
        <f t="shared" si="138"/>
        <v>8860</v>
      </c>
      <c r="MBX3" s="13">
        <f t="shared" si="138"/>
        <v>8861</v>
      </c>
      <c r="MBY3" s="13">
        <f t="shared" si="138"/>
        <v>8862</v>
      </c>
      <c r="MBZ3" s="13">
        <f t="shared" si="138"/>
        <v>8863</v>
      </c>
      <c r="MCA3" s="13">
        <f t="shared" si="138"/>
        <v>8864</v>
      </c>
      <c r="MCB3" s="13">
        <f t="shared" si="138"/>
        <v>8865</v>
      </c>
      <c r="MCC3" s="13">
        <f t="shared" si="138"/>
        <v>8866</v>
      </c>
      <c r="MCD3" s="13">
        <f t="shared" si="138"/>
        <v>8867</v>
      </c>
      <c r="MCE3" s="13">
        <f t="shared" si="138"/>
        <v>8868</v>
      </c>
      <c r="MCF3" s="13">
        <f t="shared" si="138"/>
        <v>8869</v>
      </c>
      <c r="MCG3" s="13">
        <f t="shared" si="138"/>
        <v>8870</v>
      </c>
      <c r="MCH3" s="13">
        <f t="shared" si="138"/>
        <v>8871</v>
      </c>
      <c r="MCI3" s="13">
        <f t="shared" si="138"/>
        <v>8872</v>
      </c>
      <c r="MCJ3" s="13">
        <f t="shared" si="138"/>
        <v>8873</v>
      </c>
      <c r="MCK3" s="13">
        <f t="shared" si="138"/>
        <v>8874</v>
      </c>
      <c r="MCL3" s="13">
        <f t="shared" si="138"/>
        <v>8875</v>
      </c>
      <c r="MCM3" s="13">
        <f t="shared" si="138"/>
        <v>8876</v>
      </c>
      <c r="MCN3" s="13">
        <f t="shared" si="138"/>
        <v>8877</v>
      </c>
      <c r="MCO3" s="13">
        <f t="shared" si="138"/>
        <v>8878</v>
      </c>
      <c r="MCP3" s="13">
        <f t="shared" si="138"/>
        <v>8879</v>
      </c>
      <c r="MCQ3" s="13">
        <f t="shared" si="138"/>
        <v>8880</v>
      </c>
      <c r="MCR3" s="13">
        <f t="shared" si="138"/>
        <v>8881</v>
      </c>
      <c r="MCS3" s="13">
        <f t="shared" si="138"/>
        <v>8882</v>
      </c>
      <c r="MCT3" s="13">
        <f t="shared" si="138"/>
        <v>8883</v>
      </c>
      <c r="MCU3" s="13">
        <f t="shared" si="138"/>
        <v>8884</v>
      </c>
      <c r="MCV3" s="13">
        <f t="shared" si="138"/>
        <v>8885</v>
      </c>
      <c r="MCW3" s="13">
        <f t="shared" si="138"/>
        <v>8886</v>
      </c>
      <c r="MCX3" s="13">
        <f t="shared" si="138"/>
        <v>8887</v>
      </c>
      <c r="MCY3" s="13">
        <f t="shared" si="138"/>
        <v>8888</v>
      </c>
      <c r="MCZ3" s="13">
        <f t="shared" si="138"/>
        <v>8889</v>
      </c>
      <c r="MDA3" s="13">
        <f t="shared" si="138"/>
        <v>8890</v>
      </c>
      <c r="MDB3" s="13">
        <f t="shared" si="138"/>
        <v>8891</v>
      </c>
      <c r="MDC3" s="13">
        <f t="shared" si="138"/>
        <v>8892</v>
      </c>
      <c r="MDD3" s="13">
        <f t="shared" si="138"/>
        <v>8893</v>
      </c>
      <c r="MDE3" s="13">
        <f t="shared" si="138"/>
        <v>8894</v>
      </c>
      <c r="MDF3" s="13">
        <f t="shared" si="138"/>
        <v>8895</v>
      </c>
      <c r="MDG3" s="13">
        <f t="shared" si="138"/>
        <v>8896</v>
      </c>
      <c r="MDH3" s="13">
        <f t="shared" si="138"/>
        <v>8897</v>
      </c>
      <c r="MDI3" s="13">
        <f t="shared" si="138"/>
        <v>8898</v>
      </c>
      <c r="MDJ3" s="13">
        <f t="shared" si="138"/>
        <v>8899</v>
      </c>
      <c r="MDK3" s="13">
        <f t="shared" ref="MDK3:MFV3" si="139">COLUMN()-3</f>
        <v>8900</v>
      </c>
      <c r="MDL3" s="13">
        <f t="shared" si="139"/>
        <v>8901</v>
      </c>
      <c r="MDM3" s="13">
        <f t="shared" si="139"/>
        <v>8902</v>
      </c>
      <c r="MDN3" s="13">
        <f t="shared" si="139"/>
        <v>8903</v>
      </c>
      <c r="MDO3" s="13">
        <f t="shared" si="139"/>
        <v>8904</v>
      </c>
      <c r="MDP3" s="13">
        <f t="shared" si="139"/>
        <v>8905</v>
      </c>
      <c r="MDQ3" s="13">
        <f t="shared" si="139"/>
        <v>8906</v>
      </c>
      <c r="MDR3" s="13">
        <f t="shared" si="139"/>
        <v>8907</v>
      </c>
      <c r="MDS3" s="13">
        <f t="shared" si="139"/>
        <v>8908</v>
      </c>
      <c r="MDT3" s="13">
        <f t="shared" si="139"/>
        <v>8909</v>
      </c>
      <c r="MDU3" s="13">
        <f t="shared" si="139"/>
        <v>8910</v>
      </c>
      <c r="MDV3" s="13">
        <f t="shared" si="139"/>
        <v>8911</v>
      </c>
      <c r="MDW3" s="13">
        <f t="shared" si="139"/>
        <v>8912</v>
      </c>
      <c r="MDX3" s="13">
        <f t="shared" si="139"/>
        <v>8913</v>
      </c>
      <c r="MDY3" s="13">
        <f t="shared" si="139"/>
        <v>8914</v>
      </c>
      <c r="MDZ3" s="13">
        <f t="shared" si="139"/>
        <v>8915</v>
      </c>
      <c r="MEA3" s="13">
        <f t="shared" si="139"/>
        <v>8916</v>
      </c>
      <c r="MEB3" s="13">
        <f t="shared" si="139"/>
        <v>8917</v>
      </c>
      <c r="MEC3" s="13">
        <f t="shared" si="139"/>
        <v>8918</v>
      </c>
      <c r="MED3" s="13">
        <f t="shared" si="139"/>
        <v>8919</v>
      </c>
      <c r="MEE3" s="13">
        <f t="shared" si="139"/>
        <v>8920</v>
      </c>
      <c r="MEF3" s="13">
        <f t="shared" si="139"/>
        <v>8921</v>
      </c>
      <c r="MEG3" s="13">
        <f t="shared" si="139"/>
        <v>8922</v>
      </c>
      <c r="MEH3" s="13">
        <f t="shared" si="139"/>
        <v>8923</v>
      </c>
      <c r="MEI3" s="13">
        <f t="shared" si="139"/>
        <v>8924</v>
      </c>
      <c r="MEJ3" s="13">
        <f t="shared" si="139"/>
        <v>8925</v>
      </c>
      <c r="MEK3" s="13">
        <f t="shared" si="139"/>
        <v>8926</v>
      </c>
      <c r="MEL3" s="13">
        <f t="shared" si="139"/>
        <v>8927</v>
      </c>
      <c r="MEM3" s="13">
        <f t="shared" si="139"/>
        <v>8928</v>
      </c>
      <c r="MEN3" s="13">
        <f t="shared" si="139"/>
        <v>8929</v>
      </c>
      <c r="MEO3" s="13">
        <f t="shared" si="139"/>
        <v>8930</v>
      </c>
      <c r="MEP3" s="13">
        <f t="shared" si="139"/>
        <v>8931</v>
      </c>
      <c r="MEQ3" s="13">
        <f t="shared" si="139"/>
        <v>8932</v>
      </c>
      <c r="MER3" s="13">
        <f t="shared" si="139"/>
        <v>8933</v>
      </c>
      <c r="MES3" s="13">
        <f t="shared" si="139"/>
        <v>8934</v>
      </c>
      <c r="MET3" s="13">
        <f t="shared" si="139"/>
        <v>8935</v>
      </c>
      <c r="MEU3" s="13">
        <f t="shared" si="139"/>
        <v>8936</v>
      </c>
      <c r="MEV3" s="13">
        <f t="shared" si="139"/>
        <v>8937</v>
      </c>
      <c r="MEW3" s="13">
        <f t="shared" si="139"/>
        <v>8938</v>
      </c>
      <c r="MEX3" s="13">
        <f t="shared" si="139"/>
        <v>8939</v>
      </c>
      <c r="MEY3" s="13">
        <f t="shared" si="139"/>
        <v>8940</v>
      </c>
      <c r="MEZ3" s="13">
        <f t="shared" si="139"/>
        <v>8941</v>
      </c>
      <c r="MFA3" s="13">
        <f t="shared" si="139"/>
        <v>8942</v>
      </c>
      <c r="MFB3" s="13">
        <f t="shared" si="139"/>
        <v>8943</v>
      </c>
      <c r="MFC3" s="13">
        <f t="shared" si="139"/>
        <v>8944</v>
      </c>
      <c r="MFD3" s="13">
        <f t="shared" si="139"/>
        <v>8945</v>
      </c>
      <c r="MFE3" s="13">
        <f t="shared" si="139"/>
        <v>8946</v>
      </c>
      <c r="MFF3" s="13">
        <f t="shared" si="139"/>
        <v>8947</v>
      </c>
      <c r="MFG3" s="13">
        <f t="shared" si="139"/>
        <v>8948</v>
      </c>
      <c r="MFH3" s="13">
        <f t="shared" si="139"/>
        <v>8949</v>
      </c>
      <c r="MFI3" s="13">
        <f t="shared" si="139"/>
        <v>8950</v>
      </c>
      <c r="MFJ3" s="13">
        <f t="shared" si="139"/>
        <v>8951</v>
      </c>
      <c r="MFK3" s="13">
        <f t="shared" si="139"/>
        <v>8952</v>
      </c>
      <c r="MFL3" s="13">
        <f t="shared" si="139"/>
        <v>8953</v>
      </c>
      <c r="MFM3" s="13">
        <f t="shared" si="139"/>
        <v>8954</v>
      </c>
      <c r="MFN3" s="13">
        <f t="shared" si="139"/>
        <v>8955</v>
      </c>
      <c r="MFO3" s="13">
        <f t="shared" si="139"/>
        <v>8956</v>
      </c>
      <c r="MFP3" s="13">
        <f t="shared" si="139"/>
        <v>8957</v>
      </c>
      <c r="MFQ3" s="13">
        <f t="shared" si="139"/>
        <v>8958</v>
      </c>
      <c r="MFR3" s="13">
        <f t="shared" si="139"/>
        <v>8959</v>
      </c>
      <c r="MFS3" s="13">
        <f t="shared" si="139"/>
        <v>8960</v>
      </c>
      <c r="MFT3" s="13">
        <f t="shared" si="139"/>
        <v>8961</v>
      </c>
      <c r="MFU3" s="13">
        <f t="shared" si="139"/>
        <v>8962</v>
      </c>
      <c r="MFV3" s="13">
        <f t="shared" si="139"/>
        <v>8963</v>
      </c>
      <c r="MFW3" s="13">
        <f t="shared" ref="MFW3:MIH3" si="140">COLUMN()-3</f>
        <v>8964</v>
      </c>
      <c r="MFX3" s="13">
        <f t="shared" si="140"/>
        <v>8965</v>
      </c>
      <c r="MFY3" s="13">
        <f t="shared" si="140"/>
        <v>8966</v>
      </c>
      <c r="MFZ3" s="13">
        <f t="shared" si="140"/>
        <v>8967</v>
      </c>
      <c r="MGA3" s="13">
        <f t="shared" si="140"/>
        <v>8968</v>
      </c>
      <c r="MGB3" s="13">
        <f t="shared" si="140"/>
        <v>8969</v>
      </c>
      <c r="MGC3" s="13">
        <f t="shared" si="140"/>
        <v>8970</v>
      </c>
      <c r="MGD3" s="13">
        <f t="shared" si="140"/>
        <v>8971</v>
      </c>
      <c r="MGE3" s="13">
        <f t="shared" si="140"/>
        <v>8972</v>
      </c>
      <c r="MGF3" s="13">
        <f t="shared" si="140"/>
        <v>8973</v>
      </c>
      <c r="MGG3" s="13">
        <f t="shared" si="140"/>
        <v>8974</v>
      </c>
      <c r="MGH3" s="13">
        <f t="shared" si="140"/>
        <v>8975</v>
      </c>
      <c r="MGI3" s="13">
        <f t="shared" si="140"/>
        <v>8976</v>
      </c>
      <c r="MGJ3" s="13">
        <f t="shared" si="140"/>
        <v>8977</v>
      </c>
      <c r="MGK3" s="13">
        <f t="shared" si="140"/>
        <v>8978</v>
      </c>
      <c r="MGL3" s="13">
        <f t="shared" si="140"/>
        <v>8979</v>
      </c>
      <c r="MGM3" s="13">
        <f t="shared" si="140"/>
        <v>8980</v>
      </c>
      <c r="MGN3" s="13">
        <f t="shared" si="140"/>
        <v>8981</v>
      </c>
      <c r="MGO3" s="13">
        <f t="shared" si="140"/>
        <v>8982</v>
      </c>
      <c r="MGP3" s="13">
        <f t="shared" si="140"/>
        <v>8983</v>
      </c>
      <c r="MGQ3" s="13">
        <f t="shared" si="140"/>
        <v>8984</v>
      </c>
      <c r="MGR3" s="13">
        <f t="shared" si="140"/>
        <v>8985</v>
      </c>
      <c r="MGS3" s="13">
        <f t="shared" si="140"/>
        <v>8986</v>
      </c>
      <c r="MGT3" s="13">
        <f t="shared" si="140"/>
        <v>8987</v>
      </c>
      <c r="MGU3" s="13">
        <f t="shared" si="140"/>
        <v>8988</v>
      </c>
      <c r="MGV3" s="13">
        <f t="shared" si="140"/>
        <v>8989</v>
      </c>
      <c r="MGW3" s="13">
        <f t="shared" si="140"/>
        <v>8990</v>
      </c>
      <c r="MGX3" s="13">
        <f t="shared" si="140"/>
        <v>8991</v>
      </c>
      <c r="MGY3" s="13">
        <f t="shared" si="140"/>
        <v>8992</v>
      </c>
      <c r="MGZ3" s="13">
        <f t="shared" si="140"/>
        <v>8993</v>
      </c>
      <c r="MHA3" s="13">
        <f t="shared" si="140"/>
        <v>8994</v>
      </c>
      <c r="MHB3" s="13">
        <f t="shared" si="140"/>
        <v>8995</v>
      </c>
      <c r="MHC3" s="13">
        <f t="shared" si="140"/>
        <v>8996</v>
      </c>
      <c r="MHD3" s="13">
        <f t="shared" si="140"/>
        <v>8997</v>
      </c>
      <c r="MHE3" s="13">
        <f t="shared" si="140"/>
        <v>8998</v>
      </c>
      <c r="MHF3" s="13">
        <f t="shared" si="140"/>
        <v>8999</v>
      </c>
      <c r="MHG3" s="13">
        <f t="shared" si="140"/>
        <v>9000</v>
      </c>
      <c r="MHH3" s="13">
        <f t="shared" si="140"/>
        <v>9001</v>
      </c>
      <c r="MHI3" s="13">
        <f t="shared" si="140"/>
        <v>9002</v>
      </c>
      <c r="MHJ3" s="13">
        <f t="shared" si="140"/>
        <v>9003</v>
      </c>
      <c r="MHK3" s="13">
        <f t="shared" si="140"/>
        <v>9004</v>
      </c>
      <c r="MHL3" s="13">
        <f t="shared" si="140"/>
        <v>9005</v>
      </c>
      <c r="MHM3" s="13">
        <f t="shared" si="140"/>
        <v>9006</v>
      </c>
      <c r="MHN3" s="13">
        <f t="shared" si="140"/>
        <v>9007</v>
      </c>
      <c r="MHO3" s="13">
        <f t="shared" si="140"/>
        <v>9008</v>
      </c>
      <c r="MHP3" s="13">
        <f t="shared" si="140"/>
        <v>9009</v>
      </c>
      <c r="MHQ3" s="13">
        <f t="shared" si="140"/>
        <v>9010</v>
      </c>
      <c r="MHR3" s="13">
        <f t="shared" si="140"/>
        <v>9011</v>
      </c>
      <c r="MHS3" s="13">
        <f t="shared" si="140"/>
        <v>9012</v>
      </c>
      <c r="MHT3" s="13">
        <f t="shared" si="140"/>
        <v>9013</v>
      </c>
      <c r="MHU3" s="13">
        <f t="shared" si="140"/>
        <v>9014</v>
      </c>
      <c r="MHV3" s="13">
        <f t="shared" si="140"/>
        <v>9015</v>
      </c>
      <c r="MHW3" s="13">
        <f t="shared" si="140"/>
        <v>9016</v>
      </c>
      <c r="MHX3" s="13">
        <f t="shared" si="140"/>
        <v>9017</v>
      </c>
      <c r="MHY3" s="13">
        <f t="shared" si="140"/>
        <v>9018</v>
      </c>
      <c r="MHZ3" s="13">
        <f t="shared" si="140"/>
        <v>9019</v>
      </c>
      <c r="MIA3" s="13">
        <f t="shared" si="140"/>
        <v>9020</v>
      </c>
      <c r="MIB3" s="13">
        <f t="shared" si="140"/>
        <v>9021</v>
      </c>
      <c r="MIC3" s="13">
        <f t="shared" si="140"/>
        <v>9022</v>
      </c>
      <c r="MID3" s="13">
        <f t="shared" si="140"/>
        <v>9023</v>
      </c>
      <c r="MIE3" s="13">
        <f t="shared" si="140"/>
        <v>9024</v>
      </c>
      <c r="MIF3" s="13">
        <f t="shared" si="140"/>
        <v>9025</v>
      </c>
      <c r="MIG3" s="13">
        <f t="shared" si="140"/>
        <v>9026</v>
      </c>
      <c r="MIH3" s="13">
        <f t="shared" si="140"/>
        <v>9027</v>
      </c>
      <c r="MII3" s="13">
        <f t="shared" ref="MII3:MKT3" si="141">COLUMN()-3</f>
        <v>9028</v>
      </c>
      <c r="MIJ3" s="13">
        <f t="shared" si="141"/>
        <v>9029</v>
      </c>
      <c r="MIK3" s="13">
        <f t="shared" si="141"/>
        <v>9030</v>
      </c>
      <c r="MIL3" s="13">
        <f t="shared" si="141"/>
        <v>9031</v>
      </c>
      <c r="MIM3" s="13">
        <f t="shared" si="141"/>
        <v>9032</v>
      </c>
      <c r="MIN3" s="13">
        <f t="shared" si="141"/>
        <v>9033</v>
      </c>
      <c r="MIO3" s="13">
        <f t="shared" si="141"/>
        <v>9034</v>
      </c>
      <c r="MIP3" s="13">
        <f t="shared" si="141"/>
        <v>9035</v>
      </c>
      <c r="MIQ3" s="13">
        <f t="shared" si="141"/>
        <v>9036</v>
      </c>
      <c r="MIR3" s="13">
        <f t="shared" si="141"/>
        <v>9037</v>
      </c>
      <c r="MIS3" s="13">
        <f t="shared" si="141"/>
        <v>9038</v>
      </c>
      <c r="MIT3" s="13">
        <f t="shared" si="141"/>
        <v>9039</v>
      </c>
      <c r="MIU3" s="13">
        <f t="shared" si="141"/>
        <v>9040</v>
      </c>
      <c r="MIV3" s="13">
        <f t="shared" si="141"/>
        <v>9041</v>
      </c>
      <c r="MIW3" s="13">
        <f t="shared" si="141"/>
        <v>9042</v>
      </c>
      <c r="MIX3" s="13">
        <f t="shared" si="141"/>
        <v>9043</v>
      </c>
      <c r="MIY3" s="13">
        <f t="shared" si="141"/>
        <v>9044</v>
      </c>
      <c r="MIZ3" s="13">
        <f t="shared" si="141"/>
        <v>9045</v>
      </c>
      <c r="MJA3" s="13">
        <f t="shared" si="141"/>
        <v>9046</v>
      </c>
      <c r="MJB3" s="13">
        <f t="shared" si="141"/>
        <v>9047</v>
      </c>
      <c r="MJC3" s="13">
        <f t="shared" si="141"/>
        <v>9048</v>
      </c>
      <c r="MJD3" s="13">
        <f t="shared" si="141"/>
        <v>9049</v>
      </c>
      <c r="MJE3" s="13">
        <f t="shared" si="141"/>
        <v>9050</v>
      </c>
      <c r="MJF3" s="13">
        <f t="shared" si="141"/>
        <v>9051</v>
      </c>
      <c r="MJG3" s="13">
        <f t="shared" si="141"/>
        <v>9052</v>
      </c>
      <c r="MJH3" s="13">
        <f t="shared" si="141"/>
        <v>9053</v>
      </c>
      <c r="MJI3" s="13">
        <f t="shared" si="141"/>
        <v>9054</v>
      </c>
      <c r="MJJ3" s="13">
        <f t="shared" si="141"/>
        <v>9055</v>
      </c>
      <c r="MJK3" s="13">
        <f t="shared" si="141"/>
        <v>9056</v>
      </c>
      <c r="MJL3" s="13">
        <f t="shared" si="141"/>
        <v>9057</v>
      </c>
      <c r="MJM3" s="13">
        <f t="shared" si="141"/>
        <v>9058</v>
      </c>
      <c r="MJN3" s="13">
        <f t="shared" si="141"/>
        <v>9059</v>
      </c>
      <c r="MJO3" s="13">
        <f t="shared" si="141"/>
        <v>9060</v>
      </c>
      <c r="MJP3" s="13">
        <f t="shared" si="141"/>
        <v>9061</v>
      </c>
      <c r="MJQ3" s="13">
        <f t="shared" si="141"/>
        <v>9062</v>
      </c>
      <c r="MJR3" s="13">
        <f t="shared" si="141"/>
        <v>9063</v>
      </c>
      <c r="MJS3" s="13">
        <f t="shared" si="141"/>
        <v>9064</v>
      </c>
      <c r="MJT3" s="13">
        <f t="shared" si="141"/>
        <v>9065</v>
      </c>
      <c r="MJU3" s="13">
        <f t="shared" si="141"/>
        <v>9066</v>
      </c>
      <c r="MJV3" s="13">
        <f t="shared" si="141"/>
        <v>9067</v>
      </c>
      <c r="MJW3" s="13">
        <f t="shared" si="141"/>
        <v>9068</v>
      </c>
      <c r="MJX3" s="13">
        <f t="shared" si="141"/>
        <v>9069</v>
      </c>
      <c r="MJY3" s="13">
        <f t="shared" si="141"/>
        <v>9070</v>
      </c>
      <c r="MJZ3" s="13">
        <f t="shared" si="141"/>
        <v>9071</v>
      </c>
      <c r="MKA3" s="13">
        <f t="shared" si="141"/>
        <v>9072</v>
      </c>
      <c r="MKB3" s="13">
        <f t="shared" si="141"/>
        <v>9073</v>
      </c>
      <c r="MKC3" s="13">
        <f t="shared" si="141"/>
        <v>9074</v>
      </c>
      <c r="MKD3" s="13">
        <f t="shared" si="141"/>
        <v>9075</v>
      </c>
      <c r="MKE3" s="13">
        <f t="shared" si="141"/>
        <v>9076</v>
      </c>
      <c r="MKF3" s="13">
        <f t="shared" si="141"/>
        <v>9077</v>
      </c>
      <c r="MKG3" s="13">
        <f t="shared" si="141"/>
        <v>9078</v>
      </c>
      <c r="MKH3" s="13">
        <f t="shared" si="141"/>
        <v>9079</v>
      </c>
      <c r="MKI3" s="13">
        <f t="shared" si="141"/>
        <v>9080</v>
      </c>
      <c r="MKJ3" s="13">
        <f t="shared" si="141"/>
        <v>9081</v>
      </c>
      <c r="MKK3" s="13">
        <f t="shared" si="141"/>
        <v>9082</v>
      </c>
      <c r="MKL3" s="13">
        <f t="shared" si="141"/>
        <v>9083</v>
      </c>
      <c r="MKM3" s="13">
        <f t="shared" si="141"/>
        <v>9084</v>
      </c>
      <c r="MKN3" s="13">
        <f t="shared" si="141"/>
        <v>9085</v>
      </c>
      <c r="MKO3" s="13">
        <f t="shared" si="141"/>
        <v>9086</v>
      </c>
      <c r="MKP3" s="13">
        <f t="shared" si="141"/>
        <v>9087</v>
      </c>
      <c r="MKQ3" s="13">
        <f t="shared" si="141"/>
        <v>9088</v>
      </c>
      <c r="MKR3" s="13">
        <f t="shared" si="141"/>
        <v>9089</v>
      </c>
      <c r="MKS3" s="13">
        <f t="shared" si="141"/>
        <v>9090</v>
      </c>
      <c r="MKT3" s="13">
        <f t="shared" si="141"/>
        <v>9091</v>
      </c>
      <c r="MKU3" s="13">
        <f t="shared" ref="MKU3:MNF3" si="142">COLUMN()-3</f>
        <v>9092</v>
      </c>
      <c r="MKV3" s="13">
        <f t="shared" si="142"/>
        <v>9093</v>
      </c>
      <c r="MKW3" s="13">
        <f t="shared" si="142"/>
        <v>9094</v>
      </c>
      <c r="MKX3" s="13">
        <f t="shared" si="142"/>
        <v>9095</v>
      </c>
      <c r="MKY3" s="13">
        <f t="shared" si="142"/>
        <v>9096</v>
      </c>
      <c r="MKZ3" s="13">
        <f t="shared" si="142"/>
        <v>9097</v>
      </c>
      <c r="MLA3" s="13">
        <f t="shared" si="142"/>
        <v>9098</v>
      </c>
      <c r="MLB3" s="13">
        <f t="shared" si="142"/>
        <v>9099</v>
      </c>
      <c r="MLC3" s="13">
        <f t="shared" si="142"/>
        <v>9100</v>
      </c>
      <c r="MLD3" s="13">
        <f t="shared" si="142"/>
        <v>9101</v>
      </c>
      <c r="MLE3" s="13">
        <f t="shared" si="142"/>
        <v>9102</v>
      </c>
      <c r="MLF3" s="13">
        <f t="shared" si="142"/>
        <v>9103</v>
      </c>
      <c r="MLG3" s="13">
        <f t="shared" si="142"/>
        <v>9104</v>
      </c>
      <c r="MLH3" s="13">
        <f t="shared" si="142"/>
        <v>9105</v>
      </c>
      <c r="MLI3" s="13">
        <f t="shared" si="142"/>
        <v>9106</v>
      </c>
      <c r="MLJ3" s="13">
        <f t="shared" si="142"/>
        <v>9107</v>
      </c>
      <c r="MLK3" s="13">
        <f t="shared" si="142"/>
        <v>9108</v>
      </c>
      <c r="MLL3" s="13">
        <f t="shared" si="142"/>
        <v>9109</v>
      </c>
      <c r="MLM3" s="13">
        <f t="shared" si="142"/>
        <v>9110</v>
      </c>
      <c r="MLN3" s="13">
        <f t="shared" si="142"/>
        <v>9111</v>
      </c>
      <c r="MLO3" s="13">
        <f t="shared" si="142"/>
        <v>9112</v>
      </c>
      <c r="MLP3" s="13">
        <f t="shared" si="142"/>
        <v>9113</v>
      </c>
      <c r="MLQ3" s="13">
        <f t="shared" si="142"/>
        <v>9114</v>
      </c>
      <c r="MLR3" s="13">
        <f t="shared" si="142"/>
        <v>9115</v>
      </c>
      <c r="MLS3" s="13">
        <f t="shared" si="142"/>
        <v>9116</v>
      </c>
      <c r="MLT3" s="13">
        <f t="shared" si="142"/>
        <v>9117</v>
      </c>
      <c r="MLU3" s="13">
        <f t="shared" si="142"/>
        <v>9118</v>
      </c>
      <c r="MLV3" s="13">
        <f t="shared" si="142"/>
        <v>9119</v>
      </c>
      <c r="MLW3" s="13">
        <f t="shared" si="142"/>
        <v>9120</v>
      </c>
      <c r="MLX3" s="13">
        <f t="shared" si="142"/>
        <v>9121</v>
      </c>
      <c r="MLY3" s="13">
        <f t="shared" si="142"/>
        <v>9122</v>
      </c>
      <c r="MLZ3" s="13">
        <f t="shared" si="142"/>
        <v>9123</v>
      </c>
      <c r="MMA3" s="13">
        <f t="shared" si="142"/>
        <v>9124</v>
      </c>
      <c r="MMB3" s="13">
        <f t="shared" si="142"/>
        <v>9125</v>
      </c>
      <c r="MMC3" s="13">
        <f t="shared" si="142"/>
        <v>9126</v>
      </c>
      <c r="MMD3" s="13">
        <f t="shared" si="142"/>
        <v>9127</v>
      </c>
      <c r="MME3" s="13">
        <f t="shared" si="142"/>
        <v>9128</v>
      </c>
      <c r="MMF3" s="13">
        <f t="shared" si="142"/>
        <v>9129</v>
      </c>
      <c r="MMG3" s="13">
        <f t="shared" si="142"/>
        <v>9130</v>
      </c>
      <c r="MMH3" s="13">
        <f t="shared" si="142"/>
        <v>9131</v>
      </c>
      <c r="MMI3" s="13">
        <f t="shared" si="142"/>
        <v>9132</v>
      </c>
      <c r="MMJ3" s="13">
        <f t="shared" si="142"/>
        <v>9133</v>
      </c>
      <c r="MMK3" s="13">
        <f t="shared" si="142"/>
        <v>9134</v>
      </c>
      <c r="MML3" s="13">
        <f t="shared" si="142"/>
        <v>9135</v>
      </c>
      <c r="MMM3" s="13">
        <f t="shared" si="142"/>
        <v>9136</v>
      </c>
      <c r="MMN3" s="13">
        <f t="shared" si="142"/>
        <v>9137</v>
      </c>
      <c r="MMO3" s="13">
        <f t="shared" si="142"/>
        <v>9138</v>
      </c>
      <c r="MMP3" s="13">
        <f t="shared" si="142"/>
        <v>9139</v>
      </c>
      <c r="MMQ3" s="13">
        <f t="shared" si="142"/>
        <v>9140</v>
      </c>
      <c r="MMR3" s="13">
        <f t="shared" si="142"/>
        <v>9141</v>
      </c>
      <c r="MMS3" s="13">
        <f t="shared" si="142"/>
        <v>9142</v>
      </c>
      <c r="MMT3" s="13">
        <f t="shared" si="142"/>
        <v>9143</v>
      </c>
      <c r="MMU3" s="13">
        <f t="shared" si="142"/>
        <v>9144</v>
      </c>
      <c r="MMV3" s="13">
        <f t="shared" si="142"/>
        <v>9145</v>
      </c>
      <c r="MMW3" s="13">
        <f t="shared" si="142"/>
        <v>9146</v>
      </c>
      <c r="MMX3" s="13">
        <f t="shared" si="142"/>
        <v>9147</v>
      </c>
      <c r="MMY3" s="13">
        <f t="shared" si="142"/>
        <v>9148</v>
      </c>
      <c r="MMZ3" s="13">
        <f t="shared" si="142"/>
        <v>9149</v>
      </c>
      <c r="MNA3" s="13">
        <f t="shared" si="142"/>
        <v>9150</v>
      </c>
      <c r="MNB3" s="13">
        <f t="shared" si="142"/>
        <v>9151</v>
      </c>
      <c r="MNC3" s="13">
        <f t="shared" si="142"/>
        <v>9152</v>
      </c>
      <c r="MND3" s="13">
        <f t="shared" si="142"/>
        <v>9153</v>
      </c>
      <c r="MNE3" s="13">
        <f t="shared" si="142"/>
        <v>9154</v>
      </c>
      <c r="MNF3" s="13">
        <f t="shared" si="142"/>
        <v>9155</v>
      </c>
      <c r="MNG3" s="13">
        <f t="shared" ref="MNG3:MPR3" si="143">COLUMN()-3</f>
        <v>9156</v>
      </c>
      <c r="MNH3" s="13">
        <f t="shared" si="143"/>
        <v>9157</v>
      </c>
      <c r="MNI3" s="13">
        <f t="shared" si="143"/>
        <v>9158</v>
      </c>
      <c r="MNJ3" s="13">
        <f t="shared" si="143"/>
        <v>9159</v>
      </c>
      <c r="MNK3" s="13">
        <f t="shared" si="143"/>
        <v>9160</v>
      </c>
      <c r="MNL3" s="13">
        <f t="shared" si="143"/>
        <v>9161</v>
      </c>
      <c r="MNM3" s="13">
        <f t="shared" si="143"/>
        <v>9162</v>
      </c>
      <c r="MNN3" s="13">
        <f t="shared" si="143"/>
        <v>9163</v>
      </c>
      <c r="MNO3" s="13">
        <f t="shared" si="143"/>
        <v>9164</v>
      </c>
      <c r="MNP3" s="13">
        <f t="shared" si="143"/>
        <v>9165</v>
      </c>
      <c r="MNQ3" s="13">
        <f t="shared" si="143"/>
        <v>9166</v>
      </c>
      <c r="MNR3" s="13">
        <f t="shared" si="143"/>
        <v>9167</v>
      </c>
      <c r="MNS3" s="13">
        <f t="shared" si="143"/>
        <v>9168</v>
      </c>
      <c r="MNT3" s="13">
        <f t="shared" si="143"/>
        <v>9169</v>
      </c>
      <c r="MNU3" s="13">
        <f t="shared" si="143"/>
        <v>9170</v>
      </c>
      <c r="MNV3" s="13">
        <f t="shared" si="143"/>
        <v>9171</v>
      </c>
      <c r="MNW3" s="13">
        <f t="shared" si="143"/>
        <v>9172</v>
      </c>
      <c r="MNX3" s="13">
        <f t="shared" si="143"/>
        <v>9173</v>
      </c>
      <c r="MNY3" s="13">
        <f t="shared" si="143"/>
        <v>9174</v>
      </c>
      <c r="MNZ3" s="13">
        <f t="shared" si="143"/>
        <v>9175</v>
      </c>
      <c r="MOA3" s="13">
        <f t="shared" si="143"/>
        <v>9176</v>
      </c>
      <c r="MOB3" s="13">
        <f t="shared" si="143"/>
        <v>9177</v>
      </c>
      <c r="MOC3" s="13">
        <f t="shared" si="143"/>
        <v>9178</v>
      </c>
      <c r="MOD3" s="13">
        <f t="shared" si="143"/>
        <v>9179</v>
      </c>
      <c r="MOE3" s="13">
        <f t="shared" si="143"/>
        <v>9180</v>
      </c>
      <c r="MOF3" s="13">
        <f t="shared" si="143"/>
        <v>9181</v>
      </c>
      <c r="MOG3" s="13">
        <f t="shared" si="143"/>
        <v>9182</v>
      </c>
      <c r="MOH3" s="13">
        <f t="shared" si="143"/>
        <v>9183</v>
      </c>
      <c r="MOI3" s="13">
        <f t="shared" si="143"/>
        <v>9184</v>
      </c>
      <c r="MOJ3" s="13">
        <f t="shared" si="143"/>
        <v>9185</v>
      </c>
      <c r="MOK3" s="13">
        <f t="shared" si="143"/>
        <v>9186</v>
      </c>
      <c r="MOL3" s="13">
        <f t="shared" si="143"/>
        <v>9187</v>
      </c>
      <c r="MOM3" s="13">
        <f t="shared" si="143"/>
        <v>9188</v>
      </c>
      <c r="MON3" s="13">
        <f t="shared" si="143"/>
        <v>9189</v>
      </c>
      <c r="MOO3" s="13">
        <f t="shared" si="143"/>
        <v>9190</v>
      </c>
      <c r="MOP3" s="13">
        <f t="shared" si="143"/>
        <v>9191</v>
      </c>
      <c r="MOQ3" s="13">
        <f t="shared" si="143"/>
        <v>9192</v>
      </c>
      <c r="MOR3" s="13">
        <f t="shared" si="143"/>
        <v>9193</v>
      </c>
      <c r="MOS3" s="13">
        <f t="shared" si="143"/>
        <v>9194</v>
      </c>
      <c r="MOT3" s="13">
        <f t="shared" si="143"/>
        <v>9195</v>
      </c>
      <c r="MOU3" s="13">
        <f t="shared" si="143"/>
        <v>9196</v>
      </c>
      <c r="MOV3" s="13">
        <f t="shared" si="143"/>
        <v>9197</v>
      </c>
      <c r="MOW3" s="13">
        <f t="shared" si="143"/>
        <v>9198</v>
      </c>
      <c r="MOX3" s="13">
        <f t="shared" si="143"/>
        <v>9199</v>
      </c>
      <c r="MOY3" s="13">
        <f t="shared" si="143"/>
        <v>9200</v>
      </c>
      <c r="MOZ3" s="13">
        <f t="shared" si="143"/>
        <v>9201</v>
      </c>
      <c r="MPA3" s="13">
        <f t="shared" si="143"/>
        <v>9202</v>
      </c>
      <c r="MPB3" s="13">
        <f t="shared" si="143"/>
        <v>9203</v>
      </c>
      <c r="MPC3" s="13">
        <f t="shared" si="143"/>
        <v>9204</v>
      </c>
      <c r="MPD3" s="13">
        <f t="shared" si="143"/>
        <v>9205</v>
      </c>
      <c r="MPE3" s="13">
        <f t="shared" si="143"/>
        <v>9206</v>
      </c>
      <c r="MPF3" s="13">
        <f t="shared" si="143"/>
        <v>9207</v>
      </c>
      <c r="MPG3" s="13">
        <f t="shared" si="143"/>
        <v>9208</v>
      </c>
      <c r="MPH3" s="13">
        <f t="shared" si="143"/>
        <v>9209</v>
      </c>
      <c r="MPI3" s="13">
        <f t="shared" si="143"/>
        <v>9210</v>
      </c>
      <c r="MPJ3" s="13">
        <f t="shared" si="143"/>
        <v>9211</v>
      </c>
      <c r="MPK3" s="13">
        <f t="shared" si="143"/>
        <v>9212</v>
      </c>
      <c r="MPL3" s="13">
        <f t="shared" si="143"/>
        <v>9213</v>
      </c>
      <c r="MPM3" s="13">
        <f t="shared" si="143"/>
        <v>9214</v>
      </c>
      <c r="MPN3" s="13">
        <f t="shared" si="143"/>
        <v>9215</v>
      </c>
      <c r="MPO3" s="13">
        <f t="shared" si="143"/>
        <v>9216</v>
      </c>
      <c r="MPP3" s="13">
        <f t="shared" si="143"/>
        <v>9217</v>
      </c>
      <c r="MPQ3" s="13">
        <f t="shared" si="143"/>
        <v>9218</v>
      </c>
      <c r="MPR3" s="13">
        <f t="shared" si="143"/>
        <v>9219</v>
      </c>
      <c r="MPS3" s="13">
        <f t="shared" ref="MPS3:MSD3" si="144">COLUMN()-3</f>
        <v>9220</v>
      </c>
      <c r="MPT3" s="13">
        <f t="shared" si="144"/>
        <v>9221</v>
      </c>
      <c r="MPU3" s="13">
        <f t="shared" si="144"/>
        <v>9222</v>
      </c>
      <c r="MPV3" s="13">
        <f t="shared" si="144"/>
        <v>9223</v>
      </c>
      <c r="MPW3" s="13">
        <f t="shared" si="144"/>
        <v>9224</v>
      </c>
      <c r="MPX3" s="13">
        <f t="shared" si="144"/>
        <v>9225</v>
      </c>
      <c r="MPY3" s="13">
        <f t="shared" si="144"/>
        <v>9226</v>
      </c>
      <c r="MPZ3" s="13">
        <f t="shared" si="144"/>
        <v>9227</v>
      </c>
      <c r="MQA3" s="13">
        <f t="shared" si="144"/>
        <v>9228</v>
      </c>
      <c r="MQB3" s="13">
        <f t="shared" si="144"/>
        <v>9229</v>
      </c>
      <c r="MQC3" s="13">
        <f t="shared" si="144"/>
        <v>9230</v>
      </c>
      <c r="MQD3" s="13">
        <f t="shared" si="144"/>
        <v>9231</v>
      </c>
      <c r="MQE3" s="13">
        <f t="shared" si="144"/>
        <v>9232</v>
      </c>
      <c r="MQF3" s="13">
        <f t="shared" si="144"/>
        <v>9233</v>
      </c>
      <c r="MQG3" s="13">
        <f t="shared" si="144"/>
        <v>9234</v>
      </c>
      <c r="MQH3" s="13">
        <f t="shared" si="144"/>
        <v>9235</v>
      </c>
      <c r="MQI3" s="13">
        <f t="shared" si="144"/>
        <v>9236</v>
      </c>
      <c r="MQJ3" s="13">
        <f t="shared" si="144"/>
        <v>9237</v>
      </c>
      <c r="MQK3" s="13">
        <f t="shared" si="144"/>
        <v>9238</v>
      </c>
      <c r="MQL3" s="13">
        <f t="shared" si="144"/>
        <v>9239</v>
      </c>
      <c r="MQM3" s="13">
        <f t="shared" si="144"/>
        <v>9240</v>
      </c>
      <c r="MQN3" s="13">
        <f t="shared" si="144"/>
        <v>9241</v>
      </c>
      <c r="MQO3" s="13">
        <f t="shared" si="144"/>
        <v>9242</v>
      </c>
      <c r="MQP3" s="13">
        <f t="shared" si="144"/>
        <v>9243</v>
      </c>
      <c r="MQQ3" s="13">
        <f t="shared" si="144"/>
        <v>9244</v>
      </c>
      <c r="MQR3" s="13">
        <f t="shared" si="144"/>
        <v>9245</v>
      </c>
      <c r="MQS3" s="13">
        <f t="shared" si="144"/>
        <v>9246</v>
      </c>
      <c r="MQT3" s="13">
        <f t="shared" si="144"/>
        <v>9247</v>
      </c>
      <c r="MQU3" s="13">
        <f t="shared" si="144"/>
        <v>9248</v>
      </c>
      <c r="MQV3" s="13">
        <f t="shared" si="144"/>
        <v>9249</v>
      </c>
      <c r="MQW3" s="13">
        <f t="shared" si="144"/>
        <v>9250</v>
      </c>
      <c r="MQX3" s="13">
        <f t="shared" si="144"/>
        <v>9251</v>
      </c>
      <c r="MQY3" s="13">
        <f t="shared" si="144"/>
        <v>9252</v>
      </c>
      <c r="MQZ3" s="13">
        <f t="shared" si="144"/>
        <v>9253</v>
      </c>
      <c r="MRA3" s="13">
        <f t="shared" si="144"/>
        <v>9254</v>
      </c>
      <c r="MRB3" s="13">
        <f t="shared" si="144"/>
        <v>9255</v>
      </c>
      <c r="MRC3" s="13">
        <f t="shared" si="144"/>
        <v>9256</v>
      </c>
      <c r="MRD3" s="13">
        <f t="shared" si="144"/>
        <v>9257</v>
      </c>
      <c r="MRE3" s="13">
        <f t="shared" si="144"/>
        <v>9258</v>
      </c>
      <c r="MRF3" s="13">
        <f t="shared" si="144"/>
        <v>9259</v>
      </c>
      <c r="MRG3" s="13">
        <f t="shared" si="144"/>
        <v>9260</v>
      </c>
      <c r="MRH3" s="13">
        <f t="shared" si="144"/>
        <v>9261</v>
      </c>
      <c r="MRI3" s="13">
        <f t="shared" si="144"/>
        <v>9262</v>
      </c>
      <c r="MRJ3" s="13">
        <f t="shared" si="144"/>
        <v>9263</v>
      </c>
      <c r="MRK3" s="13">
        <f t="shared" si="144"/>
        <v>9264</v>
      </c>
      <c r="MRL3" s="13">
        <f t="shared" si="144"/>
        <v>9265</v>
      </c>
      <c r="MRM3" s="13">
        <f t="shared" si="144"/>
        <v>9266</v>
      </c>
      <c r="MRN3" s="13">
        <f t="shared" si="144"/>
        <v>9267</v>
      </c>
      <c r="MRO3" s="13">
        <f t="shared" si="144"/>
        <v>9268</v>
      </c>
      <c r="MRP3" s="13">
        <f t="shared" si="144"/>
        <v>9269</v>
      </c>
      <c r="MRQ3" s="13">
        <f t="shared" si="144"/>
        <v>9270</v>
      </c>
      <c r="MRR3" s="13">
        <f t="shared" si="144"/>
        <v>9271</v>
      </c>
      <c r="MRS3" s="13">
        <f t="shared" si="144"/>
        <v>9272</v>
      </c>
      <c r="MRT3" s="13">
        <f t="shared" si="144"/>
        <v>9273</v>
      </c>
      <c r="MRU3" s="13">
        <f t="shared" si="144"/>
        <v>9274</v>
      </c>
      <c r="MRV3" s="13">
        <f t="shared" si="144"/>
        <v>9275</v>
      </c>
      <c r="MRW3" s="13">
        <f t="shared" si="144"/>
        <v>9276</v>
      </c>
      <c r="MRX3" s="13">
        <f t="shared" si="144"/>
        <v>9277</v>
      </c>
      <c r="MRY3" s="13">
        <f t="shared" si="144"/>
        <v>9278</v>
      </c>
      <c r="MRZ3" s="13">
        <f t="shared" si="144"/>
        <v>9279</v>
      </c>
      <c r="MSA3" s="13">
        <f t="shared" si="144"/>
        <v>9280</v>
      </c>
      <c r="MSB3" s="13">
        <f t="shared" si="144"/>
        <v>9281</v>
      </c>
      <c r="MSC3" s="13">
        <f t="shared" si="144"/>
        <v>9282</v>
      </c>
      <c r="MSD3" s="13">
        <f t="shared" si="144"/>
        <v>9283</v>
      </c>
      <c r="MSE3" s="13">
        <f t="shared" ref="MSE3:MUP3" si="145">COLUMN()-3</f>
        <v>9284</v>
      </c>
      <c r="MSF3" s="13">
        <f t="shared" si="145"/>
        <v>9285</v>
      </c>
      <c r="MSG3" s="13">
        <f t="shared" si="145"/>
        <v>9286</v>
      </c>
      <c r="MSH3" s="13">
        <f t="shared" si="145"/>
        <v>9287</v>
      </c>
      <c r="MSI3" s="13">
        <f t="shared" si="145"/>
        <v>9288</v>
      </c>
      <c r="MSJ3" s="13">
        <f t="shared" si="145"/>
        <v>9289</v>
      </c>
      <c r="MSK3" s="13">
        <f t="shared" si="145"/>
        <v>9290</v>
      </c>
      <c r="MSL3" s="13">
        <f t="shared" si="145"/>
        <v>9291</v>
      </c>
      <c r="MSM3" s="13">
        <f t="shared" si="145"/>
        <v>9292</v>
      </c>
      <c r="MSN3" s="13">
        <f t="shared" si="145"/>
        <v>9293</v>
      </c>
      <c r="MSO3" s="13">
        <f t="shared" si="145"/>
        <v>9294</v>
      </c>
      <c r="MSP3" s="13">
        <f t="shared" si="145"/>
        <v>9295</v>
      </c>
      <c r="MSQ3" s="13">
        <f t="shared" si="145"/>
        <v>9296</v>
      </c>
      <c r="MSR3" s="13">
        <f t="shared" si="145"/>
        <v>9297</v>
      </c>
      <c r="MSS3" s="13">
        <f t="shared" si="145"/>
        <v>9298</v>
      </c>
      <c r="MST3" s="13">
        <f t="shared" si="145"/>
        <v>9299</v>
      </c>
      <c r="MSU3" s="13">
        <f t="shared" si="145"/>
        <v>9300</v>
      </c>
      <c r="MSV3" s="13">
        <f t="shared" si="145"/>
        <v>9301</v>
      </c>
      <c r="MSW3" s="13">
        <f t="shared" si="145"/>
        <v>9302</v>
      </c>
      <c r="MSX3" s="13">
        <f t="shared" si="145"/>
        <v>9303</v>
      </c>
      <c r="MSY3" s="13">
        <f t="shared" si="145"/>
        <v>9304</v>
      </c>
      <c r="MSZ3" s="13">
        <f t="shared" si="145"/>
        <v>9305</v>
      </c>
      <c r="MTA3" s="13">
        <f t="shared" si="145"/>
        <v>9306</v>
      </c>
      <c r="MTB3" s="13">
        <f t="shared" si="145"/>
        <v>9307</v>
      </c>
      <c r="MTC3" s="13">
        <f t="shared" si="145"/>
        <v>9308</v>
      </c>
      <c r="MTD3" s="13">
        <f t="shared" si="145"/>
        <v>9309</v>
      </c>
      <c r="MTE3" s="13">
        <f t="shared" si="145"/>
        <v>9310</v>
      </c>
      <c r="MTF3" s="13">
        <f t="shared" si="145"/>
        <v>9311</v>
      </c>
      <c r="MTG3" s="13">
        <f t="shared" si="145"/>
        <v>9312</v>
      </c>
      <c r="MTH3" s="13">
        <f t="shared" si="145"/>
        <v>9313</v>
      </c>
      <c r="MTI3" s="13">
        <f t="shared" si="145"/>
        <v>9314</v>
      </c>
      <c r="MTJ3" s="13">
        <f t="shared" si="145"/>
        <v>9315</v>
      </c>
      <c r="MTK3" s="13">
        <f t="shared" si="145"/>
        <v>9316</v>
      </c>
      <c r="MTL3" s="13">
        <f t="shared" si="145"/>
        <v>9317</v>
      </c>
      <c r="MTM3" s="13">
        <f t="shared" si="145"/>
        <v>9318</v>
      </c>
      <c r="MTN3" s="13">
        <f t="shared" si="145"/>
        <v>9319</v>
      </c>
      <c r="MTO3" s="13">
        <f t="shared" si="145"/>
        <v>9320</v>
      </c>
      <c r="MTP3" s="13">
        <f t="shared" si="145"/>
        <v>9321</v>
      </c>
      <c r="MTQ3" s="13">
        <f t="shared" si="145"/>
        <v>9322</v>
      </c>
      <c r="MTR3" s="13">
        <f t="shared" si="145"/>
        <v>9323</v>
      </c>
      <c r="MTS3" s="13">
        <f t="shared" si="145"/>
        <v>9324</v>
      </c>
      <c r="MTT3" s="13">
        <f t="shared" si="145"/>
        <v>9325</v>
      </c>
      <c r="MTU3" s="13">
        <f t="shared" si="145"/>
        <v>9326</v>
      </c>
      <c r="MTV3" s="13">
        <f t="shared" si="145"/>
        <v>9327</v>
      </c>
      <c r="MTW3" s="13">
        <f t="shared" si="145"/>
        <v>9328</v>
      </c>
      <c r="MTX3" s="13">
        <f t="shared" si="145"/>
        <v>9329</v>
      </c>
      <c r="MTY3" s="13">
        <f t="shared" si="145"/>
        <v>9330</v>
      </c>
      <c r="MTZ3" s="13">
        <f t="shared" si="145"/>
        <v>9331</v>
      </c>
      <c r="MUA3" s="13">
        <f t="shared" si="145"/>
        <v>9332</v>
      </c>
      <c r="MUB3" s="13">
        <f t="shared" si="145"/>
        <v>9333</v>
      </c>
      <c r="MUC3" s="13">
        <f t="shared" si="145"/>
        <v>9334</v>
      </c>
      <c r="MUD3" s="13">
        <f t="shared" si="145"/>
        <v>9335</v>
      </c>
      <c r="MUE3" s="13">
        <f t="shared" si="145"/>
        <v>9336</v>
      </c>
      <c r="MUF3" s="13">
        <f t="shared" si="145"/>
        <v>9337</v>
      </c>
      <c r="MUG3" s="13">
        <f t="shared" si="145"/>
        <v>9338</v>
      </c>
      <c r="MUH3" s="13">
        <f t="shared" si="145"/>
        <v>9339</v>
      </c>
      <c r="MUI3" s="13">
        <f t="shared" si="145"/>
        <v>9340</v>
      </c>
      <c r="MUJ3" s="13">
        <f t="shared" si="145"/>
        <v>9341</v>
      </c>
      <c r="MUK3" s="13">
        <f t="shared" si="145"/>
        <v>9342</v>
      </c>
      <c r="MUL3" s="13">
        <f t="shared" si="145"/>
        <v>9343</v>
      </c>
      <c r="MUM3" s="13">
        <f t="shared" si="145"/>
        <v>9344</v>
      </c>
      <c r="MUN3" s="13">
        <f t="shared" si="145"/>
        <v>9345</v>
      </c>
      <c r="MUO3" s="13">
        <f t="shared" si="145"/>
        <v>9346</v>
      </c>
      <c r="MUP3" s="13">
        <f t="shared" si="145"/>
        <v>9347</v>
      </c>
      <c r="MUQ3" s="13">
        <f t="shared" ref="MUQ3:MXB3" si="146">COLUMN()-3</f>
        <v>9348</v>
      </c>
      <c r="MUR3" s="13">
        <f t="shared" si="146"/>
        <v>9349</v>
      </c>
      <c r="MUS3" s="13">
        <f t="shared" si="146"/>
        <v>9350</v>
      </c>
      <c r="MUT3" s="13">
        <f t="shared" si="146"/>
        <v>9351</v>
      </c>
      <c r="MUU3" s="13">
        <f t="shared" si="146"/>
        <v>9352</v>
      </c>
      <c r="MUV3" s="13">
        <f t="shared" si="146"/>
        <v>9353</v>
      </c>
      <c r="MUW3" s="13">
        <f t="shared" si="146"/>
        <v>9354</v>
      </c>
      <c r="MUX3" s="13">
        <f t="shared" si="146"/>
        <v>9355</v>
      </c>
      <c r="MUY3" s="13">
        <f t="shared" si="146"/>
        <v>9356</v>
      </c>
      <c r="MUZ3" s="13">
        <f t="shared" si="146"/>
        <v>9357</v>
      </c>
      <c r="MVA3" s="13">
        <f t="shared" si="146"/>
        <v>9358</v>
      </c>
      <c r="MVB3" s="13">
        <f t="shared" si="146"/>
        <v>9359</v>
      </c>
      <c r="MVC3" s="13">
        <f t="shared" si="146"/>
        <v>9360</v>
      </c>
      <c r="MVD3" s="13">
        <f t="shared" si="146"/>
        <v>9361</v>
      </c>
      <c r="MVE3" s="13">
        <f t="shared" si="146"/>
        <v>9362</v>
      </c>
      <c r="MVF3" s="13">
        <f t="shared" si="146"/>
        <v>9363</v>
      </c>
      <c r="MVG3" s="13">
        <f t="shared" si="146"/>
        <v>9364</v>
      </c>
      <c r="MVH3" s="13">
        <f t="shared" si="146"/>
        <v>9365</v>
      </c>
      <c r="MVI3" s="13">
        <f t="shared" si="146"/>
        <v>9366</v>
      </c>
      <c r="MVJ3" s="13">
        <f t="shared" si="146"/>
        <v>9367</v>
      </c>
      <c r="MVK3" s="13">
        <f t="shared" si="146"/>
        <v>9368</v>
      </c>
      <c r="MVL3" s="13">
        <f t="shared" si="146"/>
        <v>9369</v>
      </c>
      <c r="MVM3" s="13">
        <f t="shared" si="146"/>
        <v>9370</v>
      </c>
      <c r="MVN3" s="13">
        <f t="shared" si="146"/>
        <v>9371</v>
      </c>
      <c r="MVO3" s="13">
        <f t="shared" si="146"/>
        <v>9372</v>
      </c>
      <c r="MVP3" s="13">
        <f t="shared" si="146"/>
        <v>9373</v>
      </c>
      <c r="MVQ3" s="13">
        <f t="shared" si="146"/>
        <v>9374</v>
      </c>
      <c r="MVR3" s="13">
        <f t="shared" si="146"/>
        <v>9375</v>
      </c>
      <c r="MVS3" s="13">
        <f t="shared" si="146"/>
        <v>9376</v>
      </c>
      <c r="MVT3" s="13">
        <f t="shared" si="146"/>
        <v>9377</v>
      </c>
      <c r="MVU3" s="13">
        <f t="shared" si="146"/>
        <v>9378</v>
      </c>
      <c r="MVV3" s="13">
        <f t="shared" si="146"/>
        <v>9379</v>
      </c>
      <c r="MVW3" s="13">
        <f t="shared" si="146"/>
        <v>9380</v>
      </c>
      <c r="MVX3" s="13">
        <f t="shared" si="146"/>
        <v>9381</v>
      </c>
      <c r="MVY3" s="13">
        <f t="shared" si="146"/>
        <v>9382</v>
      </c>
      <c r="MVZ3" s="13">
        <f t="shared" si="146"/>
        <v>9383</v>
      </c>
      <c r="MWA3" s="13">
        <f t="shared" si="146"/>
        <v>9384</v>
      </c>
      <c r="MWB3" s="13">
        <f t="shared" si="146"/>
        <v>9385</v>
      </c>
      <c r="MWC3" s="13">
        <f t="shared" si="146"/>
        <v>9386</v>
      </c>
      <c r="MWD3" s="13">
        <f t="shared" si="146"/>
        <v>9387</v>
      </c>
      <c r="MWE3" s="13">
        <f t="shared" si="146"/>
        <v>9388</v>
      </c>
      <c r="MWF3" s="13">
        <f t="shared" si="146"/>
        <v>9389</v>
      </c>
      <c r="MWG3" s="13">
        <f t="shared" si="146"/>
        <v>9390</v>
      </c>
      <c r="MWH3" s="13">
        <f t="shared" si="146"/>
        <v>9391</v>
      </c>
      <c r="MWI3" s="13">
        <f t="shared" si="146"/>
        <v>9392</v>
      </c>
      <c r="MWJ3" s="13">
        <f t="shared" si="146"/>
        <v>9393</v>
      </c>
      <c r="MWK3" s="13">
        <f t="shared" si="146"/>
        <v>9394</v>
      </c>
      <c r="MWL3" s="13">
        <f t="shared" si="146"/>
        <v>9395</v>
      </c>
      <c r="MWM3" s="13">
        <f t="shared" si="146"/>
        <v>9396</v>
      </c>
      <c r="MWN3" s="13">
        <f t="shared" si="146"/>
        <v>9397</v>
      </c>
      <c r="MWO3" s="13">
        <f t="shared" si="146"/>
        <v>9398</v>
      </c>
      <c r="MWP3" s="13">
        <f t="shared" si="146"/>
        <v>9399</v>
      </c>
      <c r="MWQ3" s="13">
        <f t="shared" si="146"/>
        <v>9400</v>
      </c>
      <c r="MWR3" s="13">
        <f t="shared" si="146"/>
        <v>9401</v>
      </c>
      <c r="MWS3" s="13">
        <f t="shared" si="146"/>
        <v>9402</v>
      </c>
      <c r="MWT3" s="13">
        <f t="shared" si="146"/>
        <v>9403</v>
      </c>
      <c r="MWU3" s="13">
        <f t="shared" si="146"/>
        <v>9404</v>
      </c>
      <c r="MWV3" s="13">
        <f t="shared" si="146"/>
        <v>9405</v>
      </c>
      <c r="MWW3" s="13">
        <f t="shared" si="146"/>
        <v>9406</v>
      </c>
      <c r="MWX3" s="13">
        <f t="shared" si="146"/>
        <v>9407</v>
      </c>
      <c r="MWY3" s="13">
        <f t="shared" si="146"/>
        <v>9408</v>
      </c>
      <c r="MWZ3" s="13">
        <f t="shared" si="146"/>
        <v>9409</v>
      </c>
      <c r="MXA3" s="13">
        <f t="shared" si="146"/>
        <v>9410</v>
      </c>
      <c r="MXB3" s="13">
        <f t="shared" si="146"/>
        <v>9411</v>
      </c>
      <c r="MXC3" s="13">
        <f t="shared" ref="MXC3:MZN3" si="147">COLUMN()-3</f>
        <v>9412</v>
      </c>
      <c r="MXD3" s="13">
        <f t="shared" si="147"/>
        <v>9413</v>
      </c>
      <c r="MXE3" s="13">
        <f t="shared" si="147"/>
        <v>9414</v>
      </c>
      <c r="MXF3" s="13">
        <f t="shared" si="147"/>
        <v>9415</v>
      </c>
      <c r="MXG3" s="13">
        <f t="shared" si="147"/>
        <v>9416</v>
      </c>
      <c r="MXH3" s="13">
        <f t="shared" si="147"/>
        <v>9417</v>
      </c>
      <c r="MXI3" s="13">
        <f t="shared" si="147"/>
        <v>9418</v>
      </c>
      <c r="MXJ3" s="13">
        <f t="shared" si="147"/>
        <v>9419</v>
      </c>
      <c r="MXK3" s="13">
        <f t="shared" si="147"/>
        <v>9420</v>
      </c>
      <c r="MXL3" s="13">
        <f t="shared" si="147"/>
        <v>9421</v>
      </c>
      <c r="MXM3" s="13">
        <f t="shared" si="147"/>
        <v>9422</v>
      </c>
      <c r="MXN3" s="13">
        <f t="shared" si="147"/>
        <v>9423</v>
      </c>
      <c r="MXO3" s="13">
        <f t="shared" si="147"/>
        <v>9424</v>
      </c>
      <c r="MXP3" s="13">
        <f t="shared" si="147"/>
        <v>9425</v>
      </c>
      <c r="MXQ3" s="13">
        <f t="shared" si="147"/>
        <v>9426</v>
      </c>
      <c r="MXR3" s="13">
        <f t="shared" si="147"/>
        <v>9427</v>
      </c>
      <c r="MXS3" s="13">
        <f t="shared" si="147"/>
        <v>9428</v>
      </c>
      <c r="MXT3" s="13">
        <f t="shared" si="147"/>
        <v>9429</v>
      </c>
      <c r="MXU3" s="13">
        <f t="shared" si="147"/>
        <v>9430</v>
      </c>
      <c r="MXV3" s="13">
        <f t="shared" si="147"/>
        <v>9431</v>
      </c>
      <c r="MXW3" s="13">
        <f t="shared" si="147"/>
        <v>9432</v>
      </c>
      <c r="MXX3" s="13">
        <f t="shared" si="147"/>
        <v>9433</v>
      </c>
      <c r="MXY3" s="13">
        <f t="shared" si="147"/>
        <v>9434</v>
      </c>
      <c r="MXZ3" s="13">
        <f t="shared" si="147"/>
        <v>9435</v>
      </c>
      <c r="MYA3" s="13">
        <f t="shared" si="147"/>
        <v>9436</v>
      </c>
      <c r="MYB3" s="13">
        <f t="shared" si="147"/>
        <v>9437</v>
      </c>
      <c r="MYC3" s="13">
        <f t="shared" si="147"/>
        <v>9438</v>
      </c>
      <c r="MYD3" s="13">
        <f t="shared" si="147"/>
        <v>9439</v>
      </c>
      <c r="MYE3" s="13">
        <f t="shared" si="147"/>
        <v>9440</v>
      </c>
      <c r="MYF3" s="13">
        <f t="shared" si="147"/>
        <v>9441</v>
      </c>
      <c r="MYG3" s="13">
        <f t="shared" si="147"/>
        <v>9442</v>
      </c>
      <c r="MYH3" s="13">
        <f t="shared" si="147"/>
        <v>9443</v>
      </c>
      <c r="MYI3" s="13">
        <f t="shared" si="147"/>
        <v>9444</v>
      </c>
      <c r="MYJ3" s="13">
        <f t="shared" si="147"/>
        <v>9445</v>
      </c>
      <c r="MYK3" s="13">
        <f t="shared" si="147"/>
        <v>9446</v>
      </c>
      <c r="MYL3" s="13">
        <f t="shared" si="147"/>
        <v>9447</v>
      </c>
      <c r="MYM3" s="13">
        <f t="shared" si="147"/>
        <v>9448</v>
      </c>
      <c r="MYN3" s="13">
        <f t="shared" si="147"/>
        <v>9449</v>
      </c>
      <c r="MYO3" s="13">
        <f t="shared" si="147"/>
        <v>9450</v>
      </c>
      <c r="MYP3" s="13">
        <f t="shared" si="147"/>
        <v>9451</v>
      </c>
      <c r="MYQ3" s="13">
        <f t="shared" si="147"/>
        <v>9452</v>
      </c>
      <c r="MYR3" s="13">
        <f t="shared" si="147"/>
        <v>9453</v>
      </c>
      <c r="MYS3" s="13">
        <f t="shared" si="147"/>
        <v>9454</v>
      </c>
      <c r="MYT3" s="13">
        <f t="shared" si="147"/>
        <v>9455</v>
      </c>
      <c r="MYU3" s="13">
        <f t="shared" si="147"/>
        <v>9456</v>
      </c>
      <c r="MYV3" s="13">
        <f t="shared" si="147"/>
        <v>9457</v>
      </c>
      <c r="MYW3" s="13">
        <f t="shared" si="147"/>
        <v>9458</v>
      </c>
      <c r="MYX3" s="13">
        <f t="shared" si="147"/>
        <v>9459</v>
      </c>
      <c r="MYY3" s="13">
        <f t="shared" si="147"/>
        <v>9460</v>
      </c>
      <c r="MYZ3" s="13">
        <f t="shared" si="147"/>
        <v>9461</v>
      </c>
      <c r="MZA3" s="13">
        <f t="shared" si="147"/>
        <v>9462</v>
      </c>
      <c r="MZB3" s="13">
        <f t="shared" si="147"/>
        <v>9463</v>
      </c>
      <c r="MZC3" s="13">
        <f t="shared" si="147"/>
        <v>9464</v>
      </c>
      <c r="MZD3" s="13">
        <f t="shared" si="147"/>
        <v>9465</v>
      </c>
      <c r="MZE3" s="13">
        <f t="shared" si="147"/>
        <v>9466</v>
      </c>
      <c r="MZF3" s="13">
        <f t="shared" si="147"/>
        <v>9467</v>
      </c>
      <c r="MZG3" s="13">
        <f t="shared" si="147"/>
        <v>9468</v>
      </c>
      <c r="MZH3" s="13">
        <f t="shared" si="147"/>
        <v>9469</v>
      </c>
      <c r="MZI3" s="13">
        <f t="shared" si="147"/>
        <v>9470</v>
      </c>
      <c r="MZJ3" s="13">
        <f t="shared" si="147"/>
        <v>9471</v>
      </c>
      <c r="MZK3" s="13">
        <f t="shared" si="147"/>
        <v>9472</v>
      </c>
      <c r="MZL3" s="13">
        <f t="shared" si="147"/>
        <v>9473</v>
      </c>
      <c r="MZM3" s="13">
        <f t="shared" si="147"/>
        <v>9474</v>
      </c>
      <c r="MZN3" s="13">
        <f t="shared" si="147"/>
        <v>9475</v>
      </c>
      <c r="MZO3" s="13">
        <f t="shared" ref="MZO3:NBZ3" si="148">COLUMN()-3</f>
        <v>9476</v>
      </c>
      <c r="MZP3" s="13">
        <f t="shared" si="148"/>
        <v>9477</v>
      </c>
      <c r="MZQ3" s="13">
        <f t="shared" si="148"/>
        <v>9478</v>
      </c>
      <c r="MZR3" s="13">
        <f t="shared" si="148"/>
        <v>9479</v>
      </c>
      <c r="MZS3" s="13">
        <f t="shared" si="148"/>
        <v>9480</v>
      </c>
      <c r="MZT3" s="13">
        <f t="shared" si="148"/>
        <v>9481</v>
      </c>
      <c r="MZU3" s="13">
        <f t="shared" si="148"/>
        <v>9482</v>
      </c>
      <c r="MZV3" s="13">
        <f t="shared" si="148"/>
        <v>9483</v>
      </c>
      <c r="MZW3" s="13">
        <f t="shared" si="148"/>
        <v>9484</v>
      </c>
      <c r="MZX3" s="13">
        <f t="shared" si="148"/>
        <v>9485</v>
      </c>
      <c r="MZY3" s="13">
        <f t="shared" si="148"/>
        <v>9486</v>
      </c>
      <c r="MZZ3" s="13">
        <f t="shared" si="148"/>
        <v>9487</v>
      </c>
      <c r="NAA3" s="13">
        <f t="shared" si="148"/>
        <v>9488</v>
      </c>
      <c r="NAB3" s="13">
        <f t="shared" si="148"/>
        <v>9489</v>
      </c>
      <c r="NAC3" s="13">
        <f t="shared" si="148"/>
        <v>9490</v>
      </c>
      <c r="NAD3" s="13">
        <f t="shared" si="148"/>
        <v>9491</v>
      </c>
      <c r="NAE3" s="13">
        <f t="shared" si="148"/>
        <v>9492</v>
      </c>
      <c r="NAF3" s="13">
        <f t="shared" si="148"/>
        <v>9493</v>
      </c>
      <c r="NAG3" s="13">
        <f t="shared" si="148"/>
        <v>9494</v>
      </c>
      <c r="NAH3" s="13">
        <f t="shared" si="148"/>
        <v>9495</v>
      </c>
      <c r="NAI3" s="13">
        <f t="shared" si="148"/>
        <v>9496</v>
      </c>
      <c r="NAJ3" s="13">
        <f t="shared" si="148"/>
        <v>9497</v>
      </c>
      <c r="NAK3" s="13">
        <f t="shared" si="148"/>
        <v>9498</v>
      </c>
      <c r="NAL3" s="13">
        <f t="shared" si="148"/>
        <v>9499</v>
      </c>
      <c r="NAM3" s="13">
        <f t="shared" si="148"/>
        <v>9500</v>
      </c>
      <c r="NAN3" s="13">
        <f t="shared" si="148"/>
        <v>9501</v>
      </c>
      <c r="NAO3" s="13">
        <f t="shared" si="148"/>
        <v>9502</v>
      </c>
      <c r="NAP3" s="13">
        <f t="shared" si="148"/>
        <v>9503</v>
      </c>
      <c r="NAQ3" s="13">
        <f t="shared" si="148"/>
        <v>9504</v>
      </c>
      <c r="NAR3" s="13">
        <f t="shared" si="148"/>
        <v>9505</v>
      </c>
      <c r="NAS3" s="13">
        <f t="shared" si="148"/>
        <v>9506</v>
      </c>
      <c r="NAT3" s="13">
        <f t="shared" si="148"/>
        <v>9507</v>
      </c>
      <c r="NAU3" s="13">
        <f t="shared" si="148"/>
        <v>9508</v>
      </c>
      <c r="NAV3" s="13">
        <f t="shared" si="148"/>
        <v>9509</v>
      </c>
      <c r="NAW3" s="13">
        <f t="shared" si="148"/>
        <v>9510</v>
      </c>
      <c r="NAX3" s="13">
        <f t="shared" si="148"/>
        <v>9511</v>
      </c>
      <c r="NAY3" s="13">
        <f t="shared" si="148"/>
        <v>9512</v>
      </c>
      <c r="NAZ3" s="13">
        <f t="shared" si="148"/>
        <v>9513</v>
      </c>
      <c r="NBA3" s="13">
        <f t="shared" si="148"/>
        <v>9514</v>
      </c>
      <c r="NBB3" s="13">
        <f t="shared" si="148"/>
        <v>9515</v>
      </c>
      <c r="NBC3" s="13">
        <f t="shared" si="148"/>
        <v>9516</v>
      </c>
      <c r="NBD3" s="13">
        <f t="shared" si="148"/>
        <v>9517</v>
      </c>
      <c r="NBE3" s="13">
        <f t="shared" si="148"/>
        <v>9518</v>
      </c>
      <c r="NBF3" s="13">
        <f t="shared" si="148"/>
        <v>9519</v>
      </c>
      <c r="NBG3" s="13">
        <f t="shared" si="148"/>
        <v>9520</v>
      </c>
      <c r="NBH3" s="13">
        <f t="shared" si="148"/>
        <v>9521</v>
      </c>
      <c r="NBI3" s="13">
        <f t="shared" si="148"/>
        <v>9522</v>
      </c>
      <c r="NBJ3" s="13">
        <f t="shared" si="148"/>
        <v>9523</v>
      </c>
      <c r="NBK3" s="13">
        <f t="shared" si="148"/>
        <v>9524</v>
      </c>
      <c r="NBL3" s="13">
        <f t="shared" si="148"/>
        <v>9525</v>
      </c>
      <c r="NBM3" s="13">
        <f t="shared" si="148"/>
        <v>9526</v>
      </c>
      <c r="NBN3" s="13">
        <f t="shared" si="148"/>
        <v>9527</v>
      </c>
      <c r="NBO3" s="13">
        <f t="shared" si="148"/>
        <v>9528</v>
      </c>
      <c r="NBP3" s="13">
        <f t="shared" si="148"/>
        <v>9529</v>
      </c>
      <c r="NBQ3" s="13">
        <f t="shared" si="148"/>
        <v>9530</v>
      </c>
      <c r="NBR3" s="13">
        <f t="shared" si="148"/>
        <v>9531</v>
      </c>
      <c r="NBS3" s="13">
        <f t="shared" si="148"/>
        <v>9532</v>
      </c>
      <c r="NBT3" s="13">
        <f t="shared" si="148"/>
        <v>9533</v>
      </c>
      <c r="NBU3" s="13">
        <f t="shared" si="148"/>
        <v>9534</v>
      </c>
      <c r="NBV3" s="13">
        <f t="shared" si="148"/>
        <v>9535</v>
      </c>
      <c r="NBW3" s="13">
        <f t="shared" si="148"/>
        <v>9536</v>
      </c>
      <c r="NBX3" s="13">
        <f t="shared" si="148"/>
        <v>9537</v>
      </c>
      <c r="NBY3" s="13">
        <f t="shared" si="148"/>
        <v>9538</v>
      </c>
      <c r="NBZ3" s="13">
        <f t="shared" si="148"/>
        <v>9539</v>
      </c>
      <c r="NCA3" s="13">
        <f t="shared" ref="NCA3:NEL3" si="149">COLUMN()-3</f>
        <v>9540</v>
      </c>
      <c r="NCB3" s="13">
        <f t="shared" si="149"/>
        <v>9541</v>
      </c>
      <c r="NCC3" s="13">
        <f t="shared" si="149"/>
        <v>9542</v>
      </c>
      <c r="NCD3" s="13">
        <f t="shared" si="149"/>
        <v>9543</v>
      </c>
      <c r="NCE3" s="13">
        <f t="shared" si="149"/>
        <v>9544</v>
      </c>
      <c r="NCF3" s="13">
        <f t="shared" si="149"/>
        <v>9545</v>
      </c>
      <c r="NCG3" s="13">
        <f t="shared" si="149"/>
        <v>9546</v>
      </c>
      <c r="NCH3" s="13">
        <f t="shared" si="149"/>
        <v>9547</v>
      </c>
      <c r="NCI3" s="13">
        <f t="shared" si="149"/>
        <v>9548</v>
      </c>
      <c r="NCJ3" s="13">
        <f t="shared" si="149"/>
        <v>9549</v>
      </c>
      <c r="NCK3" s="13">
        <f t="shared" si="149"/>
        <v>9550</v>
      </c>
      <c r="NCL3" s="13">
        <f t="shared" si="149"/>
        <v>9551</v>
      </c>
      <c r="NCM3" s="13">
        <f t="shared" si="149"/>
        <v>9552</v>
      </c>
      <c r="NCN3" s="13">
        <f t="shared" si="149"/>
        <v>9553</v>
      </c>
      <c r="NCO3" s="13">
        <f t="shared" si="149"/>
        <v>9554</v>
      </c>
      <c r="NCP3" s="13">
        <f t="shared" si="149"/>
        <v>9555</v>
      </c>
      <c r="NCQ3" s="13">
        <f t="shared" si="149"/>
        <v>9556</v>
      </c>
      <c r="NCR3" s="13">
        <f t="shared" si="149"/>
        <v>9557</v>
      </c>
      <c r="NCS3" s="13">
        <f t="shared" si="149"/>
        <v>9558</v>
      </c>
      <c r="NCT3" s="13">
        <f t="shared" si="149"/>
        <v>9559</v>
      </c>
      <c r="NCU3" s="13">
        <f t="shared" si="149"/>
        <v>9560</v>
      </c>
      <c r="NCV3" s="13">
        <f t="shared" si="149"/>
        <v>9561</v>
      </c>
      <c r="NCW3" s="13">
        <f t="shared" si="149"/>
        <v>9562</v>
      </c>
      <c r="NCX3" s="13">
        <f t="shared" si="149"/>
        <v>9563</v>
      </c>
      <c r="NCY3" s="13">
        <f t="shared" si="149"/>
        <v>9564</v>
      </c>
      <c r="NCZ3" s="13">
        <f t="shared" si="149"/>
        <v>9565</v>
      </c>
      <c r="NDA3" s="13">
        <f t="shared" si="149"/>
        <v>9566</v>
      </c>
      <c r="NDB3" s="13">
        <f t="shared" si="149"/>
        <v>9567</v>
      </c>
      <c r="NDC3" s="13">
        <f t="shared" si="149"/>
        <v>9568</v>
      </c>
      <c r="NDD3" s="13">
        <f t="shared" si="149"/>
        <v>9569</v>
      </c>
      <c r="NDE3" s="13">
        <f t="shared" si="149"/>
        <v>9570</v>
      </c>
      <c r="NDF3" s="13">
        <f t="shared" si="149"/>
        <v>9571</v>
      </c>
      <c r="NDG3" s="13">
        <f t="shared" si="149"/>
        <v>9572</v>
      </c>
      <c r="NDH3" s="13">
        <f t="shared" si="149"/>
        <v>9573</v>
      </c>
      <c r="NDI3" s="13">
        <f t="shared" si="149"/>
        <v>9574</v>
      </c>
      <c r="NDJ3" s="13">
        <f t="shared" si="149"/>
        <v>9575</v>
      </c>
      <c r="NDK3" s="13">
        <f t="shared" si="149"/>
        <v>9576</v>
      </c>
      <c r="NDL3" s="13">
        <f t="shared" si="149"/>
        <v>9577</v>
      </c>
      <c r="NDM3" s="13">
        <f t="shared" si="149"/>
        <v>9578</v>
      </c>
      <c r="NDN3" s="13">
        <f t="shared" si="149"/>
        <v>9579</v>
      </c>
      <c r="NDO3" s="13">
        <f t="shared" si="149"/>
        <v>9580</v>
      </c>
      <c r="NDP3" s="13">
        <f t="shared" si="149"/>
        <v>9581</v>
      </c>
      <c r="NDQ3" s="13">
        <f t="shared" si="149"/>
        <v>9582</v>
      </c>
      <c r="NDR3" s="13">
        <f t="shared" si="149"/>
        <v>9583</v>
      </c>
      <c r="NDS3" s="13">
        <f t="shared" si="149"/>
        <v>9584</v>
      </c>
      <c r="NDT3" s="13">
        <f t="shared" si="149"/>
        <v>9585</v>
      </c>
      <c r="NDU3" s="13">
        <f t="shared" si="149"/>
        <v>9586</v>
      </c>
      <c r="NDV3" s="13">
        <f t="shared" si="149"/>
        <v>9587</v>
      </c>
      <c r="NDW3" s="13">
        <f t="shared" si="149"/>
        <v>9588</v>
      </c>
      <c r="NDX3" s="13">
        <f t="shared" si="149"/>
        <v>9589</v>
      </c>
      <c r="NDY3" s="13">
        <f t="shared" si="149"/>
        <v>9590</v>
      </c>
      <c r="NDZ3" s="13">
        <f t="shared" si="149"/>
        <v>9591</v>
      </c>
      <c r="NEA3" s="13">
        <f t="shared" si="149"/>
        <v>9592</v>
      </c>
      <c r="NEB3" s="13">
        <f t="shared" si="149"/>
        <v>9593</v>
      </c>
      <c r="NEC3" s="13">
        <f t="shared" si="149"/>
        <v>9594</v>
      </c>
      <c r="NED3" s="13">
        <f t="shared" si="149"/>
        <v>9595</v>
      </c>
      <c r="NEE3" s="13">
        <f t="shared" si="149"/>
        <v>9596</v>
      </c>
      <c r="NEF3" s="13">
        <f t="shared" si="149"/>
        <v>9597</v>
      </c>
      <c r="NEG3" s="13">
        <f t="shared" si="149"/>
        <v>9598</v>
      </c>
      <c r="NEH3" s="13">
        <f t="shared" si="149"/>
        <v>9599</v>
      </c>
      <c r="NEI3" s="13">
        <f t="shared" si="149"/>
        <v>9600</v>
      </c>
      <c r="NEJ3" s="13">
        <f t="shared" si="149"/>
        <v>9601</v>
      </c>
      <c r="NEK3" s="13">
        <f t="shared" si="149"/>
        <v>9602</v>
      </c>
      <c r="NEL3" s="13">
        <f t="shared" si="149"/>
        <v>9603</v>
      </c>
      <c r="NEM3" s="13">
        <f t="shared" ref="NEM3:NGX3" si="150">COLUMN()-3</f>
        <v>9604</v>
      </c>
      <c r="NEN3" s="13">
        <f t="shared" si="150"/>
        <v>9605</v>
      </c>
      <c r="NEO3" s="13">
        <f t="shared" si="150"/>
        <v>9606</v>
      </c>
      <c r="NEP3" s="13">
        <f t="shared" si="150"/>
        <v>9607</v>
      </c>
      <c r="NEQ3" s="13">
        <f t="shared" si="150"/>
        <v>9608</v>
      </c>
      <c r="NER3" s="13">
        <f t="shared" si="150"/>
        <v>9609</v>
      </c>
      <c r="NES3" s="13">
        <f t="shared" si="150"/>
        <v>9610</v>
      </c>
      <c r="NET3" s="13">
        <f t="shared" si="150"/>
        <v>9611</v>
      </c>
      <c r="NEU3" s="13">
        <f t="shared" si="150"/>
        <v>9612</v>
      </c>
      <c r="NEV3" s="13">
        <f t="shared" si="150"/>
        <v>9613</v>
      </c>
      <c r="NEW3" s="13">
        <f t="shared" si="150"/>
        <v>9614</v>
      </c>
      <c r="NEX3" s="13">
        <f t="shared" si="150"/>
        <v>9615</v>
      </c>
      <c r="NEY3" s="13">
        <f t="shared" si="150"/>
        <v>9616</v>
      </c>
      <c r="NEZ3" s="13">
        <f t="shared" si="150"/>
        <v>9617</v>
      </c>
      <c r="NFA3" s="13">
        <f t="shared" si="150"/>
        <v>9618</v>
      </c>
      <c r="NFB3" s="13">
        <f t="shared" si="150"/>
        <v>9619</v>
      </c>
      <c r="NFC3" s="13">
        <f t="shared" si="150"/>
        <v>9620</v>
      </c>
      <c r="NFD3" s="13">
        <f t="shared" si="150"/>
        <v>9621</v>
      </c>
      <c r="NFE3" s="13">
        <f t="shared" si="150"/>
        <v>9622</v>
      </c>
      <c r="NFF3" s="13">
        <f t="shared" si="150"/>
        <v>9623</v>
      </c>
      <c r="NFG3" s="13">
        <f t="shared" si="150"/>
        <v>9624</v>
      </c>
      <c r="NFH3" s="13">
        <f t="shared" si="150"/>
        <v>9625</v>
      </c>
      <c r="NFI3" s="13">
        <f t="shared" si="150"/>
        <v>9626</v>
      </c>
      <c r="NFJ3" s="13">
        <f t="shared" si="150"/>
        <v>9627</v>
      </c>
      <c r="NFK3" s="13">
        <f t="shared" si="150"/>
        <v>9628</v>
      </c>
      <c r="NFL3" s="13">
        <f t="shared" si="150"/>
        <v>9629</v>
      </c>
      <c r="NFM3" s="13">
        <f t="shared" si="150"/>
        <v>9630</v>
      </c>
      <c r="NFN3" s="13">
        <f t="shared" si="150"/>
        <v>9631</v>
      </c>
      <c r="NFO3" s="13">
        <f t="shared" si="150"/>
        <v>9632</v>
      </c>
      <c r="NFP3" s="13">
        <f t="shared" si="150"/>
        <v>9633</v>
      </c>
      <c r="NFQ3" s="13">
        <f t="shared" si="150"/>
        <v>9634</v>
      </c>
      <c r="NFR3" s="13">
        <f t="shared" si="150"/>
        <v>9635</v>
      </c>
      <c r="NFS3" s="13">
        <f t="shared" si="150"/>
        <v>9636</v>
      </c>
      <c r="NFT3" s="13">
        <f t="shared" si="150"/>
        <v>9637</v>
      </c>
      <c r="NFU3" s="13">
        <f t="shared" si="150"/>
        <v>9638</v>
      </c>
      <c r="NFV3" s="13">
        <f t="shared" si="150"/>
        <v>9639</v>
      </c>
      <c r="NFW3" s="13">
        <f t="shared" si="150"/>
        <v>9640</v>
      </c>
      <c r="NFX3" s="13">
        <f t="shared" si="150"/>
        <v>9641</v>
      </c>
      <c r="NFY3" s="13">
        <f t="shared" si="150"/>
        <v>9642</v>
      </c>
      <c r="NFZ3" s="13">
        <f t="shared" si="150"/>
        <v>9643</v>
      </c>
      <c r="NGA3" s="13">
        <f t="shared" si="150"/>
        <v>9644</v>
      </c>
      <c r="NGB3" s="13">
        <f t="shared" si="150"/>
        <v>9645</v>
      </c>
      <c r="NGC3" s="13">
        <f t="shared" si="150"/>
        <v>9646</v>
      </c>
      <c r="NGD3" s="13">
        <f t="shared" si="150"/>
        <v>9647</v>
      </c>
      <c r="NGE3" s="13">
        <f t="shared" si="150"/>
        <v>9648</v>
      </c>
      <c r="NGF3" s="13">
        <f t="shared" si="150"/>
        <v>9649</v>
      </c>
      <c r="NGG3" s="13">
        <f t="shared" si="150"/>
        <v>9650</v>
      </c>
      <c r="NGH3" s="13">
        <f t="shared" si="150"/>
        <v>9651</v>
      </c>
      <c r="NGI3" s="13">
        <f t="shared" si="150"/>
        <v>9652</v>
      </c>
      <c r="NGJ3" s="13">
        <f t="shared" si="150"/>
        <v>9653</v>
      </c>
      <c r="NGK3" s="13">
        <f t="shared" si="150"/>
        <v>9654</v>
      </c>
      <c r="NGL3" s="13">
        <f t="shared" si="150"/>
        <v>9655</v>
      </c>
      <c r="NGM3" s="13">
        <f t="shared" si="150"/>
        <v>9656</v>
      </c>
      <c r="NGN3" s="13">
        <f t="shared" si="150"/>
        <v>9657</v>
      </c>
      <c r="NGO3" s="13">
        <f t="shared" si="150"/>
        <v>9658</v>
      </c>
      <c r="NGP3" s="13">
        <f t="shared" si="150"/>
        <v>9659</v>
      </c>
      <c r="NGQ3" s="13">
        <f t="shared" si="150"/>
        <v>9660</v>
      </c>
      <c r="NGR3" s="13">
        <f t="shared" si="150"/>
        <v>9661</v>
      </c>
      <c r="NGS3" s="13">
        <f t="shared" si="150"/>
        <v>9662</v>
      </c>
      <c r="NGT3" s="13">
        <f t="shared" si="150"/>
        <v>9663</v>
      </c>
      <c r="NGU3" s="13">
        <f t="shared" si="150"/>
        <v>9664</v>
      </c>
      <c r="NGV3" s="13">
        <f t="shared" si="150"/>
        <v>9665</v>
      </c>
      <c r="NGW3" s="13">
        <f t="shared" si="150"/>
        <v>9666</v>
      </c>
      <c r="NGX3" s="13">
        <f t="shared" si="150"/>
        <v>9667</v>
      </c>
      <c r="NGY3" s="13">
        <f t="shared" ref="NGY3:NJJ3" si="151">COLUMN()-3</f>
        <v>9668</v>
      </c>
      <c r="NGZ3" s="13">
        <f t="shared" si="151"/>
        <v>9669</v>
      </c>
      <c r="NHA3" s="13">
        <f t="shared" si="151"/>
        <v>9670</v>
      </c>
      <c r="NHB3" s="13">
        <f t="shared" si="151"/>
        <v>9671</v>
      </c>
      <c r="NHC3" s="13">
        <f t="shared" si="151"/>
        <v>9672</v>
      </c>
      <c r="NHD3" s="13">
        <f t="shared" si="151"/>
        <v>9673</v>
      </c>
      <c r="NHE3" s="13">
        <f t="shared" si="151"/>
        <v>9674</v>
      </c>
      <c r="NHF3" s="13">
        <f t="shared" si="151"/>
        <v>9675</v>
      </c>
      <c r="NHG3" s="13">
        <f t="shared" si="151"/>
        <v>9676</v>
      </c>
      <c r="NHH3" s="13">
        <f t="shared" si="151"/>
        <v>9677</v>
      </c>
      <c r="NHI3" s="13">
        <f t="shared" si="151"/>
        <v>9678</v>
      </c>
      <c r="NHJ3" s="13">
        <f t="shared" si="151"/>
        <v>9679</v>
      </c>
      <c r="NHK3" s="13">
        <f t="shared" si="151"/>
        <v>9680</v>
      </c>
      <c r="NHL3" s="13">
        <f t="shared" si="151"/>
        <v>9681</v>
      </c>
      <c r="NHM3" s="13">
        <f t="shared" si="151"/>
        <v>9682</v>
      </c>
      <c r="NHN3" s="13">
        <f t="shared" si="151"/>
        <v>9683</v>
      </c>
      <c r="NHO3" s="13">
        <f t="shared" si="151"/>
        <v>9684</v>
      </c>
      <c r="NHP3" s="13">
        <f t="shared" si="151"/>
        <v>9685</v>
      </c>
      <c r="NHQ3" s="13">
        <f t="shared" si="151"/>
        <v>9686</v>
      </c>
      <c r="NHR3" s="13">
        <f t="shared" si="151"/>
        <v>9687</v>
      </c>
      <c r="NHS3" s="13">
        <f t="shared" si="151"/>
        <v>9688</v>
      </c>
      <c r="NHT3" s="13">
        <f t="shared" si="151"/>
        <v>9689</v>
      </c>
      <c r="NHU3" s="13">
        <f t="shared" si="151"/>
        <v>9690</v>
      </c>
      <c r="NHV3" s="13">
        <f t="shared" si="151"/>
        <v>9691</v>
      </c>
      <c r="NHW3" s="13">
        <f t="shared" si="151"/>
        <v>9692</v>
      </c>
      <c r="NHX3" s="13">
        <f t="shared" si="151"/>
        <v>9693</v>
      </c>
      <c r="NHY3" s="13">
        <f t="shared" si="151"/>
        <v>9694</v>
      </c>
      <c r="NHZ3" s="13">
        <f t="shared" si="151"/>
        <v>9695</v>
      </c>
      <c r="NIA3" s="13">
        <f t="shared" si="151"/>
        <v>9696</v>
      </c>
      <c r="NIB3" s="13">
        <f t="shared" si="151"/>
        <v>9697</v>
      </c>
      <c r="NIC3" s="13">
        <f t="shared" si="151"/>
        <v>9698</v>
      </c>
      <c r="NID3" s="13">
        <f t="shared" si="151"/>
        <v>9699</v>
      </c>
      <c r="NIE3" s="13">
        <f t="shared" si="151"/>
        <v>9700</v>
      </c>
      <c r="NIF3" s="13">
        <f t="shared" si="151"/>
        <v>9701</v>
      </c>
      <c r="NIG3" s="13">
        <f t="shared" si="151"/>
        <v>9702</v>
      </c>
      <c r="NIH3" s="13">
        <f t="shared" si="151"/>
        <v>9703</v>
      </c>
      <c r="NII3" s="13">
        <f t="shared" si="151"/>
        <v>9704</v>
      </c>
      <c r="NIJ3" s="13">
        <f t="shared" si="151"/>
        <v>9705</v>
      </c>
      <c r="NIK3" s="13">
        <f t="shared" si="151"/>
        <v>9706</v>
      </c>
      <c r="NIL3" s="13">
        <f t="shared" si="151"/>
        <v>9707</v>
      </c>
      <c r="NIM3" s="13">
        <f t="shared" si="151"/>
        <v>9708</v>
      </c>
      <c r="NIN3" s="13">
        <f t="shared" si="151"/>
        <v>9709</v>
      </c>
      <c r="NIO3" s="13">
        <f t="shared" si="151"/>
        <v>9710</v>
      </c>
      <c r="NIP3" s="13">
        <f t="shared" si="151"/>
        <v>9711</v>
      </c>
      <c r="NIQ3" s="13">
        <f t="shared" si="151"/>
        <v>9712</v>
      </c>
      <c r="NIR3" s="13">
        <f t="shared" si="151"/>
        <v>9713</v>
      </c>
      <c r="NIS3" s="13">
        <f t="shared" si="151"/>
        <v>9714</v>
      </c>
      <c r="NIT3" s="13">
        <f t="shared" si="151"/>
        <v>9715</v>
      </c>
      <c r="NIU3" s="13">
        <f t="shared" si="151"/>
        <v>9716</v>
      </c>
      <c r="NIV3" s="13">
        <f t="shared" si="151"/>
        <v>9717</v>
      </c>
      <c r="NIW3" s="13">
        <f t="shared" si="151"/>
        <v>9718</v>
      </c>
      <c r="NIX3" s="13">
        <f t="shared" si="151"/>
        <v>9719</v>
      </c>
      <c r="NIY3" s="13">
        <f t="shared" si="151"/>
        <v>9720</v>
      </c>
      <c r="NIZ3" s="13">
        <f t="shared" si="151"/>
        <v>9721</v>
      </c>
      <c r="NJA3" s="13">
        <f t="shared" si="151"/>
        <v>9722</v>
      </c>
      <c r="NJB3" s="13">
        <f t="shared" si="151"/>
        <v>9723</v>
      </c>
      <c r="NJC3" s="13">
        <f t="shared" si="151"/>
        <v>9724</v>
      </c>
      <c r="NJD3" s="13">
        <f t="shared" si="151"/>
        <v>9725</v>
      </c>
      <c r="NJE3" s="13">
        <f t="shared" si="151"/>
        <v>9726</v>
      </c>
      <c r="NJF3" s="13">
        <f t="shared" si="151"/>
        <v>9727</v>
      </c>
      <c r="NJG3" s="13">
        <f t="shared" si="151"/>
        <v>9728</v>
      </c>
      <c r="NJH3" s="13">
        <f t="shared" si="151"/>
        <v>9729</v>
      </c>
      <c r="NJI3" s="13">
        <f t="shared" si="151"/>
        <v>9730</v>
      </c>
      <c r="NJJ3" s="13">
        <f t="shared" si="151"/>
        <v>9731</v>
      </c>
      <c r="NJK3" s="13">
        <f t="shared" ref="NJK3:NLV3" si="152">COLUMN()-3</f>
        <v>9732</v>
      </c>
      <c r="NJL3" s="13">
        <f t="shared" si="152"/>
        <v>9733</v>
      </c>
      <c r="NJM3" s="13">
        <f t="shared" si="152"/>
        <v>9734</v>
      </c>
      <c r="NJN3" s="13">
        <f t="shared" si="152"/>
        <v>9735</v>
      </c>
      <c r="NJO3" s="13">
        <f t="shared" si="152"/>
        <v>9736</v>
      </c>
      <c r="NJP3" s="13">
        <f t="shared" si="152"/>
        <v>9737</v>
      </c>
      <c r="NJQ3" s="13">
        <f t="shared" si="152"/>
        <v>9738</v>
      </c>
      <c r="NJR3" s="13">
        <f t="shared" si="152"/>
        <v>9739</v>
      </c>
      <c r="NJS3" s="13">
        <f t="shared" si="152"/>
        <v>9740</v>
      </c>
      <c r="NJT3" s="13">
        <f t="shared" si="152"/>
        <v>9741</v>
      </c>
      <c r="NJU3" s="13">
        <f t="shared" si="152"/>
        <v>9742</v>
      </c>
      <c r="NJV3" s="13">
        <f t="shared" si="152"/>
        <v>9743</v>
      </c>
      <c r="NJW3" s="13">
        <f t="shared" si="152"/>
        <v>9744</v>
      </c>
      <c r="NJX3" s="13">
        <f t="shared" si="152"/>
        <v>9745</v>
      </c>
      <c r="NJY3" s="13">
        <f t="shared" si="152"/>
        <v>9746</v>
      </c>
      <c r="NJZ3" s="13">
        <f t="shared" si="152"/>
        <v>9747</v>
      </c>
      <c r="NKA3" s="13">
        <f t="shared" si="152"/>
        <v>9748</v>
      </c>
      <c r="NKB3" s="13">
        <f t="shared" si="152"/>
        <v>9749</v>
      </c>
      <c r="NKC3" s="13">
        <f t="shared" si="152"/>
        <v>9750</v>
      </c>
      <c r="NKD3" s="13">
        <f t="shared" si="152"/>
        <v>9751</v>
      </c>
      <c r="NKE3" s="13">
        <f t="shared" si="152"/>
        <v>9752</v>
      </c>
      <c r="NKF3" s="13">
        <f t="shared" si="152"/>
        <v>9753</v>
      </c>
      <c r="NKG3" s="13">
        <f t="shared" si="152"/>
        <v>9754</v>
      </c>
      <c r="NKH3" s="13">
        <f t="shared" si="152"/>
        <v>9755</v>
      </c>
      <c r="NKI3" s="13">
        <f t="shared" si="152"/>
        <v>9756</v>
      </c>
      <c r="NKJ3" s="13">
        <f t="shared" si="152"/>
        <v>9757</v>
      </c>
      <c r="NKK3" s="13">
        <f t="shared" si="152"/>
        <v>9758</v>
      </c>
      <c r="NKL3" s="13">
        <f t="shared" si="152"/>
        <v>9759</v>
      </c>
      <c r="NKM3" s="13">
        <f t="shared" si="152"/>
        <v>9760</v>
      </c>
      <c r="NKN3" s="13">
        <f t="shared" si="152"/>
        <v>9761</v>
      </c>
      <c r="NKO3" s="13">
        <f t="shared" si="152"/>
        <v>9762</v>
      </c>
      <c r="NKP3" s="13">
        <f t="shared" si="152"/>
        <v>9763</v>
      </c>
      <c r="NKQ3" s="13">
        <f t="shared" si="152"/>
        <v>9764</v>
      </c>
      <c r="NKR3" s="13">
        <f t="shared" si="152"/>
        <v>9765</v>
      </c>
      <c r="NKS3" s="13">
        <f t="shared" si="152"/>
        <v>9766</v>
      </c>
      <c r="NKT3" s="13">
        <f t="shared" si="152"/>
        <v>9767</v>
      </c>
      <c r="NKU3" s="13">
        <f t="shared" si="152"/>
        <v>9768</v>
      </c>
      <c r="NKV3" s="13">
        <f t="shared" si="152"/>
        <v>9769</v>
      </c>
      <c r="NKW3" s="13">
        <f t="shared" si="152"/>
        <v>9770</v>
      </c>
      <c r="NKX3" s="13">
        <f t="shared" si="152"/>
        <v>9771</v>
      </c>
      <c r="NKY3" s="13">
        <f t="shared" si="152"/>
        <v>9772</v>
      </c>
      <c r="NKZ3" s="13">
        <f t="shared" si="152"/>
        <v>9773</v>
      </c>
      <c r="NLA3" s="13">
        <f t="shared" si="152"/>
        <v>9774</v>
      </c>
      <c r="NLB3" s="13">
        <f t="shared" si="152"/>
        <v>9775</v>
      </c>
      <c r="NLC3" s="13">
        <f t="shared" si="152"/>
        <v>9776</v>
      </c>
      <c r="NLD3" s="13">
        <f t="shared" si="152"/>
        <v>9777</v>
      </c>
      <c r="NLE3" s="13">
        <f t="shared" si="152"/>
        <v>9778</v>
      </c>
      <c r="NLF3" s="13">
        <f t="shared" si="152"/>
        <v>9779</v>
      </c>
      <c r="NLG3" s="13">
        <f t="shared" si="152"/>
        <v>9780</v>
      </c>
      <c r="NLH3" s="13">
        <f t="shared" si="152"/>
        <v>9781</v>
      </c>
      <c r="NLI3" s="13">
        <f t="shared" si="152"/>
        <v>9782</v>
      </c>
      <c r="NLJ3" s="13">
        <f t="shared" si="152"/>
        <v>9783</v>
      </c>
      <c r="NLK3" s="13">
        <f t="shared" si="152"/>
        <v>9784</v>
      </c>
      <c r="NLL3" s="13">
        <f t="shared" si="152"/>
        <v>9785</v>
      </c>
      <c r="NLM3" s="13">
        <f t="shared" si="152"/>
        <v>9786</v>
      </c>
      <c r="NLN3" s="13">
        <f t="shared" si="152"/>
        <v>9787</v>
      </c>
      <c r="NLO3" s="13">
        <f t="shared" si="152"/>
        <v>9788</v>
      </c>
      <c r="NLP3" s="13">
        <f t="shared" si="152"/>
        <v>9789</v>
      </c>
      <c r="NLQ3" s="13">
        <f t="shared" si="152"/>
        <v>9790</v>
      </c>
      <c r="NLR3" s="13">
        <f t="shared" si="152"/>
        <v>9791</v>
      </c>
      <c r="NLS3" s="13">
        <f t="shared" si="152"/>
        <v>9792</v>
      </c>
      <c r="NLT3" s="13">
        <f t="shared" si="152"/>
        <v>9793</v>
      </c>
      <c r="NLU3" s="13">
        <f t="shared" si="152"/>
        <v>9794</v>
      </c>
      <c r="NLV3" s="13">
        <f t="shared" si="152"/>
        <v>9795</v>
      </c>
      <c r="NLW3" s="13">
        <f t="shared" ref="NLW3:NOH3" si="153">COLUMN()-3</f>
        <v>9796</v>
      </c>
      <c r="NLX3" s="13">
        <f t="shared" si="153"/>
        <v>9797</v>
      </c>
      <c r="NLY3" s="13">
        <f t="shared" si="153"/>
        <v>9798</v>
      </c>
      <c r="NLZ3" s="13">
        <f t="shared" si="153"/>
        <v>9799</v>
      </c>
      <c r="NMA3" s="13">
        <f t="shared" si="153"/>
        <v>9800</v>
      </c>
      <c r="NMB3" s="13">
        <f t="shared" si="153"/>
        <v>9801</v>
      </c>
      <c r="NMC3" s="13">
        <f t="shared" si="153"/>
        <v>9802</v>
      </c>
      <c r="NMD3" s="13">
        <f t="shared" si="153"/>
        <v>9803</v>
      </c>
      <c r="NME3" s="13">
        <f t="shared" si="153"/>
        <v>9804</v>
      </c>
      <c r="NMF3" s="13">
        <f t="shared" si="153"/>
        <v>9805</v>
      </c>
      <c r="NMG3" s="13">
        <f t="shared" si="153"/>
        <v>9806</v>
      </c>
      <c r="NMH3" s="13">
        <f t="shared" si="153"/>
        <v>9807</v>
      </c>
      <c r="NMI3" s="13">
        <f t="shared" si="153"/>
        <v>9808</v>
      </c>
      <c r="NMJ3" s="13">
        <f t="shared" si="153"/>
        <v>9809</v>
      </c>
      <c r="NMK3" s="13">
        <f t="shared" si="153"/>
        <v>9810</v>
      </c>
      <c r="NML3" s="13">
        <f t="shared" si="153"/>
        <v>9811</v>
      </c>
      <c r="NMM3" s="13">
        <f t="shared" si="153"/>
        <v>9812</v>
      </c>
      <c r="NMN3" s="13">
        <f t="shared" si="153"/>
        <v>9813</v>
      </c>
      <c r="NMO3" s="13">
        <f t="shared" si="153"/>
        <v>9814</v>
      </c>
      <c r="NMP3" s="13">
        <f t="shared" si="153"/>
        <v>9815</v>
      </c>
      <c r="NMQ3" s="13">
        <f t="shared" si="153"/>
        <v>9816</v>
      </c>
      <c r="NMR3" s="13">
        <f t="shared" si="153"/>
        <v>9817</v>
      </c>
      <c r="NMS3" s="13">
        <f t="shared" si="153"/>
        <v>9818</v>
      </c>
      <c r="NMT3" s="13">
        <f t="shared" si="153"/>
        <v>9819</v>
      </c>
      <c r="NMU3" s="13">
        <f t="shared" si="153"/>
        <v>9820</v>
      </c>
      <c r="NMV3" s="13">
        <f t="shared" si="153"/>
        <v>9821</v>
      </c>
      <c r="NMW3" s="13">
        <f t="shared" si="153"/>
        <v>9822</v>
      </c>
      <c r="NMX3" s="13">
        <f t="shared" si="153"/>
        <v>9823</v>
      </c>
      <c r="NMY3" s="13">
        <f t="shared" si="153"/>
        <v>9824</v>
      </c>
      <c r="NMZ3" s="13">
        <f t="shared" si="153"/>
        <v>9825</v>
      </c>
      <c r="NNA3" s="13">
        <f t="shared" si="153"/>
        <v>9826</v>
      </c>
      <c r="NNB3" s="13">
        <f t="shared" si="153"/>
        <v>9827</v>
      </c>
      <c r="NNC3" s="13">
        <f t="shared" si="153"/>
        <v>9828</v>
      </c>
      <c r="NND3" s="13">
        <f t="shared" si="153"/>
        <v>9829</v>
      </c>
      <c r="NNE3" s="13">
        <f t="shared" si="153"/>
        <v>9830</v>
      </c>
      <c r="NNF3" s="13">
        <f t="shared" si="153"/>
        <v>9831</v>
      </c>
      <c r="NNG3" s="13">
        <f t="shared" si="153"/>
        <v>9832</v>
      </c>
      <c r="NNH3" s="13">
        <f t="shared" si="153"/>
        <v>9833</v>
      </c>
      <c r="NNI3" s="13">
        <f t="shared" si="153"/>
        <v>9834</v>
      </c>
      <c r="NNJ3" s="13">
        <f t="shared" si="153"/>
        <v>9835</v>
      </c>
      <c r="NNK3" s="13">
        <f t="shared" si="153"/>
        <v>9836</v>
      </c>
      <c r="NNL3" s="13">
        <f t="shared" si="153"/>
        <v>9837</v>
      </c>
      <c r="NNM3" s="13">
        <f t="shared" si="153"/>
        <v>9838</v>
      </c>
      <c r="NNN3" s="13">
        <f t="shared" si="153"/>
        <v>9839</v>
      </c>
      <c r="NNO3" s="13">
        <f t="shared" si="153"/>
        <v>9840</v>
      </c>
      <c r="NNP3" s="13">
        <f t="shared" si="153"/>
        <v>9841</v>
      </c>
      <c r="NNQ3" s="13">
        <f t="shared" si="153"/>
        <v>9842</v>
      </c>
      <c r="NNR3" s="13">
        <f t="shared" si="153"/>
        <v>9843</v>
      </c>
      <c r="NNS3" s="13">
        <f t="shared" si="153"/>
        <v>9844</v>
      </c>
      <c r="NNT3" s="13">
        <f t="shared" si="153"/>
        <v>9845</v>
      </c>
      <c r="NNU3" s="13">
        <f t="shared" si="153"/>
        <v>9846</v>
      </c>
      <c r="NNV3" s="13">
        <f t="shared" si="153"/>
        <v>9847</v>
      </c>
      <c r="NNW3" s="13">
        <f t="shared" si="153"/>
        <v>9848</v>
      </c>
      <c r="NNX3" s="13">
        <f t="shared" si="153"/>
        <v>9849</v>
      </c>
      <c r="NNY3" s="13">
        <f t="shared" si="153"/>
        <v>9850</v>
      </c>
      <c r="NNZ3" s="13">
        <f t="shared" si="153"/>
        <v>9851</v>
      </c>
      <c r="NOA3" s="13">
        <f t="shared" si="153"/>
        <v>9852</v>
      </c>
      <c r="NOB3" s="13">
        <f t="shared" si="153"/>
        <v>9853</v>
      </c>
      <c r="NOC3" s="13">
        <f t="shared" si="153"/>
        <v>9854</v>
      </c>
      <c r="NOD3" s="13">
        <f t="shared" si="153"/>
        <v>9855</v>
      </c>
      <c r="NOE3" s="13">
        <f t="shared" si="153"/>
        <v>9856</v>
      </c>
      <c r="NOF3" s="13">
        <f t="shared" si="153"/>
        <v>9857</v>
      </c>
      <c r="NOG3" s="13">
        <f t="shared" si="153"/>
        <v>9858</v>
      </c>
      <c r="NOH3" s="13">
        <f t="shared" si="153"/>
        <v>9859</v>
      </c>
      <c r="NOI3" s="13">
        <f t="shared" ref="NOI3:NQT3" si="154">COLUMN()-3</f>
        <v>9860</v>
      </c>
      <c r="NOJ3" s="13">
        <f t="shared" si="154"/>
        <v>9861</v>
      </c>
      <c r="NOK3" s="13">
        <f t="shared" si="154"/>
        <v>9862</v>
      </c>
      <c r="NOL3" s="13">
        <f t="shared" si="154"/>
        <v>9863</v>
      </c>
      <c r="NOM3" s="13">
        <f t="shared" si="154"/>
        <v>9864</v>
      </c>
      <c r="NON3" s="13">
        <f t="shared" si="154"/>
        <v>9865</v>
      </c>
      <c r="NOO3" s="13">
        <f t="shared" si="154"/>
        <v>9866</v>
      </c>
      <c r="NOP3" s="13">
        <f t="shared" si="154"/>
        <v>9867</v>
      </c>
      <c r="NOQ3" s="13">
        <f t="shared" si="154"/>
        <v>9868</v>
      </c>
      <c r="NOR3" s="13">
        <f t="shared" si="154"/>
        <v>9869</v>
      </c>
      <c r="NOS3" s="13">
        <f t="shared" si="154"/>
        <v>9870</v>
      </c>
      <c r="NOT3" s="13">
        <f t="shared" si="154"/>
        <v>9871</v>
      </c>
      <c r="NOU3" s="13">
        <f t="shared" si="154"/>
        <v>9872</v>
      </c>
      <c r="NOV3" s="13">
        <f t="shared" si="154"/>
        <v>9873</v>
      </c>
      <c r="NOW3" s="13">
        <f t="shared" si="154"/>
        <v>9874</v>
      </c>
      <c r="NOX3" s="13">
        <f t="shared" si="154"/>
        <v>9875</v>
      </c>
      <c r="NOY3" s="13">
        <f t="shared" si="154"/>
        <v>9876</v>
      </c>
      <c r="NOZ3" s="13">
        <f t="shared" si="154"/>
        <v>9877</v>
      </c>
      <c r="NPA3" s="13">
        <f t="shared" si="154"/>
        <v>9878</v>
      </c>
      <c r="NPB3" s="13">
        <f t="shared" si="154"/>
        <v>9879</v>
      </c>
      <c r="NPC3" s="13">
        <f t="shared" si="154"/>
        <v>9880</v>
      </c>
      <c r="NPD3" s="13">
        <f t="shared" si="154"/>
        <v>9881</v>
      </c>
      <c r="NPE3" s="13">
        <f t="shared" si="154"/>
        <v>9882</v>
      </c>
      <c r="NPF3" s="13">
        <f t="shared" si="154"/>
        <v>9883</v>
      </c>
      <c r="NPG3" s="13">
        <f t="shared" si="154"/>
        <v>9884</v>
      </c>
      <c r="NPH3" s="13">
        <f t="shared" si="154"/>
        <v>9885</v>
      </c>
      <c r="NPI3" s="13">
        <f t="shared" si="154"/>
        <v>9886</v>
      </c>
      <c r="NPJ3" s="13">
        <f t="shared" si="154"/>
        <v>9887</v>
      </c>
      <c r="NPK3" s="13">
        <f t="shared" si="154"/>
        <v>9888</v>
      </c>
      <c r="NPL3" s="13">
        <f t="shared" si="154"/>
        <v>9889</v>
      </c>
      <c r="NPM3" s="13">
        <f t="shared" si="154"/>
        <v>9890</v>
      </c>
      <c r="NPN3" s="13">
        <f t="shared" si="154"/>
        <v>9891</v>
      </c>
      <c r="NPO3" s="13">
        <f t="shared" si="154"/>
        <v>9892</v>
      </c>
      <c r="NPP3" s="13">
        <f t="shared" si="154"/>
        <v>9893</v>
      </c>
      <c r="NPQ3" s="13">
        <f t="shared" si="154"/>
        <v>9894</v>
      </c>
      <c r="NPR3" s="13">
        <f t="shared" si="154"/>
        <v>9895</v>
      </c>
      <c r="NPS3" s="13">
        <f t="shared" si="154"/>
        <v>9896</v>
      </c>
      <c r="NPT3" s="13">
        <f t="shared" si="154"/>
        <v>9897</v>
      </c>
      <c r="NPU3" s="13">
        <f t="shared" si="154"/>
        <v>9898</v>
      </c>
      <c r="NPV3" s="13">
        <f t="shared" si="154"/>
        <v>9899</v>
      </c>
      <c r="NPW3" s="13">
        <f t="shared" si="154"/>
        <v>9900</v>
      </c>
      <c r="NPX3" s="13">
        <f t="shared" si="154"/>
        <v>9901</v>
      </c>
      <c r="NPY3" s="13">
        <f t="shared" si="154"/>
        <v>9902</v>
      </c>
      <c r="NPZ3" s="13">
        <f t="shared" si="154"/>
        <v>9903</v>
      </c>
      <c r="NQA3" s="13">
        <f t="shared" si="154"/>
        <v>9904</v>
      </c>
      <c r="NQB3" s="13">
        <f t="shared" si="154"/>
        <v>9905</v>
      </c>
      <c r="NQC3" s="13">
        <f t="shared" si="154"/>
        <v>9906</v>
      </c>
      <c r="NQD3" s="13">
        <f t="shared" si="154"/>
        <v>9907</v>
      </c>
      <c r="NQE3" s="13">
        <f t="shared" si="154"/>
        <v>9908</v>
      </c>
      <c r="NQF3" s="13">
        <f t="shared" si="154"/>
        <v>9909</v>
      </c>
      <c r="NQG3" s="13">
        <f t="shared" si="154"/>
        <v>9910</v>
      </c>
      <c r="NQH3" s="13">
        <f t="shared" si="154"/>
        <v>9911</v>
      </c>
      <c r="NQI3" s="13">
        <f t="shared" si="154"/>
        <v>9912</v>
      </c>
      <c r="NQJ3" s="13">
        <f t="shared" si="154"/>
        <v>9913</v>
      </c>
      <c r="NQK3" s="13">
        <f t="shared" si="154"/>
        <v>9914</v>
      </c>
      <c r="NQL3" s="13">
        <f t="shared" si="154"/>
        <v>9915</v>
      </c>
      <c r="NQM3" s="13">
        <f t="shared" si="154"/>
        <v>9916</v>
      </c>
      <c r="NQN3" s="13">
        <f t="shared" si="154"/>
        <v>9917</v>
      </c>
      <c r="NQO3" s="13">
        <f t="shared" si="154"/>
        <v>9918</v>
      </c>
      <c r="NQP3" s="13">
        <f t="shared" si="154"/>
        <v>9919</v>
      </c>
      <c r="NQQ3" s="13">
        <f t="shared" si="154"/>
        <v>9920</v>
      </c>
      <c r="NQR3" s="13">
        <f t="shared" si="154"/>
        <v>9921</v>
      </c>
      <c r="NQS3" s="13">
        <f t="shared" si="154"/>
        <v>9922</v>
      </c>
      <c r="NQT3" s="13">
        <f t="shared" si="154"/>
        <v>9923</v>
      </c>
      <c r="NQU3" s="13">
        <f t="shared" ref="NQU3:NTF3" si="155">COLUMN()-3</f>
        <v>9924</v>
      </c>
      <c r="NQV3" s="13">
        <f t="shared" si="155"/>
        <v>9925</v>
      </c>
      <c r="NQW3" s="13">
        <f t="shared" si="155"/>
        <v>9926</v>
      </c>
      <c r="NQX3" s="13">
        <f t="shared" si="155"/>
        <v>9927</v>
      </c>
      <c r="NQY3" s="13">
        <f t="shared" si="155"/>
        <v>9928</v>
      </c>
      <c r="NQZ3" s="13">
        <f t="shared" si="155"/>
        <v>9929</v>
      </c>
      <c r="NRA3" s="13">
        <f t="shared" si="155"/>
        <v>9930</v>
      </c>
      <c r="NRB3" s="13">
        <f t="shared" si="155"/>
        <v>9931</v>
      </c>
      <c r="NRC3" s="13">
        <f t="shared" si="155"/>
        <v>9932</v>
      </c>
      <c r="NRD3" s="13">
        <f t="shared" si="155"/>
        <v>9933</v>
      </c>
      <c r="NRE3" s="13">
        <f t="shared" si="155"/>
        <v>9934</v>
      </c>
      <c r="NRF3" s="13">
        <f t="shared" si="155"/>
        <v>9935</v>
      </c>
      <c r="NRG3" s="13">
        <f t="shared" si="155"/>
        <v>9936</v>
      </c>
      <c r="NRH3" s="13">
        <f t="shared" si="155"/>
        <v>9937</v>
      </c>
      <c r="NRI3" s="13">
        <f t="shared" si="155"/>
        <v>9938</v>
      </c>
      <c r="NRJ3" s="13">
        <f t="shared" si="155"/>
        <v>9939</v>
      </c>
      <c r="NRK3" s="13">
        <f t="shared" si="155"/>
        <v>9940</v>
      </c>
      <c r="NRL3" s="13">
        <f t="shared" si="155"/>
        <v>9941</v>
      </c>
      <c r="NRM3" s="13">
        <f t="shared" si="155"/>
        <v>9942</v>
      </c>
      <c r="NRN3" s="13">
        <f t="shared" si="155"/>
        <v>9943</v>
      </c>
      <c r="NRO3" s="13">
        <f t="shared" si="155"/>
        <v>9944</v>
      </c>
      <c r="NRP3" s="13">
        <f t="shared" si="155"/>
        <v>9945</v>
      </c>
      <c r="NRQ3" s="13">
        <f t="shared" si="155"/>
        <v>9946</v>
      </c>
      <c r="NRR3" s="13">
        <f t="shared" si="155"/>
        <v>9947</v>
      </c>
      <c r="NRS3" s="13">
        <f t="shared" si="155"/>
        <v>9948</v>
      </c>
      <c r="NRT3" s="13">
        <f t="shared" si="155"/>
        <v>9949</v>
      </c>
      <c r="NRU3" s="13">
        <f t="shared" si="155"/>
        <v>9950</v>
      </c>
      <c r="NRV3" s="13">
        <f t="shared" si="155"/>
        <v>9951</v>
      </c>
      <c r="NRW3" s="13">
        <f t="shared" si="155"/>
        <v>9952</v>
      </c>
      <c r="NRX3" s="13">
        <f t="shared" si="155"/>
        <v>9953</v>
      </c>
      <c r="NRY3" s="13">
        <f t="shared" si="155"/>
        <v>9954</v>
      </c>
      <c r="NRZ3" s="13">
        <f t="shared" si="155"/>
        <v>9955</v>
      </c>
      <c r="NSA3" s="13">
        <f t="shared" si="155"/>
        <v>9956</v>
      </c>
      <c r="NSB3" s="13">
        <f t="shared" si="155"/>
        <v>9957</v>
      </c>
      <c r="NSC3" s="13">
        <f t="shared" si="155"/>
        <v>9958</v>
      </c>
      <c r="NSD3" s="13">
        <f t="shared" si="155"/>
        <v>9959</v>
      </c>
      <c r="NSE3" s="13">
        <f t="shared" si="155"/>
        <v>9960</v>
      </c>
      <c r="NSF3" s="13">
        <f t="shared" si="155"/>
        <v>9961</v>
      </c>
      <c r="NSG3" s="13">
        <f t="shared" si="155"/>
        <v>9962</v>
      </c>
      <c r="NSH3" s="13">
        <f t="shared" si="155"/>
        <v>9963</v>
      </c>
      <c r="NSI3" s="13">
        <f t="shared" si="155"/>
        <v>9964</v>
      </c>
      <c r="NSJ3" s="13">
        <f t="shared" si="155"/>
        <v>9965</v>
      </c>
      <c r="NSK3" s="13">
        <f t="shared" si="155"/>
        <v>9966</v>
      </c>
      <c r="NSL3" s="13">
        <f t="shared" si="155"/>
        <v>9967</v>
      </c>
      <c r="NSM3" s="13">
        <f t="shared" si="155"/>
        <v>9968</v>
      </c>
      <c r="NSN3" s="13">
        <f t="shared" si="155"/>
        <v>9969</v>
      </c>
      <c r="NSO3" s="13">
        <f t="shared" si="155"/>
        <v>9970</v>
      </c>
      <c r="NSP3" s="13">
        <f t="shared" si="155"/>
        <v>9971</v>
      </c>
      <c r="NSQ3" s="13">
        <f t="shared" si="155"/>
        <v>9972</v>
      </c>
      <c r="NSR3" s="13">
        <f t="shared" si="155"/>
        <v>9973</v>
      </c>
      <c r="NSS3" s="13">
        <f t="shared" si="155"/>
        <v>9974</v>
      </c>
      <c r="NST3" s="13">
        <f t="shared" si="155"/>
        <v>9975</v>
      </c>
      <c r="NSU3" s="13">
        <f t="shared" si="155"/>
        <v>9976</v>
      </c>
      <c r="NSV3" s="13">
        <f t="shared" si="155"/>
        <v>9977</v>
      </c>
      <c r="NSW3" s="13">
        <f t="shared" si="155"/>
        <v>9978</v>
      </c>
      <c r="NSX3" s="13">
        <f t="shared" si="155"/>
        <v>9979</v>
      </c>
      <c r="NSY3" s="13">
        <f t="shared" si="155"/>
        <v>9980</v>
      </c>
      <c r="NSZ3" s="13">
        <f t="shared" si="155"/>
        <v>9981</v>
      </c>
      <c r="NTA3" s="13">
        <f t="shared" si="155"/>
        <v>9982</v>
      </c>
      <c r="NTB3" s="13">
        <f t="shared" si="155"/>
        <v>9983</v>
      </c>
      <c r="NTC3" s="13">
        <f t="shared" si="155"/>
        <v>9984</v>
      </c>
      <c r="NTD3" s="13">
        <f t="shared" si="155"/>
        <v>9985</v>
      </c>
      <c r="NTE3" s="13">
        <f t="shared" si="155"/>
        <v>9986</v>
      </c>
      <c r="NTF3" s="13">
        <f t="shared" si="155"/>
        <v>9987</v>
      </c>
      <c r="NTG3" s="13">
        <f t="shared" ref="NTG3:NVR3" si="156">COLUMN()-3</f>
        <v>9988</v>
      </c>
      <c r="NTH3" s="13">
        <f t="shared" si="156"/>
        <v>9989</v>
      </c>
      <c r="NTI3" s="13">
        <f t="shared" si="156"/>
        <v>9990</v>
      </c>
      <c r="NTJ3" s="13">
        <f t="shared" si="156"/>
        <v>9991</v>
      </c>
      <c r="NTK3" s="13">
        <f t="shared" si="156"/>
        <v>9992</v>
      </c>
      <c r="NTL3" s="13">
        <f t="shared" si="156"/>
        <v>9993</v>
      </c>
      <c r="NTM3" s="13">
        <f t="shared" si="156"/>
        <v>9994</v>
      </c>
      <c r="NTN3" s="13">
        <f t="shared" si="156"/>
        <v>9995</v>
      </c>
      <c r="NTO3" s="13">
        <f t="shared" si="156"/>
        <v>9996</v>
      </c>
      <c r="NTP3" s="13">
        <f t="shared" si="156"/>
        <v>9997</v>
      </c>
      <c r="NTQ3" s="13">
        <f t="shared" si="156"/>
        <v>9998</v>
      </c>
      <c r="NTR3" s="13">
        <f t="shared" si="156"/>
        <v>9999</v>
      </c>
      <c r="NTS3" s="13">
        <f t="shared" si="156"/>
        <v>10000</v>
      </c>
      <c r="NTT3" s="13">
        <f t="shared" si="156"/>
        <v>10001</v>
      </c>
      <c r="NTU3" s="13">
        <f t="shared" si="156"/>
        <v>10002</v>
      </c>
      <c r="NTV3" s="13">
        <f t="shared" si="156"/>
        <v>10003</v>
      </c>
      <c r="NTW3" s="13">
        <f t="shared" si="156"/>
        <v>10004</v>
      </c>
      <c r="NTX3" s="13">
        <f t="shared" si="156"/>
        <v>10005</v>
      </c>
      <c r="NTY3" s="13">
        <f t="shared" si="156"/>
        <v>10006</v>
      </c>
      <c r="NTZ3" s="13">
        <f t="shared" si="156"/>
        <v>10007</v>
      </c>
      <c r="NUA3" s="13">
        <f t="shared" si="156"/>
        <v>10008</v>
      </c>
      <c r="NUB3" s="13">
        <f t="shared" si="156"/>
        <v>10009</v>
      </c>
      <c r="NUC3" s="13">
        <f t="shared" si="156"/>
        <v>10010</v>
      </c>
      <c r="NUD3" s="13">
        <f t="shared" si="156"/>
        <v>10011</v>
      </c>
      <c r="NUE3" s="13">
        <f t="shared" si="156"/>
        <v>10012</v>
      </c>
      <c r="NUF3" s="13">
        <f t="shared" si="156"/>
        <v>10013</v>
      </c>
      <c r="NUG3" s="13">
        <f t="shared" si="156"/>
        <v>10014</v>
      </c>
      <c r="NUH3" s="13">
        <f t="shared" si="156"/>
        <v>10015</v>
      </c>
      <c r="NUI3" s="13">
        <f t="shared" si="156"/>
        <v>10016</v>
      </c>
      <c r="NUJ3" s="13">
        <f t="shared" si="156"/>
        <v>10017</v>
      </c>
      <c r="NUK3" s="13">
        <f t="shared" si="156"/>
        <v>10018</v>
      </c>
      <c r="NUL3" s="13">
        <f t="shared" si="156"/>
        <v>10019</v>
      </c>
      <c r="NUM3" s="13">
        <f t="shared" si="156"/>
        <v>10020</v>
      </c>
      <c r="NUN3" s="13">
        <f t="shared" si="156"/>
        <v>10021</v>
      </c>
      <c r="NUO3" s="13">
        <f t="shared" si="156"/>
        <v>10022</v>
      </c>
      <c r="NUP3" s="13">
        <f t="shared" si="156"/>
        <v>10023</v>
      </c>
      <c r="NUQ3" s="13">
        <f t="shared" si="156"/>
        <v>10024</v>
      </c>
      <c r="NUR3" s="13">
        <f t="shared" si="156"/>
        <v>10025</v>
      </c>
      <c r="NUS3" s="13">
        <f t="shared" si="156"/>
        <v>10026</v>
      </c>
      <c r="NUT3" s="13">
        <f t="shared" si="156"/>
        <v>10027</v>
      </c>
      <c r="NUU3" s="13">
        <f t="shared" si="156"/>
        <v>10028</v>
      </c>
      <c r="NUV3" s="13">
        <f t="shared" si="156"/>
        <v>10029</v>
      </c>
      <c r="NUW3" s="13">
        <f t="shared" si="156"/>
        <v>10030</v>
      </c>
      <c r="NUX3" s="13">
        <f t="shared" si="156"/>
        <v>10031</v>
      </c>
      <c r="NUY3" s="13">
        <f t="shared" si="156"/>
        <v>10032</v>
      </c>
      <c r="NUZ3" s="13">
        <f t="shared" si="156"/>
        <v>10033</v>
      </c>
      <c r="NVA3" s="13">
        <f t="shared" si="156"/>
        <v>10034</v>
      </c>
      <c r="NVB3" s="13">
        <f t="shared" si="156"/>
        <v>10035</v>
      </c>
      <c r="NVC3" s="13">
        <f t="shared" si="156"/>
        <v>10036</v>
      </c>
      <c r="NVD3" s="13">
        <f t="shared" si="156"/>
        <v>10037</v>
      </c>
      <c r="NVE3" s="13">
        <f t="shared" si="156"/>
        <v>10038</v>
      </c>
      <c r="NVF3" s="13">
        <f t="shared" si="156"/>
        <v>10039</v>
      </c>
      <c r="NVG3" s="13">
        <f t="shared" si="156"/>
        <v>10040</v>
      </c>
      <c r="NVH3" s="13">
        <f t="shared" si="156"/>
        <v>10041</v>
      </c>
      <c r="NVI3" s="13">
        <f t="shared" si="156"/>
        <v>10042</v>
      </c>
      <c r="NVJ3" s="13">
        <f t="shared" si="156"/>
        <v>10043</v>
      </c>
      <c r="NVK3" s="13">
        <f t="shared" si="156"/>
        <v>10044</v>
      </c>
      <c r="NVL3" s="13">
        <f t="shared" si="156"/>
        <v>10045</v>
      </c>
      <c r="NVM3" s="13">
        <f t="shared" si="156"/>
        <v>10046</v>
      </c>
      <c r="NVN3" s="13">
        <f t="shared" si="156"/>
        <v>10047</v>
      </c>
      <c r="NVO3" s="13">
        <f t="shared" si="156"/>
        <v>10048</v>
      </c>
      <c r="NVP3" s="13">
        <f t="shared" si="156"/>
        <v>10049</v>
      </c>
      <c r="NVQ3" s="13">
        <f t="shared" si="156"/>
        <v>10050</v>
      </c>
      <c r="NVR3" s="13">
        <f t="shared" si="156"/>
        <v>10051</v>
      </c>
      <c r="NVS3" s="13">
        <f t="shared" ref="NVS3:NYD3" si="157">COLUMN()-3</f>
        <v>10052</v>
      </c>
      <c r="NVT3" s="13">
        <f t="shared" si="157"/>
        <v>10053</v>
      </c>
      <c r="NVU3" s="13">
        <f t="shared" si="157"/>
        <v>10054</v>
      </c>
      <c r="NVV3" s="13">
        <f t="shared" si="157"/>
        <v>10055</v>
      </c>
      <c r="NVW3" s="13">
        <f t="shared" si="157"/>
        <v>10056</v>
      </c>
      <c r="NVX3" s="13">
        <f t="shared" si="157"/>
        <v>10057</v>
      </c>
      <c r="NVY3" s="13">
        <f t="shared" si="157"/>
        <v>10058</v>
      </c>
      <c r="NVZ3" s="13">
        <f t="shared" si="157"/>
        <v>10059</v>
      </c>
      <c r="NWA3" s="13">
        <f t="shared" si="157"/>
        <v>10060</v>
      </c>
      <c r="NWB3" s="13">
        <f t="shared" si="157"/>
        <v>10061</v>
      </c>
      <c r="NWC3" s="13">
        <f t="shared" si="157"/>
        <v>10062</v>
      </c>
      <c r="NWD3" s="13">
        <f t="shared" si="157"/>
        <v>10063</v>
      </c>
      <c r="NWE3" s="13">
        <f t="shared" si="157"/>
        <v>10064</v>
      </c>
      <c r="NWF3" s="13">
        <f t="shared" si="157"/>
        <v>10065</v>
      </c>
      <c r="NWG3" s="13">
        <f t="shared" si="157"/>
        <v>10066</v>
      </c>
      <c r="NWH3" s="13">
        <f t="shared" si="157"/>
        <v>10067</v>
      </c>
      <c r="NWI3" s="13">
        <f t="shared" si="157"/>
        <v>10068</v>
      </c>
      <c r="NWJ3" s="13">
        <f t="shared" si="157"/>
        <v>10069</v>
      </c>
      <c r="NWK3" s="13">
        <f t="shared" si="157"/>
        <v>10070</v>
      </c>
      <c r="NWL3" s="13">
        <f t="shared" si="157"/>
        <v>10071</v>
      </c>
      <c r="NWM3" s="13">
        <f t="shared" si="157"/>
        <v>10072</v>
      </c>
      <c r="NWN3" s="13">
        <f t="shared" si="157"/>
        <v>10073</v>
      </c>
      <c r="NWO3" s="13">
        <f t="shared" si="157"/>
        <v>10074</v>
      </c>
      <c r="NWP3" s="13">
        <f t="shared" si="157"/>
        <v>10075</v>
      </c>
      <c r="NWQ3" s="13">
        <f t="shared" si="157"/>
        <v>10076</v>
      </c>
      <c r="NWR3" s="13">
        <f t="shared" si="157"/>
        <v>10077</v>
      </c>
      <c r="NWS3" s="13">
        <f t="shared" si="157"/>
        <v>10078</v>
      </c>
      <c r="NWT3" s="13">
        <f t="shared" si="157"/>
        <v>10079</v>
      </c>
      <c r="NWU3" s="13">
        <f t="shared" si="157"/>
        <v>10080</v>
      </c>
      <c r="NWV3" s="13">
        <f t="shared" si="157"/>
        <v>10081</v>
      </c>
      <c r="NWW3" s="13">
        <f t="shared" si="157"/>
        <v>10082</v>
      </c>
      <c r="NWX3" s="13">
        <f t="shared" si="157"/>
        <v>10083</v>
      </c>
      <c r="NWY3" s="13">
        <f t="shared" si="157"/>
        <v>10084</v>
      </c>
      <c r="NWZ3" s="13">
        <f t="shared" si="157"/>
        <v>10085</v>
      </c>
      <c r="NXA3" s="13">
        <f t="shared" si="157"/>
        <v>10086</v>
      </c>
      <c r="NXB3" s="13">
        <f t="shared" si="157"/>
        <v>10087</v>
      </c>
      <c r="NXC3" s="13">
        <f t="shared" si="157"/>
        <v>10088</v>
      </c>
      <c r="NXD3" s="13">
        <f t="shared" si="157"/>
        <v>10089</v>
      </c>
      <c r="NXE3" s="13">
        <f t="shared" si="157"/>
        <v>10090</v>
      </c>
      <c r="NXF3" s="13">
        <f t="shared" si="157"/>
        <v>10091</v>
      </c>
      <c r="NXG3" s="13">
        <f t="shared" si="157"/>
        <v>10092</v>
      </c>
      <c r="NXH3" s="13">
        <f t="shared" si="157"/>
        <v>10093</v>
      </c>
      <c r="NXI3" s="13">
        <f t="shared" si="157"/>
        <v>10094</v>
      </c>
      <c r="NXJ3" s="13">
        <f t="shared" si="157"/>
        <v>10095</v>
      </c>
      <c r="NXK3" s="13">
        <f t="shared" si="157"/>
        <v>10096</v>
      </c>
      <c r="NXL3" s="13">
        <f t="shared" si="157"/>
        <v>10097</v>
      </c>
      <c r="NXM3" s="13">
        <f t="shared" si="157"/>
        <v>10098</v>
      </c>
      <c r="NXN3" s="13">
        <f t="shared" si="157"/>
        <v>10099</v>
      </c>
      <c r="NXO3" s="13">
        <f t="shared" si="157"/>
        <v>10100</v>
      </c>
      <c r="NXP3" s="13">
        <f t="shared" si="157"/>
        <v>10101</v>
      </c>
      <c r="NXQ3" s="13">
        <f t="shared" si="157"/>
        <v>10102</v>
      </c>
      <c r="NXR3" s="13">
        <f t="shared" si="157"/>
        <v>10103</v>
      </c>
      <c r="NXS3" s="13">
        <f t="shared" si="157"/>
        <v>10104</v>
      </c>
      <c r="NXT3" s="13">
        <f t="shared" si="157"/>
        <v>10105</v>
      </c>
      <c r="NXU3" s="13">
        <f t="shared" si="157"/>
        <v>10106</v>
      </c>
      <c r="NXV3" s="13">
        <f t="shared" si="157"/>
        <v>10107</v>
      </c>
      <c r="NXW3" s="13">
        <f t="shared" si="157"/>
        <v>10108</v>
      </c>
      <c r="NXX3" s="13">
        <f t="shared" si="157"/>
        <v>10109</v>
      </c>
      <c r="NXY3" s="13">
        <f t="shared" si="157"/>
        <v>10110</v>
      </c>
      <c r="NXZ3" s="13">
        <f t="shared" si="157"/>
        <v>10111</v>
      </c>
      <c r="NYA3" s="13">
        <f t="shared" si="157"/>
        <v>10112</v>
      </c>
      <c r="NYB3" s="13">
        <f t="shared" si="157"/>
        <v>10113</v>
      </c>
      <c r="NYC3" s="13">
        <f t="shared" si="157"/>
        <v>10114</v>
      </c>
      <c r="NYD3" s="13">
        <f t="shared" si="157"/>
        <v>10115</v>
      </c>
      <c r="NYE3" s="13">
        <f t="shared" ref="NYE3:OAP3" si="158">COLUMN()-3</f>
        <v>10116</v>
      </c>
      <c r="NYF3" s="13">
        <f t="shared" si="158"/>
        <v>10117</v>
      </c>
      <c r="NYG3" s="13">
        <f t="shared" si="158"/>
        <v>10118</v>
      </c>
      <c r="NYH3" s="13">
        <f t="shared" si="158"/>
        <v>10119</v>
      </c>
      <c r="NYI3" s="13">
        <f t="shared" si="158"/>
        <v>10120</v>
      </c>
      <c r="NYJ3" s="13">
        <f t="shared" si="158"/>
        <v>10121</v>
      </c>
      <c r="NYK3" s="13">
        <f t="shared" si="158"/>
        <v>10122</v>
      </c>
      <c r="NYL3" s="13">
        <f t="shared" si="158"/>
        <v>10123</v>
      </c>
      <c r="NYM3" s="13">
        <f t="shared" si="158"/>
        <v>10124</v>
      </c>
      <c r="NYN3" s="13">
        <f t="shared" si="158"/>
        <v>10125</v>
      </c>
      <c r="NYO3" s="13">
        <f t="shared" si="158"/>
        <v>10126</v>
      </c>
      <c r="NYP3" s="13">
        <f t="shared" si="158"/>
        <v>10127</v>
      </c>
      <c r="NYQ3" s="13">
        <f t="shared" si="158"/>
        <v>10128</v>
      </c>
      <c r="NYR3" s="13">
        <f t="shared" si="158"/>
        <v>10129</v>
      </c>
      <c r="NYS3" s="13">
        <f t="shared" si="158"/>
        <v>10130</v>
      </c>
      <c r="NYT3" s="13">
        <f t="shared" si="158"/>
        <v>10131</v>
      </c>
      <c r="NYU3" s="13">
        <f t="shared" si="158"/>
        <v>10132</v>
      </c>
      <c r="NYV3" s="13">
        <f t="shared" si="158"/>
        <v>10133</v>
      </c>
      <c r="NYW3" s="13">
        <f t="shared" si="158"/>
        <v>10134</v>
      </c>
      <c r="NYX3" s="13">
        <f t="shared" si="158"/>
        <v>10135</v>
      </c>
      <c r="NYY3" s="13">
        <f t="shared" si="158"/>
        <v>10136</v>
      </c>
      <c r="NYZ3" s="13">
        <f t="shared" si="158"/>
        <v>10137</v>
      </c>
      <c r="NZA3" s="13">
        <f t="shared" si="158"/>
        <v>10138</v>
      </c>
      <c r="NZB3" s="13">
        <f t="shared" si="158"/>
        <v>10139</v>
      </c>
      <c r="NZC3" s="13">
        <f t="shared" si="158"/>
        <v>10140</v>
      </c>
      <c r="NZD3" s="13">
        <f t="shared" si="158"/>
        <v>10141</v>
      </c>
      <c r="NZE3" s="13">
        <f t="shared" si="158"/>
        <v>10142</v>
      </c>
      <c r="NZF3" s="13">
        <f t="shared" si="158"/>
        <v>10143</v>
      </c>
      <c r="NZG3" s="13">
        <f t="shared" si="158"/>
        <v>10144</v>
      </c>
      <c r="NZH3" s="13">
        <f t="shared" si="158"/>
        <v>10145</v>
      </c>
      <c r="NZI3" s="13">
        <f t="shared" si="158"/>
        <v>10146</v>
      </c>
      <c r="NZJ3" s="13">
        <f t="shared" si="158"/>
        <v>10147</v>
      </c>
      <c r="NZK3" s="13">
        <f t="shared" si="158"/>
        <v>10148</v>
      </c>
      <c r="NZL3" s="13">
        <f t="shared" si="158"/>
        <v>10149</v>
      </c>
      <c r="NZM3" s="13">
        <f t="shared" si="158"/>
        <v>10150</v>
      </c>
      <c r="NZN3" s="13">
        <f t="shared" si="158"/>
        <v>10151</v>
      </c>
      <c r="NZO3" s="13">
        <f t="shared" si="158"/>
        <v>10152</v>
      </c>
      <c r="NZP3" s="13">
        <f t="shared" si="158"/>
        <v>10153</v>
      </c>
      <c r="NZQ3" s="13">
        <f t="shared" si="158"/>
        <v>10154</v>
      </c>
      <c r="NZR3" s="13">
        <f t="shared" si="158"/>
        <v>10155</v>
      </c>
      <c r="NZS3" s="13">
        <f t="shared" si="158"/>
        <v>10156</v>
      </c>
      <c r="NZT3" s="13">
        <f t="shared" si="158"/>
        <v>10157</v>
      </c>
      <c r="NZU3" s="13">
        <f t="shared" si="158"/>
        <v>10158</v>
      </c>
      <c r="NZV3" s="13">
        <f t="shared" si="158"/>
        <v>10159</v>
      </c>
      <c r="NZW3" s="13">
        <f t="shared" si="158"/>
        <v>10160</v>
      </c>
      <c r="NZX3" s="13">
        <f t="shared" si="158"/>
        <v>10161</v>
      </c>
      <c r="NZY3" s="13">
        <f t="shared" si="158"/>
        <v>10162</v>
      </c>
      <c r="NZZ3" s="13">
        <f t="shared" si="158"/>
        <v>10163</v>
      </c>
      <c r="OAA3" s="13">
        <f t="shared" si="158"/>
        <v>10164</v>
      </c>
      <c r="OAB3" s="13">
        <f t="shared" si="158"/>
        <v>10165</v>
      </c>
      <c r="OAC3" s="13">
        <f t="shared" si="158"/>
        <v>10166</v>
      </c>
      <c r="OAD3" s="13">
        <f t="shared" si="158"/>
        <v>10167</v>
      </c>
      <c r="OAE3" s="13">
        <f t="shared" si="158"/>
        <v>10168</v>
      </c>
      <c r="OAF3" s="13">
        <f t="shared" si="158"/>
        <v>10169</v>
      </c>
      <c r="OAG3" s="13">
        <f t="shared" si="158"/>
        <v>10170</v>
      </c>
      <c r="OAH3" s="13">
        <f t="shared" si="158"/>
        <v>10171</v>
      </c>
      <c r="OAI3" s="13">
        <f t="shared" si="158"/>
        <v>10172</v>
      </c>
      <c r="OAJ3" s="13">
        <f t="shared" si="158"/>
        <v>10173</v>
      </c>
      <c r="OAK3" s="13">
        <f t="shared" si="158"/>
        <v>10174</v>
      </c>
      <c r="OAL3" s="13">
        <f t="shared" si="158"/>
        <v>10175</v>
      </c>
      <c r="OAM3" s="13">
        <f t="shared" si="158"/>
        <v>10176</v>
      </c>
      <c r="OAN3" s="13">
        <f t="shared" si="158"/>
        <v>10177</v>
      </c>
      <c r="OAO3" s="13">
        <f t="shared" si="158"/>
        <v>10178</v>
      </c>
      <c r="OAP3" s="13">
        <f t="shared" si="158"/>
        <v>10179</v>
      </c>
      <c r="OAQ3" s="13">
        <f t="shared" ref="OAQ3:ODB3" si="159">COLUMN()-3</f>
        <v>10180</v>
      </c>
      <c r="OAR3" s="13">
        <f t="shared" si="159"/>
        <v>10181</v>
      </c>
      <c r="OAS3" s="13">
        <f t="shared" si="159"/>
        <v>10182</v>
      </c>
      <c r="OAT3" s="13">
        <f t="shared" si="159"/>
        <v>10183</v>
      </c>
      <c r="OAU3" s="13">
        <f t="shared" si="159"/>
        <v>10184</v>
      </c>
      <c r="OAV3" s="13">
        <f t="shared" si="159"/>
        <v>10185</v>
      </c>
      <c r="OAW3" s="13">
        <f t="shared" si="159"/>
        <v>10186</v>
      </c>
      <c r="OAX3" s="13">
        <f t="shared" si="159"/>
        <v>10187</v>
      </c>
      <c r="OAY3" s="13">
        <f t="shared" si="159"/>
        <v>10188</v>
      </c>
      <c r="OAZ3" s="13">
        <f t="shared" si="159"/>
        <v>10189</v>
      </c>
      <c r="OBA3" s="13">
        <f t="shared" si="159"/>
        <v>10190</v>
      </c>
      <c r="OBB3" s="13">
        <f t="shared" si="159"/>
        <v>10191</v>
      </c>
      <c r="OBC3" s="13">
        <f t="shared" si="159"/>
        <v>10192</v>
      </c>
      <c r="OBD3" s="13">
        <f t="shared" si="159"/>
        <v>10193</v>
      </c>
      <c r="OBE3" s="13">
        <f t="shared" si="159"/>
        <v>10194</v>
      </c>
      <c r="OBF3" s="13">
        <f t="shared" si="159"/>
        <v>10195</v>
      </c>
      <c r="OBG3" s="13">
        <f t="shared" si="159"/>
        <v>10196</v>
      </c>
      <c r="OBH3" s="13">
        <f t="shared" si="159"/>
        <v>10197</v>
      </c>
      <c r="OBI3" s="13">
        <f t="shared" si="159"/>
        <v>10198</v>
      </c>
      <c r="OBJ3" s="13">
        <f t="shared" si="159"/>
        <v>10199</v>
      </c>
      <c r="OBK3" s="13">
        <f t="shared" si="159"/>
        <v>10200</v>
      </c>
      <c r="OBL3" s="13">
        <f t="shared" si="159"/>
        <v>10201</v>
      </c>
      <c r="OBM3" s="13">
        <f t="shared" si="159"/>
        <v>10202</v>
      </c>
      <c r="OBN3" s="13">
        <f t="shared" si="159"/>
        <v>10203</v>
      </c>
      <c r="OBO3" s="13">
        <f t="shared" si="159"/>
        <v>10204</v>
      </c>
      <c r="OBP3" s="13">
        <f t="shared" si="159"/>
        <v>10205</v>
      </c>
      <c r="OBQ3" s="13">
        <f t="shared" si="159"/>
        <v>10206</v>
      </c>
      <c r="OBR3" s="13">
        <f t="shared" si="159"/>
        <v>10207</v>
      </c>
      <c r="OBS3" s="13">
        <f t="shared" si="159"/>
        <v>10208</v>
      </c>
      <c r="OBT3" s="13">
        <f t="shared" si="159"/>
        <v>10209</v>
      </c>
      <c r="OBU3" s="13">
        <f t="shared" si="159"/>
        <v>10210</v>
      </c>
      <c r="OBV3" s="13">
        <f t="shared" si="159"/>
        <v>10211</v>
      </c>
      <c r="OBW3" s="13">
        <f t="shared" si="159"/>
        <v>10212</v>
      </c>
      <c r="OBX3" s="13">
        <f t="shared" si="159"/>
        <v>10213</v>
      </c>
      <c r="OBY3" s="13">
        <f t="shared" si="159"/>
        <v>10214</v>
      </c>
      <c r="OBZ3" s="13">
        <f t="shared" si="159"/>
        <v>10215</v>
      </c>
      <c r="OCA3" s="13">
        <f t="shared" si="159"/>
        <v>10216</v>
      </c>
      <c r="OCB3" s="13">
        <f t="shared" si="159"/>
        <v>10217</v>
      </c>
      <c r="OCC3" s="13">
        <f t="shared" si="159"/>
        <v>10218</v>
      </c>
      <c r="OCD3" s="13">
        <f t="shared" si="159"/>
        <v>10219</v>
      </c>
      <c r="OCE3" s="13">
        <f t="shared" si="159"/>
        <v>10220</v>
      </c>
      <c r="OCF3" s="13">
        <f t="shared" si="159"/>
        <v>10221</v>
      </c>
      <c r="OCG3" s="13">
        <f t="shared" si="159"/>
        <v>10222</v>
      </c>
      <c r="OCH3" s="13">
        <f t="shared" si="159"/>
        <v>10223</v>
      </c>
      <c r="OCI3" s="13">
        <f t="shared" si="159"/>
        <v>10224</v>
      </c>
      <c r="OCJ3" s="13">
        <f t="shared" si="159"/>
        <v>10225</v>
      </c>
      <c r="OCK3" s="13">
        <f t="shared" si="159"/>
        <v>10226</v>
      </c>
      <c r="OCL3" s="13">
        <f t="shared" si="159"/>
        <v>10227</v>
      </c>
      <c r="OCM3" s="13">
        <f t="shared" si="159"/>
        <v>10228</v>
      </c>
      <c r="OCN3" s="13">
        <f t="shared" si="159"/>
        <v>10229</v>
      </c>
      <c r="OCO3" s="13">
        <f t="shared" si="159"/>
        <v>10230</v>
      </c>
      <c r="OCP3" s="13">
        <f t="shared" si="159"/>
        <v>10231</v>
      </c>
      <c r="OCQ3" s="13">
        <f t="shared" si="159"/>
        <v>10232</v>
      </c>
      <c r="OCR3" s="13">
        <f t="shared" si="159"/>
        <v>10233</v>
      </c>
      <c r="OCS3" s="13">
        <f t="shared" si="159"/>
        <v>10234</v>
      </c>
      <c r="OCT3" s="13">
        <f t="shared" si="159"/>
        <v>10235</v>
      </c>
      <c r="OCU3" s="13">
        <f t="shared" si="159"/>
        <v>10236</v>
      </c>
      <c r="OCV3" s="13">
        <f t="shared" si="159"/>
        <v>10237</v>
      </c>
      <c r="OCW3" s="13">
        <f t="shared" si="159"/>
        <v>10238</v>
      </c>
      <c r="OCX3" s="13">
        <f t="shared" si="159"/>
        <v>10239</v>
      </c>
      <c r="OCY3" s="13">
        <f t="shared" si="159"/>
        <v>10240</v>
      </c>
      <c r="OCZ3" s="13">
        <f t="shared" si="159"/>
        <v>10241</v>
      </c>
      <c r="ODA3" s="13">
        <f t="shared" si="159"/>
        <v>10242</v>
      </c>
      <c r="ODB3" s="13">
        <f t="shared" si="159"/>
        <v>10243</v>
      </c>
      <c r="ODC3" s="13">
        <f t="shared" ref="ODC3:OFN3" si="160">COLUMN()-3</f>
        <v>10244</v>
      </c>
      <c r="ODD3" s="13">
        <f t="shared" si="160"/>
        <v>10245</v>
      </c>
      <c r="ODE3" s="13">
        <f t="shared" si="160"/>
        <v>10246</v>
      </c>
      <c r="ODF3" s="13">
        <f t="shared" si="160"/>
        <v>10247</v>
      </c>
      <c r="ODG3" s="13">
        <f t="shared" si="160"/>
        <v>10248</v>
      </c>
      <c r="ODH3" s="13">
        <f t="shared" si="160"/>
        <v>10249</v>
      </c>
      <c r="ODI3" s="13">
        <f t="shared" si="160"/>
        <v>10250</v>
      </c>
      <c r="ODJ3" s="13">
        <f t="shared" si="160"/>
        <v>10251</v>
      </c>
      <c r="ODK3" s="13">
        <f t="shared" si="160"/>
        <v>10252</v>
      </c>
      <c r="ODL3" s="13">
        <f t="shared" si="160"/>
        <v>10253</v>
      </c>
      <c r="ODM3" s="13">
        <f t="shared" si="160"/>
        <v>10254</v>
      </c>
      <c r="ODN3" s="13">
        <f t="shared" si="160"/>
        <v>10255</v>
      </c>
      <c r="ODO3" s="13">
        <f t="shared" si="160"/>
        <v>10256</v>
      </c>
      <c r="ODP3" s="13">
        <f t="shared" si="160"/>
        <v>10257</v>
      </c>
      <c r="ODQ3" s="13">
        <f t="shared" si="160"/>
        <v>10258</v>
      </c>
      <c r="ODR3" s="13">
        <f t="shared" si="160"/>
        <v>10259</v>
      </c>
      <c r="ODS3" s="13">
        <f t="shared" si="160"/>
        <v>10260</v>
      </c>
      <c r="ODT3" s="13">
        <f t="shared" si="160"/>
        <v>10261</v>
      </c>
      <c r="ODU3" s="13">
        <f t="shared" si="160"/>
        <v>10262</v>
      </c>
      <c r="ODV3" s="13">
        <f t="shared" si="160"/>
        <v>10263</v>
      </c>
      <c r="ODW3" s="13">
        <f t="shared" si="160"/>
        <v>10264</v>
      </c>
      <c r="ODX3" s="13">
        <f t="shared" si="160"/>
        <v>10265</v>
      </c>
      <c r="ODY3" s="13">
        <f t="shared" si="160"/>
        <v>10266</v>
      </c>
      <c r="ODZ3" s="13">
        <f t="shared" si="160"/>
        <v>10267</v>
      </c>
      <c r="OEA3" s="13">
        <f t="shared" si="160"/>
        <v>10268</v>
      </c>
      <c r="OEB3" s="13">
        <f t="shared" si="160"/>
        <v>10269</v>
      </c>
      <c r="OEC3" s="13">
        <f t="shared" si="160"/>
        <v>10270</v>
      </c>
      <c r="OED3" s="13">
        <f t="shared" si="160"/>
        <v>10271</v>
      </c>
      <c r="OEE3" s="13">
        <f t="shared" si="160"/>
        <v>10272</v>
      </c>
      <c r="OEF3" s="13">
        <f t="shared" si="160"/>
        <v>10273</v>
      </c>
      <c r="OEG3" s="13">
        <f t="shared" si="160"/>
        <v>10274</v>
      </c>
      <c r="OEH3" s="13">
        <f t="shared" si="160"/>
        <v>10275</v>
      </c>
      <c r="OEI3" s="13">
        <f t="shared" si="160"/>
        <v>10276</v>
      </c>
      <c r="OEJ3" s="13">
        <f t="shared" si="160"/>
        <v>10277</v>
      </c>
      <c r="OEK3" s="13">
        <f t="shared" si="160"/>
        <v>10278</v>
      </c>
      <c r="OEL3" s="13">
        <f t="shared" si="160"/>
        <v>10279</v>
      </c>
      <c r="OEM3" s="13">
        <f t="shared" si="160"/>
        <v>10280</v>
      </c>
      <c r="OEN3" s="13">
        <f t="shared" si="160"/>
        <v>10281</v>
      </c>
      <c r="OEO3" s="13">
        <f t="shared" si="160"/>
        <v>10282</v>
      </c>
      <c r="OEP3" s="13">
        <f t="shared" si="160"/>
        <v>10283</v>
      </c>
      <c r="OEQ3" s="13">
        <f t="shared" si="160"/>
        <v>10284</v>
      </c>
      <c r="OER3" s="13">
        <f t="shared" si="160"/>
        <v>10285</v>
      </c>
      <c r="OES3" s="13">
        <f t="shared" si="160"/>
        <v>10286</v>
      </c>
      <c r="OET3" s="13">
        <f t="shared" si="160"/>
        <v>10287</v>
      </c>
      <c r="OEU3" s="13">
        <f t="shared" si="160"/>
        <v>10288</v>
      </c>
      <c r="OEV3" s="13">
        <f t="shared" si="160"/>
        <v>10289</v>
      </c>
      <c r="OEW3" s="13">
        <f t="shared" si="160"/>
        <v>10290</v>
      </c>
      <c r="OEX3" s="13">
        <f t="shared" si="160"/>
        <v>10291</v>
      </c>
      <c r="OEY3" s="13">
        <f t="shared" si="160"/>
        <v>10292</v>
      </c>
      <c r="OEZ3" s="13">
        <f t="shared" si="160"/>
        <v>10293</v>
      </c>
      <c r="OFA3" s="13">
        <f t="shared" si="160"/>
        <v>10294</v>
      </c>
      <c r="OFB3" s="13">
        <f t="shared" si="160"/>
        <v>10295</v>
      </c>
      <c r="OFC3" s="13">
        <f t="shared" si="160"/>
        <v>10296</v>
      </c>
      <c r="OFD3" s="13">
        <f t="shared" si="160"/>
        <v>10297</v>
      </c>
      <c r="OFE3" s="13">
        <f t="shared" si="160"/>
        <v>10298</v>
      </c>
      <c r="OFF3" s="13">
        <f t="shared" si="160"/>
        <v>10299</v>
      </c>
      <c r="OFG3" s="13">
        <f t="shared" si="160"/>
        <v>10300</v>
      </c>
      <c r="OFH3" s="13">
        <f t="shared" si="160"/>
        <v>10301</v>
      </c>
      <c r="OFI3" s="13">
        <f t="shared" si="160"/>
        <v>10302</v>
      </c>
      <c r="OFJ3" s="13">
        <f t="shared" si="160"/>
        <v>10303</v>
      </c>
      <c r="OFK3" s="13">
        <f t="shared" si="160"/>
        <v>10304</v>
      </c>
      <c r="OFL3" s="13">
        <f t="shared" si="160"/>
        <v>10305</v>
      </c>
      <c r="OFM3" s="13">
        <f t="shared" si="160"/>
        <v>10306</v>
      </c>
      <c r="OFN3" s="13">
        <f t="shared" si="160"/>
        <v>10307</v>
      </c>
      <c r="OFO3" s="13">
        <f t="shared" ref="OFO3:OHZ3" si="161">COLUMN()-3</f>
        <v>10308</v>
      </c>
      <c r="OFP3" s="13">
        <f t="shared" si="161"/>
        <v>10309</v>
      </c>
      <c r="OFQ3" s="13">
        <f t="shared" si="161"/>
        <v>10310</v>
      </c>
      <c r="OFR3" s="13">
        <f t="shared" si="161"/>
        <v>10311</v>
      </c>
      <c r="OFS3" s="13">
        <f t="shared" si="161"/>
        <v>10312</v>
      </c>
      <c r="OFT3" s="13">
        <f t="shared" si="161"/>
        <v>10313</v>
      </c>
      <c r="OFU3" s="13">
        <f t="shared" si="161"/>
        <v>10314</v>
      </c>
      <c r="OFV3" s="13">
        <f t="shared" si="161"/>
        <v>10315</v>
      </c>
      <c r="OFW3" s="13">
        <f t="shared" si="161"/>
        <v>10316</v>
      </c>
      <c r="OFX3" s="13">
        <f t="shared" si="161"/>
        <v>10317</v>
      </c>
      <c r="OFY3" s="13">
        <f t="shared" si="161"/>
        <v>10318</v>
      </c>
      <c r="OFZ3" s="13">
        <f t="shared" si="161"/>
        <v>10319</v>
      </c>
      <c r="OGA3" s="13">
        <f t="shared" si="161"/>
        <v>10320</v>
      </c>
      <c r="OGB3" s="13">
        <f t="shared" si="161"/>
        <v>10321</v>
      </c>
      <c r="OGC3" s="13">
        <f t="shared" si="161"/>
        <v>10322</v>
      </c>
      <c r="OGD3" s="13">
        <f t="shared" si="161"/>
        <v>10323</v>
      </c>
      <c r="OGE3" s="13">
        <f t="shared" si="161"/>
        <v>10324</v>
      </c>
      <c r="OGF3" s="13">
        <f t="shared" si="161"/>
        <v>10325</v>
      </c>
      <c r="OGG3" s="13">
        <f t="shared" si="161"/>
        <v>10326</v>
      </c>
      <c r="OGH3" s="13">
        <f t="shared" si="161"/>
        <v>10327</v>
      </c>
      <c r="OGI3" s="13">
        <f t="shared" si="161"/>
        <v>10328</v>
      </c>
      <c r="OGJ3" s="13">
        <f t="shared" si="161"/>
        <v>10329</v>
      </c>
      <c r="OGK3" s="13">
        <f t="shared" si="161"/>
        <v>10330</v>
      </c>
      <c r="OGL3" s="13">
        <f t="shared" si="161"/>
        <v>10331</v>
      </c>
      <c r="OGM3" s="13">
        <f t="shared" si="161"/>
        <v>10332</v>
      </c>
      <c r="OGN3" s="13">
        <f t="shared" si="161"/>
        <v>10333</v>
      </c>
      <c r="OGO3" s="13">
        <f t="shared" si="161"/>
        <v>10334</v>
      </c>
      <c r="OGP3" s="13">
        <f t="shared" si="161"/>
        <v>10335</v>
      </c>
      <c r="OGQ3" s="13">
        <f t="shared" si="161"/>
        <v>10336</v>
      </c>
      <c r="OGR3" s="13">
        <f t="shared" si="161"/>
        <v>10337</v>
      </c>
      <c r="OGS3" s="13">
        <f t="shared" si="161"/>
        <v>10338</v>
      </c>
      <c r="OGT3" s="13">
        <f t="shared" si="161"/>
        <v>10339</v>
      </c>
      <c r="OGU3" s="13">
        <f t="shared" si="161"/>
        <v>10340</v>
      </c>
      <c r="OGV3" s="13">
        <f t="shared" si="161"/>
        <v>10341</v>
      </c>
      <c r="OGW3" s="13">
        <f t="shared" si="161"/>
        <v>10342</v>
      </c>
      <c r="OGX3" s="13">
        <f t="shared" si="161"/>
        <v>10343</v>
      </c>
      <c r="OGY3" s="13">
        <f t="shared" si="161"/>
        <v>10344</v>
      </c>
      <c r="OGZ3" s="13">
        <f t="shared" si="161"/>
        <v>10345</v>
      </c>
      <c r="OHA3" s="13">
        <f t="shared" si="161"/>
        <v>10346</v>
      </c>
      <c r="OHB3" s="13">
        <f t="shared" si="161"/>
        <v>10347</v>
      </c>
      <c r="OHC3" s="13">
        <f t="shared" si="161"/>
        <v>10348</v>
      </c>
      <c r="OHD3" s="13">
        <f t="shared" si="161"/>
        <v>10349</v>
      </c>
      <c r="OHE3" s="13">
        <f t="shared" si="161"/>
        <v>10350</v>
      </c>
      <c r="OHF3" s="13">
        <f t="shared" si="161"/>
        <v>10351</v>
      </c>
      <c r="OHG3" s="13">
        <f t="shared" si="161"/>
        <v>10352</v>
      </c>
      <c r="OHH3" s="13">
        <f t="shared" si="161"/>
        <v>10353</v>
      </c>
      <c r="OHI3" s="13">
        <f t="shared" si="161"/>
        <v>10354</v>
      </c>
      <c r="OHJ3" s="13">
        <f t="shared" si="161"/>
        <v>10355</v>
      </c>
      <c r="OHK3" s="13">
        <f t="shared" si="161"/>
        <v>10356</v>
      </c>
      <c r="OHL3" s="13">
        <f t="shared" si="161"/>
        <v>10357</v>
      </c>
      <c r="OHM3" s="13">
        <f t="shared" si="161"/>
        <v>10358</v>
      </c>
      <c r="OHN3" s="13">
        <f t="shared" si="161"/>
        <v>10359</v>
      </c>
      <c r="OHO3" s="13">
        <f t="shared" si="161"/>
        <v>10360</v>
      </c>
      <c r="OHP3" s="13">
        <f t="shared" si="161"/>
        <v>10361</v>
      </c>
      <c r="OHQ3" s="13">
        <f t="shared" si="161"/>
        <v>10362</v>
      </c>
      <c r="OHR3" s="13">
        <f t="shared" si="161"/>
        <v>10363</v>
      </c>
      <c r="OHS3" s="13">
        <f t="shared" si="161"/>
        <v>10364</v>
      </c>
      <c r="OHT3" s="13">
        <f t="shared" si="161"/>
        <v>10365</v>
      </c>
      <c r="OHU3" s="13">
        <f t="shared" si="161"/>
        <v>10366</v>
      </c>
      <c r="OHV3" s="13">
        <f t="shared" si="161"/>
        <v>10367</v>
      </c>
      <c r="OHW3" s="13">
        <f t="shared" si="161"/>
        <v>10368</v>
      </c>
      <c r="OHX3" s="13">
        <f t="shared" si="161"/>
        <v>10369</v>
      </c>
      <c r="OHY3" s="13">
        <f t="shared" si="161"/>
        <v>10370</v>
      </c>
      <c r="OHZ3" s="13">
        <f t="shared" si="161"/>
        <v>10371</v>
      </c>
      <c r="OIA3" s="13">
        <f t="shared" ref="OIA3:OKL3" si="162">COLUMN()-3</f>
        <v>10372</v>
      </c>
      <c r="OIB3" s="13">
        <f t="shared" si="162"/>
        <v>10373</v>
      </c>
      <c r="OIC3" s="13">
        <f t="shared" si="162"/>
        <v>10374</v>
      </c>
      <c r="OID3" s="13">
        <f t="shared" si="162"/>
        <v>10375</v>
      </c>
      <c r="OIE3" s="13">
        <f t="shared" si="162"/>
        <v>10376</v>
      </c>
      <c r="OIF3" s="13">
        <f t="shared" si="162"/>
        <v>10377</v>
      </c>
      <c r="OIG3" s="13">
        <f t="shared" si="162"/>
        <v>10378</v>
      </c>
      <c r="OIH3" s="13">
        <f t="shared" si="162"/>
        <v>10379</v>
      </c>
      <c r="OII3" s="13">
        <f t="shared" si="162"/>
        <v>10380</v>
      </c>
      <c r="OIJ3" s="13">
        <f t="shared" si="162"/>
        <v>10381</v>
      </c>
      <c r="OIK3" s="13">
        <f t="shared" si="162"/>
        <v>10382</v>
      </c>
      <c r="OIL3" s="13">
        <f t="shared" si="162"/>
        <v>10383</v>
      </c>
      <c r="OIM3" s="13">
        <f t="shared" si="162"/>
        <v>10384</v>
      </c>
      <c r="OIN3" s="13">
        <f t="shared" si="162"/>
        <v>10385</v>
      </c>
      <c r="OIO3" s="13">
        <f t="shared" si="162"/>
        <v>10386</v>
      </c>
      <c r="OIP3" s="13">
        <f t="shared" si="162"/>
        <v>10387</v>
      </c>
      <c r="OIQ3" s="13">
        <f t="shared" si="162"/>
        <v>10388</v>
      </c>
      <c r="OIR3" s="13">
        <f t="shared" si="162"/>
        <v>10389</v>
      </c>
      <c r="OIS3" s="13">
        <f t="shared" si="162"/>
        <v>10390</v>
      </c>
      <c r="OIT3" s="13">
        <f t="shared" si="162"/>
        <v>10391</v>
      </c>
      <c r="OIU3" s="13">
        <f t="shared" si="162"/>
        <v>10392</v>
      </c>
      <c r="OIV3" s="13">
        <f t="shared" si="162"/>
        <v>10393</v>
      </c>
      <c r="OIW3" s="13">
        <f t="shared" si="162"/>
        <v>10394</v>
      </c>
      <c r="OIX3" s="13">
        <f t="shared" si="162"/>
        <v>10395</v>
      </c>
      <c r="OIY3" s="13">
        <f t="shared" si="162"/>
        <v>10396</v>
      </c>
      <c r="OIZ3" s="13">
        <f t="shared" si="162"/>
        <v>10397</v>
      </c>
      <c r="OJA3" s="13">
        <f t="shared" si="162"/>
        <v>10398</v>
      </c>
      <c r="OJB3" s="13">
        <f t="shared" si="162"/>
        <v>10399</v>
      </c>
      <c r="OJC3" s="13">
        <f t="shared" si="162"/>
        <v>10400</v>
      </c>
      <c r="OJD3" s="13">
        <f t="shared" si="162"/>
        <v>10401</v>
      </c>
      <c r="OJE3" s="13">
        <f t="shared" si="162"/>
        <v>10402</v>
      </c>
      <c r="OJF3" s="13">
        <f t="shared" si="162"/>
        <v>10403</v>
      </c>
      <c r="OJG3" s="13">
        <f t="shared" si="162"/>
        <v>10404</v>
      </c>
      <c r="OJH3" s="13">
        <f t="shared" si="162"/>
        <v>10405</v>
      </c>
      <c r="OJI3" s="13">
        <f t="shared" si="162"/>
        <v>10406</v>
      </c>
      <c r="OJJ3" s="13">
        <f t="shared" si="162"/>
        <v>10407</v>
      </c>
      <c r="OJK3" s="13">
        <f t="shared" si="162"/>
        <v>10408</v>
      </c>
      <c r="OJL3" s="13">
        <f t="shared" si="162"/>
        <v>10409</v>
      </c>
      <c r="OJM3" s="13">
        <f t="shared" si="162"/>
        <v>10410</v>
      </c>
      <c r="OJN3" s="13">
        <f t="shared" si="162"/>
        <v>10411</v>
      </c>
      <c r="OJO3" s="13">
        <f t="shared" si="162"/>
        <v>10412</v>
      </c>
      <c r="OJP3" s="13">
        <f t="shared" si="162"/>
        <v>10413</v>
      </c>
      <c r="OJQ3" s="13">
        <f t="shared" si="162"/>
        <v>10414</v>
      </c>
      <c r="OJR3" s="13">
        <f t="shared" si="162"/>
        <v>10415</v>
      </c>
      <c r="OJS3" s="13">
        <f t="shared" si="162"/>
        <v>10416</v>
      </c>
      <c r="OJT3" s="13">
        <f t="shared" si="162"/>
        <v>10417</v>
      </c>
      <c r="OJU3" s="13">
        <f t="shared" si="162"/>
        <v>10418</v>
      </c>
      <c r="OJV3" s="13">
        <f t="shared" si="162"/>
        <v>10419</v>
      </c>
      <c r="OJW3" s="13">
        <f t="shared" si="162"/>
        <v>10420</v>
      </c>
      <c r="OJX3" s="13">
        <f t="shared" si="162"/>
        <v>10421</v>
      </c>
      <c r="OJY3" s="13">
        <f t="shared" si="162"/>
        <v>10422</v>
      </c>
      <c r="OJZ3" s="13">
        <f t="shared" si="162"/>
        <v>10423</v>
      </c>
      <c r="OKA3" s="13">
        <f t="shared" si="162"/>
        <v>10424</v>
      </c>
      <c r="OKB3" s="13">
        <f t="shared" si="162"/>
        <v>10425</v>
      </c>
      <c r="OKC3" s="13">
        <f t="shared" si="162"/>
        <v>10426</v>
      </c>
      <c r="OKD3" s="13">
        <f t="shared" si="162"/>
        <v>10427</v>
      </c>
      <c r="OKE3" s="13">
        <f t="shared" si="162"/>
        <v>10428</v>
      </c>
      <c r="OKF3" s="13">
        <f t="shared" si="162"/>
        <v>10429</v>
      </c>
      <c r="OKG3" s="13">
        <f t="shared" si="162"/>
        <v>10430</v>
      </c>
      <c r="OKH3" s="13">
        <f t="shared" si="162"/>
        <v>10431</v>
      </c>
      <c r="OKI3" s="13">
        <f t="shared" si="162"/>
        <v>10432</v>
      </c>
      <c r="OKJ3" s="13">
        <f t="shared" si="162"/>
        <v>10433</v>
      </c>
      <c r="OKK3" s="13">
        <f t="shared" si="162"/>
        <v>10434</v>
      </c>
      <c r="OKL3" s="13">
        <f t="shared" si="162"/>
        <v>10435</v>
      </c>
      <c r="OKM3" s="13">
        <f t="shared" ref="OKM3:OMX3" si="163">COLUMN()-3</f>
        <v>10436</v>
      </c>
      <c r="OKN3" s="13">
        <f t="shared" si="163"/>
        <v>10437</v>
      </c>
      <c r="OKO3" s="13">
        <f t="shared" si="163"/>
        <v>10438</v>
      </c>
      <c r="OKP3" s="13">
        <f t="shared" si="163"/>
        <v>10439</v>
      </c>
      <c r="OKQ3" s="13">
        <f t="shared" si="163"/>
        <v>10440</v>
      </c>
      <c r="OKR3" s="13">
        <f t="shared" si="163"/>
        <v>10441</v>
      </c>
      <c r="OKS3" s="13">
        <f t="shared" si="163"/>
        <v>10442</v>
      </c>
      <c r="OKT3" s="13">
        <f t="shared" si="163"/>
        <v>10443</v>
      </c>
      <c r="OKU3" s="13">
        <f t="shared" si="163"/>
        <v>10444</v>
      </c>
      <c r="OKV3" s="13">
        <f t="shared" si="163"/>
        <v>10445</v>
      </c>
      <c r="OKW3" s="13">
        <f t="shared" si="163"/>
        <v>10446</v>
      </c>
      <c r="OKX3" s="13">
        <f t="shared" si="163"/>
        <v>10447</v>
      </c>
      <c r="OKY3" s="13">
        <f t="shared" si="163"/>
        <v>10448</v>
      </c>
      <c r="OKZ3" s="13">
        <f t="shared" si="163"/>
        <v>10449</v>
      </c>
      <c r="OLA3" s="13">
        <f t="shared" si="163"/>
        <v>10450</v>
      </c>
      <c r="OLB3" s="13">
        <f t="shared" si="163"/>
        <v>10451</v>
      </c>
      <c r="OLC3" s="13">
        <f t="shared" si="163"/>
        <v>10452</v>
      </c>
      <c r="OLD3" s="13">
        <f t="shared" si="163"/>
        <v>10453</v>
      </c>
      <c r="OLE3" s="13">
        <f t="shared" si="163"/>
        <v>10454</v>
      </c>
      <c r="OLF3" s="13">
        <f t="shared" si="163"/>
        <v>10455</v>
      </c>
      <c r="OLG3" s="13">
        <f t="shared" si="163"/>
        <v>10456</v>
      </c>
      <c r="OLH3" s="13">
        <f t="shared" si="163"/>
        <v>10457</v>
      </c>
      <c r="OLI3" s="13">
        <f t="shared" si="163"/>
        <v>10458</v>
      </c>
      <c r="OLJ3" s="13">
        <f t="shared" si="163"/>
        <v>10459</v>
      </c>
      <c r="OLK3" s="13">
        <f t="shared" si="163"/>
        <v>10460</v>
      </c>
      <c r="OLL3" s="13">
        <f t="shared" si="163"/>
        <v>10461</v>
      </c>
      <c r="OLM3" s="13">
        <f t="shared" si="163"/>
        <v>10462</v>
      </c>
      <c r="OLN3" s="13">
        <f t="shared" si="163"/>
        <v>10463</v>
      </c>
      <c r="OLO3" s="13">
        <f t="shared" si="163"/>
        <v>10464</v>
      </c>
      <c r="OLP3" s="13">
        <f t="shared" si="163"/>
        <v>10465</v>
      </c>
      <c r="OLQ3" s="13">
        <f t="shared" si="163"/>
        <v>10466</v>
      </c>
      <c r="OLR3" s="13">
        <f t="shared" si="163"/>
        <v>10467</v>
      </c>
      <c r="OLS3" s="13">
        <f t="shared" si="163"/>
        <v>10468</v>
      </c>
      <c r="OLT3" s="13">
        <f t="shared" si="163"/>
        <v>10469</v>
      </c>
      <c r="OLU3" s="13">
        <f t="shared" si="163"/>
        <v>10470</v>
      </c>
      <c r="OLV3" s="13">
        <f t="shared" si="163"/>
        <v>10471</v>
      </c>
      <c r="OLW3" s="13">
        <f t="shared" si="163"/>
        <v>10472</v>
      </c>
      <c r="OLX3" s="13">
        <f t="shared" si="163"/>
        <v>10473</v>
      </c>
      <c r="OLY3" s="13">
        <f t="shared" si="163"/>
        <v>10474</v>
      </c>
      <c r="OLZ3" s="13">
        <f t="shared" si="163"/>
        <v>10475</v>
      </c>
      <c r="OMA3" s="13">
        <f t="shared" si="163"/>
        <v>10476</v>
      </c>
      <c r="OMB3" s="13">
        <f t="shared" si="163"/>
        <v>10477</v>
      </c>
      <c r="OMC3" s="13">
        <f t="shared" si="163"/>
        <v>10478</v>
      </c>
      <c r="OMD3" s="13">
        <f t="shared" si="163"/>
        <v>10479</v>
      </c>
      <c r="OME3" s="13">
        <f t="shared" si="163"/>
        <v>10480</v>
      </c>
      <c r="OMF3" s="13">
        <f t="shared" si="163"/>
        <v>10481</v>
      </c>
      <c r="OMG3" s="13">
        <f t="shared" si="163"/>
        <v>10482</v>
      </c>
      <c r="OMH3" s="13">
        <f t="shared" si="163"/>
        <v>10483</v>
      </c>
      <c r="OMI3" s="13">
        <f t="shared" si="163"/>
        <v>10484</v>
      </c>
      <c r="OMJ3" s="13">
        <f t="shared" si="163"/>
        <v>10485</v>
      </c>
      <c r="OMK3" s="13">
        <f t="shared" si="163"/>
        <v>10486</v>
      </c>
      <c r="OML3" s="13">
        <f t="shared" si="163"/>
        <v>10487</v>
      </c>
      <c r="OMM3" s="13">
        <f t="shared" si="163"/>
        <v>10488</v>
      </c>
      <c r="OMN3" s="13">
        <f t="shared" si="163"/>
        <v>10489</v>
      </c>
      <c r="OMO3" s="13">
        <f t="shared" si="163"/>
        <v>10490</v>
      </c>
      <c r="OMP3" s="13">
        <f t="shared" si="163"/>
        <v>10491</v>
      </c>
      <c r="OMQ3" s="13">
        <f t="shared" si="163"/>
        <v>10492</v>
      </c>
      <c r="OMR3" s="13">
        <f t="shared" si="163"/>
        <v>10493</v>
      </c>
      <c r="OMS3" s="13">
        <f t="shared" si="163"/>
        <v>10494</v>
      </c>
      <c r="OMT3" s="13">
        <f t="shared" si="163"/>
        <v>10495</v>
      </c>
      <c r="OMU3" s="13">
        <f t="shared" si="163"/>
        <v>10496</v>
      </c>
      <c r="OMV3" s="13">
        <f t="shared" si="163"/>
        <v>10497</v>
      </c>
      <c r="OMW3" s="13">
        <f t="shared" si="163"/>
        <v>10498</v>
      </c>
      <c r="OMX3" s="13">
        <f t="shared" si="163"/>
        <v>10499</v>
      </c>
      <c r="OMY3" s="13">
        <f t="shared" ref="OMY3:OPJ3" si="164">COLUMN()-3</f>
        <v>10500</v>
      </c>
      <c r="OMZ3" s="13">
        <f t="shared" si="164"/>
        <v>10501</v>
      </c>
      <c r="ONA3" s="13">
        <f t="shared" si="164"/>
        <v>10502</v>
      </c>
      <c r="ONB3" s="13">
        <f t="shared" si="164"/>
        <v>10503</v>
      </c>
      <c r="ONC3" s="13">
        <f t="shared" si="164"/>
        <v>10504</v>
      </c>
      <c r="OND3" s="13">
        <f t="shared" si="164"/>
        <v>10505</v>
      </c>
      <c r="ONE3" s="13">
        <f t="shared" si="164"/>
        <v>10506</v>
      </c>
      <c r="ONF3" s="13">
        <f t="shared" si="164"/>
        <v>10507</v>
      </c>
      <c r="ONG3" s="13">
        <f t="shared" si="164"/>
        <v>10508</v>
      </c>
      <c r="ONH3" s="13">
        <f t="shared" si="164"/>
        <v>10509</v>
      </c>
      <c r="ONI3" s="13">
        <f t="shared" si="164"/>
        <v>10510</v>
      </c>
      <c r="ONJ3" s="13">
        <f t="shared" si="164"/>
        <v>10511</v>
      </c>
      <c r="ONK3" s="13">
        <f t="shared" si="164"/>
        <v>10512</v>
      </c>
      <c r="ONL3" s="13">
        <f t="shared" si="164"/>
        <v>10513</v>
      </c>
      <c r="ONM3" s="13">
        <f t="shared" si="164"/>
        <v>10514</v>
      </c>
      <c r="ONN3" s="13">
        <f t="shared" si="164"/>
        <v>10515</v>
      </c>
      <c r="ONO3" s="13">
        <f t="shared" si="164"/>
        <v>10516</v>
      </c>
      <c r="ONP3" s="13">
        <f t="shared" si="164"/>
        <v>10517</v>
      </c>
      <c r="ONQ3" s="13">
        <f t="shared" si="164"/>
        <v>10518</v>
      </c>
      <c r="ONR3" s="13">
        <f t="shared" si="164"/>
        <v>10519</v>
      </c>
      <c r="ONS3" s="13">
        <f t="shared" si="164"/>
        <v>10520</v>
      </c>
      <c r="ONT3" s="13">
        <f t="shared" si="164"/>
        <v>10521</v>
      </c>
      <c r="ONU3" s="13">
        <f t="shared" si="164"/>
        <v>10522</v>
      </c>
      <c r="ONV3" s="13">
        <f t="shared" si="164"/>
        <v>10523</v>
      </c>
      <c r="ONW3" s="13">
        <f t="shared" si="164"/>
        <v>10524</v>
      </c>
      <c r="ONX3" s="13">
        <f t="shared" si="164"/>
        <v>10525</v>
      </c>
      <c r="ONY3" s="13">
        <f t="shared" si="164"/>
        <v>10526</v>
      </c>
      <c r="ONZ3" s="13">
        <f t="shared" si="164"/>
        <v>10527</v>
      </c>
      <c r="OOA3" s="13">
        <f t="shared" si="164"/>
        <v>10528</v>
      </c>
      <c r="OOB3" s="13">
        <f t="shared" si="164"/>
        <v>10529</v>
      </c>
      <c r="OOC3" s="13">
        <f t="shared" si="164"/>
        <v>10530</v>
      </c>
      <c r="OOD3" s="13">
        <f t="shared" si="164"/>
        <v>10531</v>
      </c>
      <c r="OOE3" s="13">
        <f t="shared" si="164"/>
        <v>10532</v>
      </c>
      <c r="OOF3" s="13">
        <f t="shared" si="164"/>
        <v>10533</v>
      </c>
      <c r="OOG3" s="13">
        <f t="shared" si="164"/>
        <v>10534</v>
      </c>
      <c r="OOH3" s="13">
        <f t="shared" si="164"/>
        <v>10535</v>
      </c>
      <c r="OOI3" s="13">
        <f t="shared" si="164"/>
        <v>10536</v>
      </c>
      <c r="OOJ3" s="13">
        <f t="shared" si="164"/>
        <v>10537</v>
      </c>
      <c r="OOK3" s="13">
        <f t="shared" si="164"/>
        <v>10538</v>
      </c>
      <c r="OOL3" s="13">
        <f t="shared" si="164"/>
        <v>10539</v>
      </c>
      <c r="OOM3" s="13">
        <f t="shared" si="164"/>
        <v>10540</v>
      </c>
      <c r="OON3" s="13">
        <f t="shared" si="164"/>
        <v>10541</v>
      </c>
      <c r="OOO3" s="13">
        <f t="shared" si="164"/>
        <v>10542</v>
      </c>
      <c r="OOP3" s="13">
        <f t="shared" si="164"/>
        <v>10543</v>
      </c>
      <c r="OOQ3" s="13">
        <f t="shared" si="164"/>
        <v>10544</v>
      </c>
      <c r="OOR3" s="13">
        <f t="shared" si="164"/>
        <v>10545</v>
      </c>
      <c r="OOS3" s="13">
        <f t="shared" si="164"/>
        <v>10546</v>
      </c>
      <c r="OOT3" s="13">
        <f t="shared" si="164"/>
        <v>10547</v>
      </c>
      <c r="OOU3" s="13">
        <f t="shared" si="164"/>
        <v>10548</v>
      </c>
      <c r="OOV3" s="13">
        <f t="shared" si="164"/>
        <v>10549</v>
      </c>
      <c r="OOW3" s="13">
        <f t="shared" si="164"/>
        <v>10550</v>
      </c>
      <c r="OOX3" s="13">
        <f t="shared" si="164"/>
        <v>10551</v>
      </c>
      <c r="OOY3" s="13">
        <f t="shared" si="164"/>
        <v>10552</v>
      </c>
      <c r="OOZ3" s="13">
        <f t="shared" si="164"/>
        <v>10553</v>
      </c>
      <c r="OPA3" s="13">
        <f t="shared" si="164"/>
        <v>10554</v>
      </c>
      <c r="OPB3" s="13">
        <f t="shared" si="164"/>
        <v>10555</v>
      </c>
      <c r="OPC3" s="13">
        <f t="shared" si="164"/>
        <v>10556</v>
      </c>
      <c r="OPD3" s="13">
        <f t="shared" si="164"/>
        <v>10557</v>
      </c>
      <c r="OPE3" s="13">
        <f t="shared" si="164"/>
        <v>10558</v>
      </c>
      <c r="OPF3" s="13">
        <f t="shared" si="164"/>
        <v>10559</v>
      </c>
      <c r="OPG3" s="13">
        <f t="shared" si="164"/>
        <v>10560</v>
      </c>
      <c r="OPH3" s="13">
        <f t="shared" si="164"/>
        <v>10561</v>
      </c>
      <c r="OPI3" s="13">
        <f t="shared" si="164"/>
        <v>10562</v>
      </c>
      <c r="OPJ3" s="13">
        <f t="shared" si="164"/>
        <v>10563</v>
      </c>
      <c r="OPK3" s="13">
        <f t="shared" ref="OPK3:ORV3" si="165">COLUMN()-3</f>
        <v>10564</v>
      </c>
      <c r="OPL3" s="13">
        <f t="shared" si="165"/>
        <v>10565</v>
      </c>
      <c r="OPM3" s="13">
        <f t="shared" si="165"/>
        <v>10566</v>
      </c>
      <c r="OPN3" s="13">
        <f t="shared" si="165"/>
        <v>10567</v>
      </c>
      <c r="OPO3" s="13">
        <f t="shared" si="165"/>
        <v>10568</v>
      </c>
      <c r="OPP3" s="13">
        <f t="shared" si="165"/>
        <v>10569</v>
      </c>
      <c r="OPQ3" s="13">
        <f t="shared" si="165"/>
        <v>10570</v>
      </c>
      <c r="OPR3" s="13">
        <f t="shared" si="165"/>
        <v>10571</v>
      </c>
      <c r="OPS3" s="13">
        <f t="shared" si="165"/>
        <v>10572</v>
      </c>
      <c r="OPT3" s="13">
        <f t="shared" si="165"/>
        <v>10573</v>
      </c>
      <c r="OPU3" s="13">
        <f t="shared" si="165"/>
        <v>10574</v>
      </c>
      <c r="OPV3" s="13">
        <f t="shared" si="165"/>
        <v>10575</v>
      </c>
      <c r="OPW3" s="13">
        <f t="shared" si="165"/>
        <v>10576</v>
      </c>
      <c r="OPX3" s="13">
        <f t="shared" si="165"/>
        <v>10577</v>
      </c>
      <c r="OPY3" s="13">
        <f t="shared" si="165"/>
        <v>10578</v>
      </c>
      <c r="OPZ3" s="13">
        <f t="shared" si="165"/>
        <v>10579</v>
      </c>
      <c r="OQA3" s="13">
        <f t="shared" si="165"/>
        <v>10580</v>
      </c>
      <c r="OQB3" s="13">
        <f t="shared" si="165"/>
        <v>10581</v>
      </c>
      <c r="OQC3" s="13">
        <f t="shared" si="165"/>
        <v>10582</v>
      </c>
      <c r="OQD3" s="13">
        <f t="shared" si="165"/>
        <v>10583</v>
      </c>
      <c r="OQE3" s="13">
        <f t="shared" si="165"/>
        <v>10584</v>
      </c>
      <c r="OQF3" s="13">
        <f t="shared" si="165"/>
        <v>10585</v>
      </c>
      <c r="OQG3" s="13">
        <f t="shared" si="165"/>
        <v>10586</v>
      </c>
      <c r="OQH3" s="13">
        <f t="shared" si="165"/>
        <v>10587</v>
      </c>
      <c r="OQI3" s="13">
        <f t="shared" si="165"/>
        <v>10588</v>
      </c>
      <c r="OQJ3" s="13">
        <f t="shared" si="165"/>
        <v>10589</v>
      </c>
      <c r="OQK3" s="13">
        <f t="shared" si="165"/>
        <v>10590</v>
      </c>
      <c r="OQL3" s="13">
        <f t="shared" si="165"/>
        <v>10591</v>
      </c>
      <c r="OQM3" s="13">
        <f t="shared" si="165"/>
        <v>10592</v>
      </c>
      <c r="OQN3" s="13">
        <f t="shared" si="165"/>
        <v>10593</v>
      </c>
      <c r="OQO3" s="13">
        <f t="shared" si="165"/>
        <v>10594</v>
      </c>
      <c r="OQP3" s="13">
        <f t="shared" si="165"/>
        <v>10595</v>
      </c>
      <c r="OQQ3" s="13">
        <f t="shared" si="165"/>
        <v>10596</v>
      </c>
      <c r="OQR3" s="13">
        <f t="shared" si="165"/>
        <v>10597</v>
      </c>
      <c r="OQS3" s="13">
        <f t="shared" si="165"/>
        <v>10598</v>
      </c>
      <c r="OQT3" s="13">
        <f t="shared" si="165"/>
        <v>10599</v>
      </c>
      <c r="OQU3" s="13">
        <f t="shared" si="165"/>
        <v>10600</v>
      </c>
      <c r="OQV3" s="13">
        <f t="shared" si="165"/>
        <v>10601</v>
      </c>
      <c r="OQW3" s="13">
        <f t="shared" si="165"/>
        <v>10602</v>
      </c>
      <c r="OQX3" s="13">
        <f t="shared" si="165"/>
        <v>10603</v>
      </c>
      <c r="OQY3" s="13">
        <f t="shared" si="165"/>
        <v>10604</v>
      </c>
      <c r="OQZ3" s="13">
        <f t="shared" si="165"/>
        <v>10605</v>
      </c>
      <c r="ORA3" s="13">
        <f t="shared" si="165"/>
        <v>10606</v>
      </c>
      <c r="ORB3" s="13">
        <f t="shared" si="165"/>
        <v>10607</v>
      </c>
      <c r="ORC3" s="13">
        <f t="shared" si="165"/>
        <v>10608</v>
      </c>
      <c r="ORD3" s="13">
        <f t="shared" si="165"/>
        <v>10609</v>
      </c>
      <c r="ORE3" s="13">
        <f t="shared" si="165"/>
        <v>10610</v>
      </c>
      <c r="ORF3" s="13">
        <f t="shared" si="165"/>
        <v>10611</v>
      </c>
      <c r="ORG3" s="13">
        <f t="shared" si="165"/>
        <v>10612</v>
      </c>
      <c r="ORH3" s="13">
        <f t="shared" si="165"/>
        <v>10613</v>
      </c>
      <c r="ORI3" s="13">
        <f t="shared" si="165"/>
        <v>10614</v>
      </c>
      <c r="ORJ3" s="13">
        <f t="shared" si="165"/>
        <v>10615</v>
      </c>
      <c r="ORK3" s="13">
        <f t="shared" si="165"/>
        <v>10616</v>
      </c>
      <c r="ORL3" s="13">
        <f t="shared" si="165"/>
        <v>10617</v>
      </c>
      <c r="ORM3" s="13">
        <f t="shared" si="165"/>
        <v>10618</v>
      </c>
      <c r="ORN3" s="13">
        <f t="shared" si="165"/>
        <v>10619</v>
      </c>
      <c r="ORO3" s="13">
        <f t="shared" si="165"/>
        <v>10620</v>
      </c>
      <c r="ORP3" s="13">
        <f t="shared" si="165"/>
        <v>10621</v>
      </c>
      <c r="ORQ3" s="13">
        <f t="shared" si="165"/>
        <v>10622</v>
      </c>
      <c r="ORR3" s="13">
        <f t="shared" si="165"/>
        <v>10623</v>
      </c>
      <c r="ORS3" s="13">
        <f t="shared" si="165"/>
        <v>10624</v>
      </c>
      <c r="ORT3" s="13">
        <f t="shared" si="165"/>
        <v>10625</v>
      </c>
      <c r="ORU3" s="13">
        <f t="shared" si="165"/>
        <v>10626</v>
      </c>
      <c r="ORV3" s="13">
        <f t="shared" si="165"/>
        <v>10627</v>
      </c>
      <c r="ORW3" s="13">
        <f t="shared" ref="ORW3:OUH3" si="166">COLUMN()-3</f>
        <v>10628</v>
      </c>
      <c r="ORX3" s="13">
        <f t="shared" si="166"/>
        <v>10629</v>
      </c>
      <c r="ORY3" s="13">
        <f t="shared" si="166"/>
        <v>10630</v>
      </c>
      <c r="ORZ3" s="13">
        <f t="shared" si="166"/>
        <v>10631</v>
      </c>
      <c r="OSA3" s="13">
        <f t="shared" si="166"/>
        <v>10632</v>
      </c>
      <c r="OSB3" s="13">
        <f t="shared" si="166"/>
        <v>10633</v>
      </c>
      <c r="OSC3" s="13">
        <f t="shared" si="166"/>
        <v>10634</v>
      </c>
      <c r="OSD3" s="13">
        <f t="shared" si="166"/>
        <v>10635</v>
      </c>
      <c r="OSE3" s="13">
        <f t="shared" si="166"/>
        <v>10636</v>
      </c>
      <c r="OSF3" s="13">
        <f t="shared" si="166"/>
        <v>10637</v>
      </c>
      <c r="OSG3" s="13">
        <f t="shared" si="166"/>
        <v>10638</v>
      </c>
      <c r="OSH3" s="13">
        <f t="shared" si="166"/>
        <v>10639</v>
      </c>
      <c r="OSI3" s="13">
        <f t="shared" si="166"/>
        <v>10640</v>
      </c>
      <c r="OSJ3" s="13">
        <f t="shared" si="166"/>
        <v>10641</v>
      </c>
      <c r="OSK3" s="13">
        <f t="shared" si="166"/>
        <v>10642</v>
      </c>
      <c r="OSL3" s="13">
        <f t="shared" si="166"/>
        <v>10643</v>
      </c>
      <c r="OSM3" s="13">
        <f t="shared" si="166"/>
        <v>10644</v>
      </c>
      <c r="OSN3" s="13">
        <f t="shared" si="166"/>
        <v>10645</v>
      </c>
      <c r="OSO3" s="13">
        <f t="shared" si="166"/>
        <v>10646</v>
      </c>
      <c r="OSP3" s="13">
        <f t="shared" si="166"/>
        <v>10647</v>
      </c>
      <c r="OSQ3" s="13">
        <f t="shared" si="166"/>
        <v>10648</v>
      </c>
      <c r="OSR3" s="13">
        <f t="shared" si="166"/>
        <v>10649</v>
      </c>
      <c r="OSS3" s="13">
        <f t="shared" si="166"/>
        <v>10650</v>
      </c>
      <c r="OST3" s="13">
        <f t="shared" si="166"/>
        <v>10651</v>
      </c>
      <c r="OSU3" s="13">
        <f t="shared" si="166"/>
        <v>10652</v>
      </c>
      <c r="OSV3" s="13">
        <f t="shared" si="166"/>
        <v>10653</v>
      </c>
      <c r="OSW3" s="13">
        <f t="shared" si="166"/>
        <v>10654</v>
      </c>
      <c r="OSX3" s="13">
        <f t="shared" si="166"/>
        <v>10655</v>
      </c>
      <c r="OSY3" s="13">
        <f t="shared" si="166"/>
        <v>10656</v>
      </c>
      <c r="OSZ3" s="13">
        <f t="shared" si="166"/>
        <v>10657</v>
      </c>
      <c r="OTA3" s="13">
        <f t="shared" si="166"/>
        <v>10658</v>
      </c>
      <c r="OTB3" s="13">
        <f t="shared" si="166"/>
        <v>10659</v>
      </c>
      <c r="OTC3" s="13">
        <f t="shared" si="166"/>
        <v>10660</v>
      </c>
      <c r="OTD3" s="13">
        <f t="shared" si="166"/>
        <v>10661</v>
      </c>
      <c r="OTE3" s="13">
        <f t="shared" si="166"/>
        <v>10662</v>
      </c>
      <c r="OTF3" s="13">
        <f t="shared" si="166"/>
        <v>10663</v>
      </c>
      <c r="OTG3" s="13">
        <f t="shared" si="166"/>
        <v>10664</v>
      </c>
      <c r="OTH3" s="13">
        <f t="shared" si="166"/>
        <v>10665</v>
      </c>
      <c r="OTI3" s="13">
        <f t="shared" si="166"/>
        <v>10666</v>
      </c>
      <c r="OTJ3" s="13">
        <f t="shared" si="166"/>
        <v>10667</v>
      </c>
      <c r="OTK3" s="13">
        <f t="shared" si="166"/>
        <v>10668</v>
      </c>
      <c r="OTL3" s="13">
        <f t="shared" si="166"/>
        <v>10669</v>
      </c>
      <c r="OTM3" s="13">
        <f t="shared" si="166"/>
        <v>10670</v>
      </c>
      <c r="OTN3" s="13">
        <f t="shared" si="166"/>
        <v>10671</v>
      </c>
      <c r="OTO3" s="13">
        <f t="shared" si="166"/>
        <v>10672</v>
      </c>
      <c r="OTP3" s="13">
        <f t="shared" si="166"/>
        <v>10673</v>
      </c>
      <c r="OTQ3" s="13">
        <f t="shared" si="166"/>
        <v>10674</v>
      </c>
      <c r="OTR3" s="13">
        <f t="shared" si="166"/>
        <v>10675</v>
      </c>
      <c r="OTS3" s="13">
        <f t="shared" si="166"/>
        <v>10676</v>
      </c>
      <c r="OTT3" s="13">
        <f t="shared" si="166"/>
        <v>10677</v>
      </c>
      <c r="OTU3" s="13">
        <f t="shared" si="166"/>
        <v>10678</v>
      </c>
      <c r="OTV3" s="13">
        <f t="shared" si="166"/>
        <v>10679</v>
      </c>
      <c r="OTW3" s="13">
        <f t="shared" si="166"/>
        <v>10680</v>
      </c>
      <c r="OTX3" s="13">
        <f t="shared" si="166"/>
        <v>10681</v>
      </c>
      <c r="OTY3" s="13">
        <f t="shared" si="166"/>
        <v>10682</v>
      </c>
      <c r="OTZ3" s="13">
        <f t="shared" si="166"/>
        <v>10683</v>
      </c>
      <c r="OUA3" s="13">
        <f t="shared" si="166"/>
        <v>10684</v>
      </c>
      <c r="OUB3" s="13">
        <f t="shared" si="166"/>
        <v>10685</v>
      </c>
      <c r="OUC3" s="13">
        <f t="shared" si="166"/>
        <v>10686</v>
      </c>
      <c r="OUD3" s="13">
        <f t="shared" si="166"/>
        <v>10687</v>
      </c>
      <c r="OUE3" s="13">
        <f t="shared" si="166"/>
        <v>10688</v>
      </c>
      <c r="OUF3" s="13">
        <f t="shared" si="166"/>
        <v>10689</v>
      </c>
      <c r="OUG3" s="13">
        <f t="shared" si="166"/>
        <v>10690</v>
      </c>
      <c r="OUH3" s="13">
        <f t="shared" si="166"/>
        <v>10691</v>
      </c>
      <c r="OUI3" s="13">
        <f t="shared" ref="OUI3:OWT3" si="167">COLUMN()-3</f>
        <v>10692</v>
      </c>
      <c r="OUJ3" s="13">
        <f t="shared" si="167"/>
        <v>10693</v>
      </c>
      <c r="OUK3" s="13">
        <f t="shared" si="167"/>
        <v>10694</v>
      </c>
      <c r="OUL3" s="13">
        <f t="shared" si="167"/>
        <v>10695</v>
      </c>
      <c r="OUM3" s="13">
        <f t="shared" si="167"/>
        <v>10696</v>
      </c>
      <c r="OUN3" s="13">
        <f t="shared" si="167"/>
        <v>10697</v>
      </c>
      <c r="OUO3" s="13">
        <f t="shared" si="167"/>
        <v>10698</v>
      </c>
      <c r="OUP3" s="13">
        <f t="shared" si="167"/>
        <v>10699</v>
      </c>
      <c r="OUQ3" s="13">
        <f t="shared" si="167"/>
        <v>10700</v>
      </c>
      <c r="OUR3" s="13">
        <f t="shared" si="167"/>
        <v>10701</v>
      </c>
      <c r="OUS3" s="13">
        <f t="shared" si="167"/>
        <v>10702</v>
      </c>
      <c r="OUT3" s="13">
        <f t="shared" si="167"/>
        <v>10703</v>
      </c>
      <c r="OUU3" s="13">
        <f t="shared" si="167"/>
        <v>10704</v>
      </c>
      <c r="OUV3" s="13">
        <f t="shared" si="167"/>
        <v>10705</v>
      </c>
      <c r="OUW3" s="13">
        <f t="shared" si="167"/>
        <v>10706</v>
      </c>
      <c r="OUX3" s="13">
        <f t="shared" si="167"/>
        <v>10707</v>
      </c>
      <c r="OUY3" s="13">
        <f t="shared" si="167"/>
        <v>10708</v>
      </c>
      <c r="OUZ3" s="13">
        <f t="shared" si="167"/>
        <v>10709</v>
      </c>
      <c r="OVA3" s="13">
        <f t="shared" si="167"/>
        <v>10710</v>
      </c>
      <c r="OVB3" s="13">
        <f t="shared" si="167"/>
        <v>10711</v>
      </c>
      <c r="OVC3" s="13">
        <f t="shared" si="167"/>
        <v>10712</v>
      </c>
      <c r="OVD3" s="13">
        <f t="shared" si="167"/>
        <v>10713</v>
      </c>
      <c r="OVE3" s="13">
        <f t="shared" si="167"/>
        <v>10714</v>
      </c>
      <c r="OVF3" s="13">
        <f t="shared" si="167"/>
        <v>10715</v>
      </c>
      <c r="OVG3" s="13">
        <f t="shared" si="167"/>
        <v>10716</v>
      </c>
      <c r="OVH3" s="13">
        <f t="shared" si="167"/>
        <v>10717</v>
      </c>
      <c r="OVI3" s="13">
        <f t="shared" si="167"/>
        <v>10718</v>
      </c>
      <c r="OVJ3" s="13">
        <f t="shared" si="167"/>
        <v>10719</v>
      </c>
      <c r="OVK3" s="13">
        <f t="shared" si="167"/>
        <v>10720</v>
      </c>
      <c r="OVL3" s="13">
        <f t="shared" si="167"/>
        <v>10721</v>
      </c>
      <c r="OVM3" s="13">
        <f t="shared" si="167"/>
        <v>10722</v>
      </c>
      <c r="OVN3" s="13">
        <f t="shared" si="167"/>
        <v>10723</v>
      </c>
      <c r="OVO3" s="13">
        <f t="shared" si="167"/>
        <v>10724</v>
      </c>
      <c r="OVP3" s="13">
        <f t="shared" si="167"/>
        <v>10725</v>
      </c>
      <c r="OVQ3" s="13">
        <f t="shared" si="167"/>
        <v>10726</v>
      </c>
      <c r="OVR3" s="13">
        <f t="shared" si="167"/>
        <v>10727</v>
      </c>
      <c r="OVS3" s="13">
        <f t="shared" si="167"/>
        <v>10728</v>
      </c>
      <c r="OVT3" s="13">
        <f t="shared" si="167"/>
        <v>10729</v>
      </c>
      <c r="OVU3" s="13">
        <f t="shared" si="167"/>
        <v>10730</v>
      </c>
      <c r="OVV3" s="13">
        <f t="shared" si="167"/>
        <v>10731</v>
      </c>
      <c r="OVW3" s="13">
        <f t="shared" si="167"/>
        <v>10732</v>
      </c>
      <c r="OVX3" s="13">
        <f t="shared" si="167"/>
        <v>10733</v>
      </c>
      <c r="OVY3" s="13">
        <f t="shared" si="167"/>
        <v>10734</v>
      </c>
      <c r="OVZ3" s="13">
        <f t="shared" si="167"/>
        <v>10735</v>
      </c>
      <c r="OWA3" s="13">
        <f t="shared" si="167"/>
        <v>10736</v>
      </c>
      <c r="OWB3" s="13">
        <f t="shared" si="167"/>
        <v>10737</v>
      </c>
      <c r="OWC3" s="13">
        <f t="shared" si="167"/>
        <v>10738</v>
      </c>
      <c r="OWD3" s="13">
        <f t="shared" si="167"/>
        <v>10739</v>
      </c>
      <c r="OWE3" s="13">
        <f t="shared" si="167"/>
        <v>10740</v>
      </c>
      <c r="OWF3" s="13">
        <f t="shared" si="167"/>
        <v>10741</v>
      </c>
      <c r="OWG3" s="13">
        <f t="shared" si="167"/>
        <v>10742</v>
      </c>
      <c r="OWH3" s="13">
        <f t="shared" si="167"/>
        <v>10743</v>
      </c>
      <c r="OWI3" s="13">
        <f t="shared" si="167"/>
        <v>10744</v>
      </c>
      <c r="OWJ3" s="13">
        <f t="shared" si="167"/>
        <v>10745</v>
      </c>
      <c r="OWK3" s="13">
        <f t="shared" si="167"/>
        <v>10746</v>
      </c>
      <c r="OWL3" s="13">
        <f t="shared" si="167"/>
        <v>10747</v>
      </c>
      <c r="OWM3" s="13">
        <f t="shared" si="167"/>
        <v>10748</v>
      </c>
      <c r="OWN3" s="13">
        <f t="shared" si="167"/>
        <v>10749</v>
      </c>
      <c r="OWO3" s="13">
        <f t="shared" si="167"/>
        <v>10750</v>
      </c>
      <c r="OWP3" s="13">
        <f t="shared" si="167"/>
        <v>10751</v>
      </c>
      <c r="OWQ3" s="13">
        <f t="shared" si="167"/>
        <v>10752</v>
      </c>
      <c r="OWR3" s="13">
        <f t="shared" si="167"/>
        <v>10753</v>
      </c>
      <c r="OWS3" s="13">
        <f t="shared" si="167"/>
        <v>10754</v>
      </c>
      <c r="OWT3" s="13">
        <f t="shared" si="167"/>
        <v>10755</v>
      </c>
      <c r="OWU3" s="13">
        <f t="shared" ref="OWU3:OZF3" si="168">COLUMN()-3</f>
        <v>10756</v>
      </c>
      <c r="OWV3" s="13">
        <f t="shared" si="168"/>
        <v>10757</v>
      </c>
      <c r="OWW3" s="13">
        <f t="shared" si="168"/>
        <v>10758</v>
      </c>
      <c r="OWX3" s="13">
        <f t="shared" si="168"/>
        <v>10759</v>
      </c>
      <c r="OWY3" s="13">
        <f t="shared" si="168"/>
        <v>10760</v>
      </c>
      <c r="OWZ3" s="13">
        <f t="shared" si="168"/>
        <v>10761</v>
      </c>
      <c r="OXA3" s="13">
        <f t="shared" si="168"/>
        <v>10762</v>
      </c>
      <c r="OXB3" s="13">
        <f t="shared" si="168"/>
        <v>10763</v>
      </c>
      <c r="OXC3" s="13">
        <f t="shared" si="168"/>
        <v>10764</v>
      </c>
      <c r="OXD3" s="13">
        <f t="shared" si="168"/>
        <v>10765</v>
      </c>
      <c r="OXE3" s="13">
        <f t="shared" si="168"/>
        <v>10766</v>
      </c>
      <c r="OXF3" s="13">
        <f t="shared" si="168"/>
        <v>10767</v>
      </c>
      <c r="OXG3" s="13">
        <f t="shared" si="168"/>
        <v>10768</v>
      </c>
      <c r="OXH3" s="13">
        <f t="shared" si="168"/>
        <v>10769</v>
      </c>
      <c r="OXI3" s="13">
        <f t="shared" si="168"/>
        <v>10770</v>
      </c>
      <c r="OXJ3" s="13">
        <f t="shared" si="168"/>
        <v>10771</v>
      </c>
      <c r="OXK3" s="13">
        <f t="shared" si="168"/>
        <v>10772</v>
      </c>
      <c r="OXL3" s="13">
        <f t="shared" si="168"/>
        <v>10773</v>
      </c>
      <c r="OXM3" s="13">
        <f t="shared" si="168"/>
        <v>10774</v>
      </c>
      <c r="OXN3" s="13">
        <f t="shared" si="168"/>
        <v>10775</v>
      </c>
      <c r="OXO3" s="13">
        <f t="shared" si="168"/>
        <v>10776</v>
      </c>
      <c r="OXP3" s="13">
        <f t="shared" si="168"/>
        <v>10777</v>
      </c>
      <c r="OXQ3" s="13">
        <f t="shared" si="168"/>
        <v>10778</v>
      </c>
      <c r="OXR3" s="13">
        <f t="shared" si="168"/>
        <v>10779</v>
      </c>
      <c r="OXS3" s="13">
        <f t="shared" si="168"/>
        <v>10780</v>
      </c>
      <c r="OXT3" s="13">
        <f t="shared" si="168"/>
        <v>10781</v>
      </c>
      <c r="OXU3" s="13">
        <f t="shared" si="168"/>
        <v>10782</v>
      </c>
      <c r="OXV3" s="13">
        <f t="shared" si="168"/>
        <v>10783</v>
      </c>
      <c r="OXW3" s="13">
        <f t="shared" si="168"/>
        <v>10784</v>
      </c>
      <c r="OXX3" s="13">
        <f t="shared" si="168"/>
        <v>10785</v>
      </c>
      <c r="OXY3" s="13">
        <f t="shared" si="168"/>
        <v>10786</v>
      </c>
      <c r="OXZ3" s="13">
        <f t="shared" si="168"/>
        <v>10787</v>
      </c>
      <c r="OYA3" s="13">
        <f t="shared" si="168"/>
        <v>10788</v>
      </c>
      <c r="OYB3" s="13">
        <f t="shared" si="168"/>
        <v>10789</v>
      </c>
      <c r="OYC3" s="13">
        <f t="shared" si="168"/>
        <v>10790</v>
      </c>
      <c r="OYD3" s="13">
        <f t="shared" si="168"/>
        <v>10791</v>
      </c>
      <c r="OYE3" s="13">
        <f t="shared" si="168"/>
        <v>10792</v>
      </c>
      <c r="OYF3" s="13">
        <f t="shared" si="168"/>
        <v>10793</v>
      </c>
      <c r="OYG3" s="13">
        <f t="shared" si="168"/>
        <v>10794</v>
      </c>
      <c r="OYH3" s="13">
        <f t="shared" si="168"/>
        <v>10795</v>
      </c>
      <c r="OYI3" s="13">
        <f t="shared" si="168"/>
        <v>10796</v>
      </c>
      <c r="OYJ3" s="13">
        <f t="shared" si="168"/>
        <v>10797</v>
      </c>
      <c r="OYK3" s="13">
        <f t="shared" si="168"/>
        <v>10798</v>
      </c>
      <c r="OYL3" s="13">
        <f t="shared" si="168"/>
        <v>10799</v>
      </c>
      <c r="OYM3" s="13">
        <f t="shared" si="168"/>
        <v>10800</v>
      </c>
      <c r="OYN3" s="13">
        <f t="shared" si="168"/>
        <v>10801</v>
      </c>
      <c r="OYO3" s="13">
        <f t="shared" si="168"/>
        <v>10802</v>
      </c>
      <c r="OYP3" s="13">
        <f t="shared" si="168"/>
        <v>10803</v>
      </c>
      <c r="OYQ3" s="13">
        <f t="shared" si="168"/>
        <v>10804</v>
      </c>
      <c r="OYR3" s="13">
        <f t="shared" si="168"/>
        <v>10805</v>
      </c>
      <c r="OYS3" s="13">
        <f t="shared" si="168"/>
        <v>10806</v>
      </c>
      <c r="OYT3" s="13">
        <f t="shared" si="168"/>
        <v>10807</v>
      </c>
      <c r="OYU3" s="13">
        <f t="shared" si="168"/>
        <v>10808</v>
      </c>
      <c r="OYV3" s="13">
        <f t="shared" si="168"/>
        <v>10809</v>
      </c>
      <c r="OYW3" s="13">
        <f t="shared" si="168"/>
        <v>10810</v>
      </c>
      <c r="OYX3" s="13">
        <f t="shared" si="168"/>
        <v>10811</v>
      </c>
      <c r="OYY3" s="13">
        <f t="shared" si="168"/>
        <v>10812</v>
      </c>
      <c r="OYZ3" s="13">
        <f t="shared" si="168"/>
        <v>10813</v>
      </c>
      <c r="OZA3" s="13">
        <f t="shared" si="168"/>
        <v>10814</v>
      </c>
      <c r="OZB3" s="13">
        <f t="shared" si="168"/>
        <v>10815</v>
      </c>
      <c r="OZC3" s="13">
        <f t="shared" si="168"/>
        <v>10816</v>
      </c>
      <c r="OZD3" s="13">
        <f t="shared" si="168"/>
        <v>10817</v>
      </c>
      <c r="OZE3" s="13">
        <f t="shared" si="168"/>
        <v>10818</v>
      </c>
      <c r="OZF3" s="13">
        <f t="shared" si="168"/>
        <v>10819</v>
      </c>
      <c r="OZG3" s="13">
        <f t="shared" ref="OZG3:PBR3" si="169">COLUMN()-3</f>
        <v>10820</v>
      </c>
      <c r="OZH3" s="13">
        <f t="shared" si="169"/>
        <v>10821</v>
      </c>
      <c r="OZI3" s="13">
        <f t="shared" si="169"/>
        <v>10822</v>
      </c>
      <c r="OZJ3" s="13">
        <f t="shared" si="169"/>
        <v>10823</v>
      </c>
      <c r="OZK3" s="13">
        <f t="shared" si="169"/>
        <v>10824</v>
      </c>
      <c r="OZL3" s="13">
        <f t="shared" si="169"/>
        <v>10825</v>
      </c>
      <c r="OZM3" s="13">
        <f t="shared" si="169"/>
        <v>10826</v>
      </c>
      <c r="OZN3" s="13">
        <f t="shared" si="169"/>
        <v>10827</v>
      </c>
      <c r="OZO3" s="13">
        <f t="shared" si="169"/>
        <v>10828</v>
      </c>
      <c r="OZP3" s="13">
        <f t="shared" si="169"/>
        <v>10829</v>
      </c>
      <c r="OZQ3" s="13">
        <f t="shared" si="169"/>
        <v>10830</v>
      </c>
      <c r="OZR3" s="13">
        <f t="shared" si="169"/>
        <v>10831</v>
      </c>
      <c r="OZS3" s="13">
        <f t="shared" si="169"/>
        <v>10832</v>
      </c>
      <c r="OZT3" s="13">
        <f t="shared" si="169"/>
        <v>10833</v>
      </c>
      <c r="OZU3" s="13">
        <f t="shared" si="169"/>
        <v>10834</v>
      </c>
      <c r="OZV3" s="13">
        <f t="shared" si="169"/>
        <v>10835</v>
      </c>
      <c r="OZW3" s="13">
        <f t="shared" si="169"/>
        <v>10836</v>
      </c>
      <c r="OZX3" s="13">
        <f t="shared" si="169"/>
        <v>10837</v>
      </c>
      <c r="OZY3" s="13">
        <f t="shared" si="169"/>
        <v>10838</v>
      </c>
      <c r="OZZ3" s="13">
        <f t="shared" si="169"/>
        <v>10839</v>
      </c>
      <c r="PAA3" s="13">
        <f t="shared" si="169"/>
        <v>10840</v>
      </c>
      <c r="PAB3" s="13">
        <f t="shared" si="169"/>
        <v>10841</v>
      </c>
      <c r="PAC3" s="13">
        <f t="shared" si="169"/>
        <v>10842</v>
      </c>
      <c r="PAD3" s="13">
        <f t="shared" si="169"/>
        <v>10843</v>
      </c>
      <c r="PAE3" s="13">
        <f t="shared" si="169"/>
        <v>10844</v>
      </c>
      <c r="PAF3" s="13">
        <f t="shared" si="169"/>
        <v>10845</v>
      </c>
      <c r="PAG3" s="13">
        <f t="shared" si="169"/>
        <v>10846</v>
      </c>
      <c r="PAH3" s="13">
        <f t="shared" si="169"/>
        <v>10847</v>
      </c>
      <c r="PAI3" s="13">
        <f t="shared" si="169"/>
        <v>10848</v>
      </c>
      <c r="PAJ3" s="13">
        <f t="shared" si="169"/>
        <v>10849</v>
      </c>
      <c r="PAK3" s="13">
        <f t="shared" si="169"/>
        <v>10850</v>
      </c>
      <c r="PAL3" s="13">
        <f t="shared" si="169"/>
        <v>10851</v>
      </c>
      <c r="PAM3" s="13">
        <f t="shared" si="169"/>
        <v>10852</v>
      </c>
      <c r="PAN3" s="13">
        <f t="shared" si="169"/>
        <v>10853</v>
      </c>
      <c r="PAO3" s="13">
        <f t="shared" si="169"/>
        <v>10854</v>
      </c>
      <c r="PAP3" s="13">
        <f t="shared" si="169"/>
        <v>10855</v>
      </c>
      <c r="PAQ3" s="13">
        <f t="shared" si="169"/>
        <v>10856</v>
      </c>
      <c r="PAR3" s="13">
        <f t="shared" si="169"/>
        <v>10857</v>
      </c>
      <c r="PAS3" s="13">
        <f t="shared" si="169"/>
        <v>10858</v>
      </c>
      <c r="PAT3" s="13">
        <f t="shared" si="169"/>
        <v>10859</v>
      </c>
      <c r="PAU3" s="13">
        <f t="shared" si="169"/>
        <v>10860</v>
      </c>
      <c r="PAV3" s="13">
        <f t="shared" si="169"/>
        <v>10861</v>
      </c>
      <c r="PAW3" s="13">
        <f t="shared" si="169"/>
        <v>10862</v>
      </c>
      <c r="PAX3" s="13">
        <f t="shared" si="169"/>
        <v>10863</v>
      </c>
      <c r="PAY3" s="13">
        <f t="shared" si="169"/>
        <v>10864</v>
      </c>
      <c r="PAZ3" s="13">
        <f t="shared" si="169"/>
        <v>10865</v>
      </c>
      <c r="PBA3" s="13">
        <f t="shared" si="169"/>
        <v>10866</v>
      </c>
      <c r="PBB3" s="13">
        <f t="shared" si="169"/>
        <v>10867</v>
      </c>
      <c r="PBC3" s="13">
        <f t="shared" si="169"/>
        <v>10868</v>
      </c>
      <c r="PBD3" s="13">
        <f t="shared" si="169"/>
        <v>10869</v>
      </c>
      <c r="PBE3" s="13">
        <f t="shared" si="169"/>
        <v>10870</v>
      </c>
      <c r="PBF3" s="13">
        <f t="shared" si="169"/>
        <v>10871</v>
      </c>
      <c r="PBG3" s="13">
        <f t="shared" si="169"/>
        <v>10872</v>
      </c>
      <c r="PBH3" s="13">
        <f t="shared" si="169"/>
        <v>10873</v>
      </c>
      <c r="PBI3" s="13">
        <f t="shared" si="169"/>
        <v>10874</v>
      </c>
      <c r="PBJ3" s="13">
        <f t="shared" si="169"/>
        <v>10875</v>
      </c>
      <c r="PBK3" s="13">
        <f t="shared" si="169"/>
        <v>10876</v>
      </c>
      <c r="PBL3" s="13">
        <f t="shared" si="169"/>
        <v>10877</v>
      </c>
      <c r="PBM3" s="13">
        <f t="shared" si="169"/>
        <v>10878</v>
      </c>
      <c r="PBN3" s="13">
        <f t="shared" si="169"/>
        <v>10879</v>
      </c>
      <c r="PBO3" s="13">
        <f t="shared" si="169"/>
        <v>10880</v>
      </c>
      <c r="PBP3" s="13">
        <f t="shared" si="169"/>
        <v>10881</v>
      </c>
      <c r="PBQ3" s="13">
        <f t="shared" si="169"/>
        <v>10882</v>
      </c>
      <c r="PBR3" s="13">
        <f t="shared" si="169"/>
        <v>10883</v>
      </c>
      <c r="PBS3" s="13">
        <f t="shared" ref="PBS3:PED3" si="170">COLUMN()-3</f>
        <v>10884</v>
      </c>
      <c r="PBT3" s="13">
        <f t="shared" si="170"/>
        <v>10885</v>
      </c>
      <c r="PBU3" s="13">
        <f t="shared" si="170"/>
        <v>10886</v>
      </c>
      <c r="PBV3" s="13">
        <f t="shared" si="170"/>
        <v>10887</v>
      </c>
      <c r="PBW3" s="13">
        <f t="shared" si="170"/>
        <v>10888</v>
      </c>
      <c r="PBX3" s="13">
        <f t="shared" si="170"/>
        <v>10889</v>
      </c>
      <c r="PBY3" s="13">
        <f t="shared" si="170"/>
        <v>10890</v>
      </c>
      <c r="PBZ3" s="13">
        <f t="shared" si="170"/>
        <v>10891</v>
      </c>
      <c r="PCA3" s="13">
        <f t="shared" si="170"/>
        <v>10892</v>
      </c>
      <c r="PCB3" s="13">
        <f t="shared" si="170"/>
        <v>10893</v>
      </c>
      <c r="PCC3" s="13">
        <f t="shared" si="170"/>
        <v>10894</v>
      </c>
      <c r="PCD3" s="13">
        <f t="shared" si="170"/>
        <v>10895</v>
      </c>
      <c r="PCE3" s="13">
        <f t="shared" si="170"/>
        <v>10896</v>
      </c>
      <c r="PCF3" s="13">
        <f t="shared" si="170"/>
        <v>10897</v>
      </c>
      <c r="PCG3" s="13">
        <f t="shared" si="170"/>
        <v>10898</v>
      </c>
      <c r="PCH3" s="13">
        <f t="shared" si="170"/>
        <v>10899</v>
      </c>
      <c r="PCI3" s="13">
        <f t="shared" si="170"/>
        <v>10900</v>
      </c>
      <c r="PCJ3" s="13">
        <f t="shared" si="170"/>
        <v>10901</v>
      </c>
      <c r="PCK3" s="13">
        <f t="shared" si="170"/>
        <v>10902</v>
      </c>
      <c r="PCL3" s="13">
        <f t="shared" si="170"/>
        <v>10903</v>
      </c>
      <c r="PCM3" s="13">
        <f t="shared" si="170"/>
        <v>10904</v>
      </c>
      <c r="PCN3" s="13">
        <f t="shared" si="170"/>
        <v>10905</v>
      </c>
      <c r="PCO3" s="13">
        <f t="shared" si="170"/>
        <v>10906</v>
      </c>
      <c r="PCP3" s="13">
        <f t="shared" si="170"/>
        <v>10907</v>
      </c>
      <c r="PCQ3" s="13">
        <f t="shared" si="170"/>
        <v>10908</v>
      </c>
      <c r="PCR3" s="13">
        <f t="shared" si="170"/>
        <v>10909</v>
      </c>
      <c r="PCS3" s="13">
        <f t="shared" si="170"/>
        <v>10910</v>
      </c>
      <c r="PCT3" s="13">
        <f t="shared" si="170"/>
        <v>10911</v>
      </c>
      <c r="PCU3" s="13">
        <f t="shared" si="170"/>
        <v>10912</v>
      </c>
      <c r="PCV3" s="13">
        <f t="shared" si="170"/>
        <v>10913</v>
      </c>
      <c r="PCW3" s="13">
        <f t="shared" si="170"/>
        <v>10914</v>
      </c>
      <c r="PCX3" s="13">
        <f t="shared" si="170"/>
        <v>10915</v>
      </c>
      <c r="PCY3" s="13">
        <f t="shared" si="170"/>
        <v>10916</v>
      </c>
      <c r="PCZ3" s="13">
        <f t="shared" si="170"/>
        <v>10917</v>
      </c>
      <c r="PDA3" s="13">
        <f t="shared" si="170"/>
        <v>10918</v>
      </c>
      <c r="PDB3" s="13">
        <f t="shared" si="170"/>
        <v>10919</v>
      </c>
      <c r="PDC3" s="13">
        <f t="shared" si="170"/>
        <v>10920</v>
      </c>
      <c r="PDD3" s="13">
        <f t="shared" si="170"/>
        <v>10921</v>
      </c>
      <c r="PDE3" s="13">
        <f t="shared" si="170"/>
        <v>10922</v>
      </c>
      <c r="PDF3" s="13">
        <f t="shared" si="170"/>
        <v>10923</v>
      </c>
      <c r="PDG3" s="13">
        <f t="shared" si="170"/>
        <v>10924</v>
      </c>
      <c r="PDH3" s="13">
        <f t="shared" si="170"/>
        <v>10925</v>
      </c>
      <c r="PDI3" s="13">
        <f t="shared" si="170"/>
        <v>10926</v>
      </c>
      <c r="PDJ3" s="13">
        <f t="shared" si="170"/>
        <v>10927</v>
      </c>
      <c r="PDK3" s="13">
        <f t="shared" si="170"/>
        <v>10928</v>
      </c>
      <c r="PDL3" s="13">
        <f t="shared" si="170"/>
        <v>10929</v>
      </c>
      <c r="PDM3" s="13">
        <f t="shared" si="170"/>
        <v>10930</v>
      </c>
      <c r="PDN3" s="13">
        <f t="shared" si="170"/>
        <v>10931</v>
      </c>
      <c r="PDO3" s="13">
        <f t="shared" si="170"/>
        <v>10932</v>
      </c>
      <c r="PDP3" s="13">
        <f t="shared" si="170"/>
        <v>10933</v>
      </c>
      <c r="PDQ3" s="13">
        <f t="shared" si="170"/>
        <v>10934</v>
      </c>
      <c r="PDR3" s="13">
        <f t="shared" si="170"/>
        <v>10935</v>
      </c>
      <c r="PDS3" s="13">
        <f t="shared" si="170"/>
        <v>10936</v>
      </c>
      <c r="PDT3" s="13">
        <f t="shared" si="170"/>
        <v>10937</v>
      </c>
      <c r="PDU3" s="13">
        <f t="shared" si="170"/>
        <v>10938</v>
      </c>
      <c r="PDV3" s="13">
        <f t="shared" si="170"/>
        <v>10939</v>
      </c>
      <c r="PDW3" s="13">
        <f t="shared" si="170"/>
        <v>10940</v>
      </c>
      <c r="PDX3" s="13">
        <f t="shared" si="170"/>
        <v>10941</v>
      </c>
      <c r="PDY3" s="13">
        <f t="shared" si="170"/>
        <v>10942</v>
      </c>
      <c r="PDZ3" s="13">
        <f t="shared" si="170"/>
        <v>10943</v>
      </c>
      <c r="PEA3" s="13">
        <f t="shared" si="170"/>
        <v>10944</v>
      </c>
      <c r="PEB3" s="13">
        <f t="shared" si="170"/>
        <v>10945</v>
      </c>
      <c r="PEC3" s="13">
        <f t="shared" si="170"/>
        <v>10946</v>
      </c>
      <c r="PED3" s="13">
        <f t="shared" si="170"/>
        <v>10947</v>
      </c>
      <c r="PEE3" s="13">
        <f t="shared" ref="PEE3:PGP3" si="171">COLUMN()-3</f>
        <v>10948</v>
      </c>
      <c r="PEF3" s="13">
        <f t="shared" si="171"/>
        <v>10949</v>
      </c>
      <c r="PEG3" s="13">
        <f t="shared" si="171"/>
        <v>10950</v>
      </c>
      <c r="PEH3" s="13">
        <f t="shared" si="171"/>
        <v>10951</v>
      </c>
      <c r="PEI3" s="13">
        <f t="shared" si="171"/>
        <v>10952</v>
      </c>
      <c r="PEJ3" s="13">
        <f t="shared" si="171"/>
        <v>10953</v>
      </c>
      <c r="PEK3" s="13">
        <f t="shared" si="171"/>
        <v>10954</v>
      </c>
      <c r="PEL3" s="13">
        <f t="shared" si="171"/>
        <v>10955</v>
      </c>
      <c r="PEM3" s="13">
        <f t="shared" si="171"/>
        <v>10956</v>
      </c>
      <c r="PEN3" s="13">
        <f t="shared" si="171"/>
        <v>10957</v>
      </c>
      <c r="PEO3" s="13">
        <f t="shared" si="171"/>
        <v>10958</v>
      </c>
      <c r="PEP3" s="13">
        <f t="shared" si="171"/>
        <v>10959</v>
      </c>
      <c r="PEQ3" s="13">
        <f t="shared" si="171"/>
        <v>10960</v>
      </c>
      <c r="PER3" s="13">
        <f t="shared" si="171"/>
        <v>10961</v>
      </c>
      <c r="PES3" s="13">
        <f t="shared" si="171"/>
        <v>10962</v>
      </c>
      <c r="PET3" s="13">
        <f t="shared" si="171"/>
        <v>10963</v>
      </c>
      <c r="PEU3" s="13">
        <f t="shared" si="171"/>
        <v>10964</v>
      </c>
      <c r="PEV3" s="13">
        <f t="shared" si="171"/>
        <v>10965</v>
      </c>
      <c r="PEW3" s="13">
        <f t="shared" si="171"/>
        <v>10966</v>
      </c>
      <c r="PEX3" s="13">
        <f t="shared" si="171"/>
        <v>10967</v>
      </c>
      <c r="PEY3" s="13">
        <f t="shared" si="171"/>
        <v>10968</v>
      </c>
      <c r="PEZ3" s="13">
        <f t="shared" si="171"/>
        <v>10969</v>
      </c>
      <c r="PFA3" s="13">
        <f t="shared" si="171"/>
        <v>10970</v>
      </c>
      <c r="PFB3" s="13">
        <f t="shared" si="171"/>
        <v>10971</v>
      </c>
      <c r="PFC3" s="13">
        <f t="shared" si="171"/>
        <v>10972</v>
      </c>
      <c r="PFD3" s="13">
        <f t="shared" si="171"/>
        <v>10973</v>
      </c>
      <c r="PFE3" s="13">
        <f t="shared" si="171"/>
        <v>10974</v>
      </c>
      <c r="PFF3" s="13">
        <f t="shared" si="171"/>
        <v>10975</v>
      </c>
      <c r="PFG3" s="13">
        <f t="shared" si="171"/>
        <v>10976</v>
      </c>
      <c r="PFH3" s="13">
        <f t="shared" si="171"/>
        <v>10977</v>
      </c>
      <c r="PFI3" s="13">
        <f t="shared" si="171"/>
        <v>10978</v>
      </c>
      <c r="PFJ3" s="13">
        <f t="shared" si="171"/>
        <v>10979</v>
      </c>
      <c r="PFK3" s="13">
        <f t="shared" si="171"/>
        <v>10980</v>
      </c>
      <c r="PFL3" s="13">
        <f t="shared" si="171"/>
        <v>10981</v>
      </c>
      <c r="PFM3" s="13">
        <f t="shared" si="171"/>
        <v>10982</v>
      </c>
      <c r="PFN3" s="13">
        <f t="shared" si="171"/>
        <v>10983</v>
      </c>
      <c r="PFO3" s="13">
        <f t="shared" si="171"/>
        <v>10984</v>
      </c>
      <c r="PFP3" s="13">
        <f t="shared" si="171"/>
        <v>10985</v>
      </c>
      <c r="PFQ3" s="13">
        <f t="shared" si="171"/>
        <v>10986</v>
      </c>
      <c r="PFR3" s="13">
        <f t="shared" si="171"/>
        <v>10987</v>
      </c>
      <c r="PFS3" s="13">
        <f t="shared" si="171"/>
        <v>10988</v>
      </c>
      <c r="PFT3" s="13">
        <f t="shared" si="171"/>
        <v>10989</v>
      </c>
      <c r="PFU3" s="13">
        <f t="shared" si="171"/>
        <v>10990</v>
      </c>
      <c r="PFV3" s="13">
        <f t="shared" si="171"/>
        <v>10991</v>
      </c>
      <c r="PFW3" s="13">
        <f t="shared" si="171"/>
        <v>10992</v>
      </c>
      <c r="PFX3" s="13">
        <f t="shared" si="171"/>
        <v>10993</v>
      </c>
      <c r="PFY3" s="13">
        <f t="shared" si="171"/>
        <v>10994</v>
      </c>
      <c r="PFZ3" s="13">
        <f t="shared" si="171"/>
        <v>10995</v>
      </c>
      <c r="PGA3" s="13">
        <f t="shared" si="171"/>
        <v>10996</v>
      </c>
      <c r="PGB3" s="13">
        <f t="shared" si="171"/>
        <v>10997</v>
      </c>
      <c r="PGC3" s="13">
        <f t="shared" si="171"/>
        <v>10998</v>
      </c>
      <c r="PGD3" s="13">
        <f t="shared" si="171"/>
        <v>10999</v>
      </c>
      <c r="PGE3" s="13">
        <f t="shared" si="171"/>
        <v>11000</v>
      </c>
      <c r="PGF3" s="13">
        <f t="shared" si="171"/>
        <v>11001</v>
      </c>
      <c r="PGG3" s="13">
        <f t="shared" si="171"/>
        <v>11002</v>
      </c>
      <c r="PGH3" s="13">
        <f t="shared" si="171"/>
        <v>11003</v>
      </c>
      <c r="PGI3" s="13">
        <f t="shared" si="171"/>
        <v>11004</v>
      </c>
      <c r="PGJ3" s="13">
        <f t="shared" si="171"/>
        <v>11005</v>
      </c>
      <c r="PGK3" s="13">
        <f t="shared" si="171"/>
        <v>11006</v>
      </c>
      <c r="PGL3" s="13">
        <f t="shared" si="171"/>
        <v>11007</v>
      </c>
      <c r="PGM3" s="13">
        <f t="shared" si="171"/>
        <v>11008</v>
      </c>
      <c r="PGN3" s="13">
        <f t="shared" si="171"/>
        <v>11009</v>
      </c>
      <c r="PGO3" s="13">
        <f t="shared" si="171"/>
        <v>11010</v>
      </c>
      <c r="PGP3" s="13">
        <f t="shared" si="171"/>
        <v>11011</v>
      </c>
      <c r="PGQ3" s="13">
        <f t="shared" ref="PGQ3:PJB3" si="172">COLUMN()-3</f>
        <v>11012</v>
      </c>
      <c r="PGR3" s="13">
        <f t="shared" si="172"/>
        <v>11013</v>
      </c>
      <c r="PGS3" s="13">
        <f t="shared" si="172"/>
        <v>11014</v>
      </c>
      <c r="PGT3" s="13">
        <f t="shared" si="172"/>
        <v>11015</v>
      </c>
      <c r="PGU3" s="13">
        <f t="shared" si="172"/>
        <v>11016</v>
      </c>
      <c r="PGV3" s="13">
        <f t="shared" si="172"/>
        <v>11017</v>
      </c>
      <c r="PGW3" s="13">
        <f t="shared" si="172"/>
        <v>11018</v>
      </c>
      <c r="PGX3" s="13">
        <f t="shared" si="172"/>
        <v>11019</v>
      </c>
      <c r="PGY3" s="13">
        <f t="shared" si="172"/>
        <v>11020</v>
      </c>
      <c r="PGZ3" s="13">
        <f t="shared" si="172"/>
        <v>11021</v>
      </c>
      <c r="PHA3" s="13">
        <f t="shared" si="172"/>
        <v>11022</v>
      </c>
      <c r="PHB3" s="13">
        <f t="shared" si="172"/>
        <v>11023</v>
      </c>
      <c r="PHC3" s="13">
        <f t="shared" si="172"/>
        <v>11024</v>
      </c>
      <c r="PHD3" s="13">
        <f t="shared" si="172"/>
        <v>11025</v>
      </c>
      <c r="PHE3" s="13">
        <f t="shared" si="172"/>
        <v>11026</v>
      </c>
      <c r="PHF3" s="13">
        <f t="shared" si="172"/>
        <v>11027</v>
      </c>
      <c r="PHG3" s="13">
        <f t="shared" si="172"/>
        <v>11028</v>
      </c>
      <c r="PHH3" s="13">
        <f t="shared" si="172"/>
        <v>11029</v>
      </c>
      <c r="PHI3" s="13">
        <f t="shared" si="172"/>
        <v>11030</v>
      </c>
      <c r="PHJ3" s="13">
        <f t="shared" si="172"/>
        <v>11031</v>
      </c>
      <c r="PHK3" s="13">
        <f t="shared" si="172"/>
        <v>11032</v>
      </c>
      <c r="PHL3" s="13">
        <f t="shared" si="172"/>
        <v>11033</v>
      </c>
      <c r="PHM3" s="13">
        <f t="shared" si="172"/>
        <v>11034</v>
      </c>
      <c r="PHN3" s="13">
        <f t="shared" si="172"/>
        <v>11035</v>
      </c>
      <c r="PHO3" s="13">
        <f t="shared" si="172"/>
        <v>11036</v>
      </c>
      <c r="PHP3" s="13">
        <f t="shared" si="172"/>
        <v>11037</v>
      </c>
      <c r="PHQ3" s="13">
        <f t="shared" si="172"/>
        <v>11038</v>
      </c>
      <c r="PHR3" s="13">
        <f t="shared" si="172"/>
        <v>11039</v>
      </c>
      <c r="PHS3" s="13">
        <f t="shared" si="172"/>
        <v>11040</v>
      </c>
      <c r="PHT3" s="13">
        <f t="shared" si="172"/>
        <v>11041</v>
      </c>
      <c r="PHU3" s="13">
        <f t="shared" si="172"/>
        <v>11042</v>
      </c>
      <c r="PHV3" s="13">
        <f t="shared" si="172"/>
        <v>11043</v>
      </c>
      <c r="PHW3" s="13">
        <f t="shared" si="172"/>
        <v>11044</v>
      </c>
      <c r="PHX3" s="13">
        <f t="shared" si="172"/>
        <v>11045</v>
      </c>
      <c r="PHY3" s="13">
        <f t="shared" si="172"/>
        <v>11046</v>
      </c>
      <c r="PHZ3" s="13">
        <f t="shared" si="172"/>
        <v>11047</v>
      </c>
      <c r="PIA3" s="13">
        <f t="shared" si="172"/>
        <v>11048</v>
      </c>
      <c r="PIB3" s="13">
        <f t="shared" si="172"/>
        <v>11049</v>
      </c>
      <c r="PIC3" s="13">
        <f t="shared" si="172"/>
        <v>11050</v>
      </c>
      <c r="PID3" s="13">
        <f t="shared" si="172"/>
        <v>11051</v>
      </c>
      <c r="PIE3" s="13">
        <f t="shared" si="172"/>
        <v>11052</v>
      </c>
      <c r="PIF3" s="13">
        <f t="shared" si="172"/>
        <v>11053</v>
      </c>
      <c r="PIG3" s="13">
        <f t="shared" si="172"/>
        <v>11054</v>
      </c>
      <c r="PIH3" s="13">
        <f t="shared" si="172"/>
        <v>11055</v>
      </c>
      <c r="PII3" s="13">
        <f t="shared" si="172"/>
        <v>11056</v>
      </c>
      <c r="PIJ3" s="13">
        <f t="shared" si="172"/>
        <v>11057</v>
      </c>
      <c r="PIK3" s="13">
        <f t="shared" si="172"/>
        <v>11058</v>
      </c>
      <c r="PIL3" s="13">
        <f t="shared" si="172"/>
        <v>11059</v>
      </c>
      <c r="PIM3" s="13">
        <f t="shared" si="172"/>
        <v>11060</v>
      </c>
      <c r="PIN3" s="13">
        <f t="shared" si="172"/>
        <v>11061</v>
      </c>
      <c r="PIO3" s="13">
        <f t="shared" si="172"/>
        <v>11062</v>
      </c>
      <c r="PIP3" s="13">
        <f t="shared" si="172"/>
        <v>11063</v>
      </c>
      <c r="PIQ3" s="13">
        <f t="shared" si="172"/>
        <v>11064</v>
      </c>
      <c r="PIR3" s="13">
        <f t="shared" si="172"/>
        <v>11065</v>
      </c>
      <c r="PIS3" s="13">
        <f t="shared" si="172"/>
        <v>11066</v>
      </c>
      <c r="PIT3" s="13">
        <f t="shared" si="172"/>
        <v>11067</v>
      </c>
      <c r="PIU3" s="13">
        <f t="shared" si="172"/>
        <v>11068</v>
      </c>
      <c r="PIV3" s="13">
        <f t="shared" si="172"/>
        <v>11069</v>
      </c>
      <c r="PIW3" s="13">
        <f t="shared" si="172"/>
        <v>11070</v>
      </c>
      <c r="PIX3" s="13">
        <f t="shared" si="172"/>
        <v>11071</v>
      </c>
      <c r="PIY3" s="13">
        <f t="shared" si="172"/>
        <v>11072</v>
      </c>
      <c r="PIZ3" s="13">
        <f t="shared" si="172"/>
        <v>11073</v>
      </c>
      <c r="PJA3" s="13">
        <f t="shared" si="172"/>
        <v>11074</v>
      </c>
      <c r="PJB3" s="13">
        <f t="shared" si="172"/>
        <v>11075</v>
      </c>
      <c r="PJC3" s="13">
        <f t="shared" ref="PJC3:PLN3" si="173">COLUMN()-3</f>
        <v>11076</v>
      </c>
      <c r="PJD3" s="13">
        <f t="shared" si="173"/>
        <v>11077</v>
      </c>
      <c r="PJE3" s="13">
        <f t="shared" si="173"/>
        <v>11078</v>
      </c>
      <c r="PJF3" s="13">
        <f t="shared" si="173"/>
        <v>11079</v>
      </c>
      <c r="PJG3" s="13">
        <f t="shared" si="173"/>
        <v>11080</v>
      </c>
      <c r="PJH3" s="13">
        <f t="shared" si="173"/>
        <v>11081</v>
      </c>
      <c r="PJI3" s="13">
        <f t="shared" si="173"/>
        <v>11082</v>
      </c>
      <c r="PJJ3" s="13">
        <f t="shared" si="173"/>
        <v>11083</v>
      </c>
      <c r="PJK3" s="13">
        <f t="shared" si="173"/>
        <v>11084</v>
      </c>
      <c r="PJL3" s="13">
        <f t="shared" si="173"/>
        <v>11085</v>
      </c>
      <c r="PJM3" s="13">
        <f t="shared" si="173"/>
        <v>11086</v>
      </c>
      <c r="PJN3" s="13">
        <f t="shared" si="173"/>
        <v>11087</v>
      </c>
      <c r="PJO3" s="13">
        <f t="shared" si="173"/>
        <v>11088</v>
      </c>
      <c r="PJP3" s="13">
        <f t="shared" si="173"/>
        <v>11089</v>
      </c>
      <c r="PJQ3" s="13">
        <f t="shared" si="173"/>
        <v>11090</v>
      </c>
      <c r="PJR3" s="13">
        <f t="shared" si="173"/>
        <v>11091</v>
      </c>
      <c r="PJS3" s="13">
        <f t="shared" si="173"/>
        <v>11092</v>
      </c>
      <c r="PJT3" s="13">
        <f t="shared" si="173"/>
        <v>11093</v>
      </c>
      <c r="PJU3" s="13">
        <f t="shared" si="173"/>
        <v>11094</v>
      </c>
      <c r="PJV3" s="13">
        <f t="shared" si="173"/>
        <v>11095</v>
      </c>
      <c r="PJW3" s="13">
        <f t="shared" si="173"/>
        <v>11096</v>
      </c>
      <c r="PJX3" s="13">
        <f t="shared" si="173"/>
        <v>11097</v>
      </c>
      <c r="PJY3" s="13">
        <f t="shared" si="173"/>
        <v>11098</v>
      </c>
      <c r="PJZ3" s="13">
        <f t="shared" si="173"/>
        <v>11099</v>
      </c>
      <c r="PKA3" s="13">
        <f t="shared" si="173"/>
        <v>11100</v>
      </c>
      <c r="PKB3" s="13">
        <f t="shared" si="173"/>
        <v>11101</v>
      </c>
      <c r="PKC3" s="13">
        <f t="shared" si="173"/>
        <v>11102</v>
      </c>
      <c r="PKD3" s="13">
        <f t="shared" si="173"/>
        <v>11103</v>
      </c>
      <c r="PKE3" s="13">
        <f t="shared" si="173"/>
        <v>11104</v>
      </c>
      <c r="PKF3" s="13">
        <f t="shared" si="173"/>
        <v>11105</v>
      </c>
      <c r="PKG3" s="13">
        <f t="shared" si="173"/>
        <v>11106</v>
      </c>
      <c r="PKH3" s="13">
        <f t="shared" si="173"/>
        <v>11107</v>
      </c>
      <c r="PKI3" s="13">
        <f t="shared" si="173"/>
        <v>11108</v>
      </c>
      <c r="PKJ3" s="13">
        <f t="shared" si="173"/>
        <v>11109</v>
      </c>
      <c r="PKK3" s="13">
        <f t="shared" si="173"/>
        <v>11110</v>
      </c>
      <c r="PKL3" s="13">
        <f t="shared" si="173"/>
        <v>11111</v>
      </c>
      <c r="PKM3" s="13">
        <f t="shared" si="173"/>
        <v>11112</v>
      </c>
      <c r="PKN3" s="13">
        <f t="shared" si="173"/>
        <v>11113</v>
      </c>
      <c r="PKO3" s="13">
        <f t="shared" si="173"/>
        <v>11114</v>
      </c>
      <c r="PKP3" s="13">
        <f t="shared" si="173"/>
        <v>11115</v>
      </c>
      <c r="PKQ3" s="13">
        <f t="shared" si="173"/>
        <v>11116</v>
      </c>
      <c r="PKR3" s="13">
        <f t="shared" si="173"/>
        <v>11117</v>
      </c>
      <c r="PKS3" s="13">
        <f t="shared" si="173"/>
        <v>11118</v>
      </c>
      <c r="PKT3" s="13">
        <f t="shared" si="173"/>
        <v>11119</v>
      </c>
      <c r="PKU3" s="13">
        <f t="shared" si="173"/>
        <v>11120</v>
      </c>
      <c r="PKV3" s="13">
        <f t="shared" si="173"/>
        <v>11121</v>
      </c>
      <c r="PKW3" s="13">
        <f t="shared" si="173"/>
        <v>11122</v>
      </c>
      <c r="PKX3" s="13">
        <f t="shared" si="173"/>
        <v>11123</v>
      </c>
      <c r="PKY3" s="13">
        <f t="shared" si="173"/>
        <v>11124</v>
      </c>
      <c r="PKZ3" s="13">
        <f t="shared" si="173"/>
        <v>11125</v>
      </c>
      <c r="PLA3" s="13">
        <f t="shared" si="173"/>
        <v>11126</v>
      </c>
      <c r="PLB3" s="13">
        <f t="shared" si="173"/>
        <v>11127</v>
      </c>
      <c r="PLC3" s="13">
        <f t="shared" si="173"/>
        <v>11128</v>
      </c>
      <c r="PLD3" s="13">
        <f t="shared" si="173"/>
        <v>11129</v>
      </c>
      <c r="PLE3" s="13">
        <f t="shared" si="173"/>
        <v>11130</v>
      </c>
      <c r="PLF3" s="13">
        <f t="shared" si="173"/>
        <v>11131</v>
      </c>
      <c r="PLG3" s="13">
        <f t="shared" si="173"/>
        <v>11132</v>
      </c>
      <c r="PLH3" s="13">
        <f t="shared" si="173"/>
        <v>11133</v>
      </c>
      <c r="PLI3" s="13">
        <f t="shared" si="173"/>
        <v>11134</v>
      </c>
      <c r="PLJ3" s="13">
        <f t="shared" si="173"/>
        <v>11135</v>
      </c>
      <c r="PLK3" s="13">
        <f t="shared" si="173"/>
        <v>11136</v>
      </c>
      <c r="PLL3" s="13">
        <f t="shared" si="173"/>
        <v>11137</v>
      </c>
      <c r="PLM3" s="13">
        <f t="shared" si="173"/>
        <v>11138</v>
      </c>
      <c r="PLN3" s="13">
        <f t="shared" si="173"/>
        <v>11139</v>
      </c>
      <c r="PLO3" s="13">
        <f t="shared" ref="PLO3:PNZ3" si="174">COLUMN()-3</f>
        <v>11140</v>
      </c>
      <c r="PLP3" s="13">
        <f t="shared" si="174"/>
        <v>11141</v>
      </c>
      <c r="PLQ3" s="13">
        <f t="shared" si="174"/>
        <v>11142</v>
      </c>
      <c r="PLR3" s="13">
        <f t="shared" si="174"/>
        <v>11143</v>
      </c>
      <c r="PLS3" s="13">
        <f t="shared" si="174"/>
        <v>11144</v>
      </c>
      <c r="PLT3" s="13">
        <f t="shared" si="174"/>
        <v>11145</v>
      </c>
      <c r="PLU3" s="13">
        <f t="shared" si="174"/>
        <v>11146</v>
      </c>
      <c r="PLV3" s="13">
        <f t="shared" si="174"/>
        <v>11147</v>
      </c>
      <c r="PLW3" s="13">
        <f t="shared" si="174"/>
        <v>11148</v>
      </c>
      <c r="PLX3" s="13">
        <f t="shared" si="174"/>
        <v>11149</v>
      </c>
      <c r="PLY3" s="13">
        <f t="shared" si="174"/>
        <v>11150</v>
      </c>
      <c r="PLZ3" s="13">
        <f t="shared" si="174"/>
        <v>11151</v>
      </c>
      <c r="PMA3" s="13">
        <f t="shared" si="174"/>
        <v>11152</v>
      </c>
      <c r="PMB3" s="13">
        <f t="shared" si="174"/>
        <v>11153</v>
      </c>
      <c r="PMC3" s="13">
        <f t="shared" si="174"/>
        <v>11154</v>
      </c>
      <c r="PMD3" s="13">
        <f t="shared" si="174"/>
        <v>11155</v>
      </c>
      <c r="PME3" s="13">
        <f t="shared" si="174"/>
        <v>11156</v>
      </c>
      <c r="PMF3" s="13">
        <f t="shared" si="174"/>
        <v>11157</v>
      </c>
      <c r="PMG3" s="13">
        <f t="shared" si="174"/>
        <v>11158</v>
      </c>
      <c r="PMH3" s="13">
        <f t="shared" si="174"/>
        <v>11159</v>
      </c>
      <c r="PMI3" s="13">
        <f t="shared" si="174"/>
        <v>11160</v>
      </c>
      <c r="PMJ3" s="13">
        <f t="shared" si="174"/>
        <v>11161</v>
      </c>
      <c r="PMK3" s="13">
        <f t="shared" si="174"/>
        <v>11162</v>
      </c>
      <c r="PML3" s="13">
        <f t="shared" si="174"/>
        <v>11163</v>
      </c>
      <c r="PMM3" s="13">
        <f t="shared" si="174"/>
        <v>11164</v>
      </c>
      <c r="PMN3" s="13">
        <f t="shared" si="174"/>
        <v>11165</v>
      </c>
      <c r="PMO3" s="13">
        <f t="shared" si="174"/>
        <v>11166</v>
      </c>
      <c r="PMP3" s="13">
        <f t="shared" si="174"/>
        <v>11167</v>
      </c>
      <c r="PMQ3" s="13">
        <f t="shared" si="174"/>
        <v>11168</v>
      </c>
      <c r="PMR3" s="13">
        <f t="shared" si="174"/>
        <v>11169</v>
      </c>
      <c r="PMS3" s="13">
        <f t="shared" si="174"/>
        <v>11170</v>
      </c>
      <c r="PMT3" s="13">
        <f t="shared" si="174"/>
        <v>11171</v>
      </c>
      <c r="PMU3" s="13">
        <f t="shared" si="174"/>
        <v>11172</v>
      </c>
      <c r="PMV3" s="13">
        <f t="shared" si="174"/>
        <v>11173</v>
      </c>
      <c r="PMW3" s="13">
        <f t="shared" si="174"/>
        <v>11174</v>
      </c>
      <c r="PMX3" s="13">
        <f t="shared" si="174"/>
        <v>11175</v>
      </c>
      <c r="PMY3" s="13">
        <f t="shared" si="174"/>
        <v>11176</v>
      </c>
      <c r="PMZ3" s="13">
        <f t="shared" si="174"/>
        <v>11177</v>
      </c>
      <c r="PNA3" s="13">
        <f t="shared" si="174"/>
        <v>11178</v>
      </c>
      <c r="PNB3" s="13">
        <f t="shared" si="174"/>
        <v>11179</v>
      </c>
      <c r="PNC3" s="13">
        <f t="shared" si="174"/>
        <v>11180</v>
      </c>
      <c r="PND3" s="13">
        <f t="shared" si="174"/>
        <v>11181</v>
      </c>
      <c r="PNE3" s="13">
        <f t="shared" si="174"/>
        <v>11182</v>
      </c>
      <c r="PNF3" s="13">
        <f t="shared" si="174"/>
        <v>11183</v>
      </c>
      <c r="PNG3" s="13">
        <f t="shared" si="174"/>
        <v>11184</v>
      </c>
      <c r="PNH3" s="13">
        <f t="shared" si="174"/>
        <v>11185</v>
      </c>
      <c r="PNI3" s="13">
        <f t="shared" si="174"/>
        <v>11186</v>
      </c>
      <c r="PNJ3" s="13">
        <f t="shared" si="174"/>
        <v>11187</v>
      </c>
      <c r="PNK3" s="13">
        <f t="shared" si="174"/>
        <v>11188</v>
      </c>
      <c r="PNL3" s="13">
        <f t="shared" si="174"/>
        <v>11189</v>
      </c>
      <c r="PNM3" s="13">
        <f t="shared" si="174"/>
        <v>11190</v>
      </c>
      <c r="PNN3" s="13">
        <f t="shared" si="174"/>
        <v>11191</v>
      </c>
      <c r="PNO3" s="13">
        <f t="shared" si="174"/>
        <v>11192</v>
      </c>
      <c r="PNP3" s="13">
        <f t="shared" si="174"/>
        <v>11193</v>
      </c>
      <c r="PNQ3" s="13">
        <f t="shared" si="174"/>
        <v>11194</v>
      </c>
      <c r="PNR3" s="13">
        <f t="shared" si="174"/>
        <v>11195</v>
      </c>
      <c r="PNS3" s="13">
        <f t="shared" si="174"/>
        <v>11196</v>
      </c>
      <c r="PNT3" s="13">
        <f t="shared" si="174"/>
        <v>11197</v>
      </c>
      <c r="PNU3" s="13">
        <f t="shared" si="174"/>
        <v>11198</v>
      </c>
      <c r="PNV3" s="13">
        <f t="shared" si="174"/>
        <v>11199</v>
      </c>
      <c r="PNW3" s="13">
        <f t="shared" si="174"/>
        <v>11200</v>
      </c>
      <c r="PNX3" s="13">
        <f t="shared" si="174"/>
        <v>11201</v>
      </c>
      <c r="PNY3" s="13">
        <f t="shared" si="174"/>
        <v>11202</v>
      </c>
      <c r="PNZ3" s="13">
        <f t="shared" si="174"/>
        <v>11203</v>
      </c>
      <c r="POA3" s="13">
        <f t="shared" ref="POA3:PQL3" si="175">COLUMN()-3</f>
        <v>11204</v>
      </c>
      <c r="POB3" s="13">
        <f t="shared" si="175"/>
        <v>11205</v>
      </c>
      <c r="POC3" s="13">
        <f t="shared" si="175"/>
        <v>11206</v>
      </c>
      <c r="POD3" s="13">
        <f t="shared" si="175"/>
        <v>11207</v>
      </c>
      <c r="POE3" s="13">
        <f t="shared" si="175"/>
        <v>11208</v>
      </c>
      <c r="POF3" s="13">
        <f t="shared" si="175"/>
        <v>11209</v>
      </c>
      <c r="POG3" s="13">
        <f t="shared" si="175"/>
        <v>11210</v>
      </c>
      <c r="POH3" s="13">
        <f t="shared" si="175"/>
        <v>11211</v>
      </c>
      <c r="POI3" s="13">
        <f t="shared" si="175"/>
        <v>11212</v>
      </c>
      <c r="POJ3" s="13">
        <f t="shared" si="175"/>
        <v>11213</v>
      </c>
      <c r="POK3" s="13">
        <f t="shared" si="175"/>
        <v>11214</v>
      </c>
      <c r="POL3" s="13">
        <f t="shared" si="175"/>
        <v>11215</v>
      </c>
      <c r="POM3" s="13">
        <f t="shared" si="175"/>
        <v>11216</v>
      </c>
      <c r="PON3" s="13">
        <f t="shared" si="175"/>
        <v>11217</v>
      </c>
      <c r="POO3" s="13">
        <f t="shared" si="175"/>
        <v>11218</v>
      </c>
      <c r="POP3" s="13">
        <f t="shared" si="175"/>
        <v>11219</v>
      </c>
      <c r="POQ3" s="13">
        <f t="shared" si="175"/>
        <v>11220</v>
      </c>
      <c r="POR3" s="13">
        <f t="shared" si="175"/>
        <v>11221</v>
      </c>
      <c r="POS3" s="13">
        <f t="shared" si="175"/>
        <v>11222</v>
      </c>
      <c r="POT3" s="13">
        <f t="shared" si="175"/>
        <v>11223</v>
      </c>
      <c r="POU3" s="13">
        <f t="shared" si="175"/>
        <v>11224</v>
      </c>
      <c r="POV3" s="13">
        <f t="shared" si="175"/>
        <v>11225</v>
      </c>
      <c r="POW3" s="13">
        <f t="shared" si="175"/>
        <v>11226</v>
      </c>
      <c r="POX3" s="13">
        <f t="shared" si="175"/>
        <v>11227</v>
      </c>
      <c r="POY3" s="13">
        <f t="shared" si="175"/>
        <v>11228</v>
      </c>
      <c r="POZ3" s="13">
        <f t="shared" si="175"/>
        <v>11229</v>
      </c>
      <c r="PPA3" s="13">
        <f t="shared" si="175"/>
        <v>11230</v>
      </c>
      <c r="PPB3" s="13">
        <f t="shared" si="175"/>
        <v>11231</v>
      </c>
      <c r="PPC3" s="13">
        <f t="shared" si="175"/>
        <v>11232</v>
      </c>
      <c r="PPD3" s="13">
        <f t="shared" si="175"/>
        <v>11233</v>
      </c>
      <c r="PPE3" s="13">
        <f t="shared" si="175"/>
        <v>11234</v>
      </c>
      <c r="PPF3" s="13">
        <f t="shared" si="175"/>
        <v>11235</v>
      </c>
      <c r="PPG3" s="13">
        <f t="shared" si="175"/>
        <v>11236</v>
      </c>
      <c r="PPH3" s="13">
        <f t="shared" si="175"/>
        <v>11237</v>
      </c>
      <c r="PPI3" s="13">
        <f t="shared" si="175"/>
        <v>11238</v>
      </c>
      <c r="PPJ3" s="13">
        <f t="shared" si="175"/>
        <v>11239</v>
      </c>
      <c r="PPK3" s="13">
        <f t="shared" si="175"/>
        <v>11240</v>
      </c>
      <c r="PPL3" s="13">
        <f t="shared" si="175"/>
        <v>11241</v>
      </c>
      <c r="PPM3" s="13">
        <f t="shared" si="175"/>
        <v>11242</v>
      </c>
      <c r="PPN3" s="13">
        <f t="shared" si="175"/>
        <v>11243</v>
      </c>
      <c r="PPO3" s="13">
        <f t="shared" si="175"/>
        <v>11244</v>
      </c>
      <c r="PPP3" s="13">
        <f t="shared" si="175"/>
        <v>11245</v>
      </c>
      <c r="PPQ3" s="13">
        <f t="shared" si="175"/>
        <v>11246</v>
      </c>
      <c r="PPR3" s="13">
        <f t="shared" si="175"/>
        <v>11247</v>
      </c>
      <c r="PPS3" s="13">
        <f t="shared" si="175"/>
        <v>11248</v>
      </c>
      <c r="PPT3" s="13">
        <f t="shared" si="175"/>
        <v>11249</v>
      </c>
      <c r="PPU3" s="13">
        <f t="shared" si="175"/>
        <v>11250</v>
      </c>
      <c r="PPV3" s="13">
        <f t="shared" si="175"/>
        <v>11251</v>
      </c>
      <c r="PPW3" s="13">
        <f t="shared" si="175"/>
        <v>11252</v>
      </c>
      <c r="PPX3" s="13">
        <f t="shared" si="175"/>
        <v>11253</v>
      </c>
      <c r="PPY3" s="13">
        <f t="shared" si="175"/>
        <v>11254</v>
      </c>
      <c r="PPZ3" s="13">
        <f t="shared" si="175"/>
        <v>11255</v>
      </c>
      <c r="PQA3" s="13">
        <f t="shared" si="175"/>
        <v>11256</v>
      </c>
      <c r="PQB3" s="13">
        <f t="shared" si="175"/>
        <v>11257</v>
      </c>
      <c r="PQC3" s="13">
        <f t="shared" si="175"/>
        <v>11258</v>
      </c>
      <c r="PQD3" s="13">
        <f t="shared" si="175"/>
        <v>11259</v>
      </c>
      <c r="PQE3" s="13">
        <f t="shared" si="175"/>
        <v>11260</v>
      </c>
      <c r="PQF3" s="13">
        <f t="shared" si="175"/>
        <v>11261</v>
      </c>
      <c r="PQG3" s="13">
        <f t="shared" si="175"/>
        <v>11262</v>
      </c>
      <c r="PQH3" s="13">
        <f t="shared" si="175"/>
        <v>11263</v>
      </c>
      <c r="PQI3" s="13">
        <f t="shared" si="175"/>
        <v>11264</v>
      </c>
      <c r="PQJ3" s="13">
        <f t="shared" si="175"/>
        <v>11265</v>
      </c>
      <c r="PQK3" s="13">
        <f t="shared" si="175"/>
        <v>11266</v>
      </c>
      <c r="PQL3" s="13">
        <f t="shared" si="175"/>
        <v>11267</v>
      </c>
      <c r="PQM3" s="13">
        <f t="shared" ref="PQM3:PSX3" si="176">COLUMN()-3</f>
        <v>11268</v>
      </c>
      <c r="PQN3" s="13">
        <f t="shared" si="176"/>
        <v>11269</v>
      </c>
      <c r="PQO3" s="13">
        <f t="shared" si="176"/>
        <v>11270</v>
      </c>
      <c r="PQP3" s="13">
        <f t="shared" si="176"/>
        <v>11271</v>
      </c>
      <c r="PQQ3" s="13">
        <f t="shared" si="176"/>
        <v>11272</v>
      </c>
      <c r="PQR3" s="13">
        <f t="shared" si="176"/>
        <v>11273</v>
      </c>
      <c r="PQS3" s="13">
        <f t="shared" si="176"/>
        <v>11274</v>
      </c>
      <c r="PQT3" s="13">
        <f t="shared" si="176"/>
        <v>11275</v>
      </c>
      <c r="PQU3" s="13">
        <f t="shared" si="176"/>
        <v>11276</v>
      </c>
      <c r="PQV3" s="13">
        <f t="shared" si="176"/>
        <v>11277</v>
      </c>
      <c r="PQW3" s="13">
        <f t="shared" si="176"/>
        <v>11278</v>
      </c>
      <c r="PQX3" s="13">
        <f t="shared" si="176"/>
        <v>11279</v>
      </c>
      <c r="PQY3" s="13">
        <f t="shared" si="176"/>
        <v>11280</v>
      </c>
      <c r="PQZ3" s="13">
        <f t="shared" si="176"/>
        <v>11281</v>
      </c>
      <c r="PRA3" s="13">
        <f t="shared" si="176"/>
        <v>11282</v>
      </c>
      <c r="PRB3" s="13">
        <f t="shared" si="176"/>
        <v>11283</v>
      </c>
      <c r="PRC3" s="13">
        <f t="shared" si="176"/>
        <v>11284</v>
      </c>
      <c r="PRD3" s="13">
        <f t="shared" si="176"/>
        <v>11285</v>
      </c>
      <c r="PRE3" s="13">
        <f t="shared" si="176"/>
        <v>11286</v>
      </c>
      <c r="PRF3" s="13">
        <f t="shared" si="176"/>
        <v>11287</v>
      </c>
      <c r="PRG3" s="13">
        <f t="shared" si="176"/>
        <v>11288</v>
      </c>
      <c r="PRH3" s="13">
        <f t="shared" si="176"/>
        <v>11289</v>
      </c>
      <c r="PRI3" s="13">
        <f t="shared" si="176"/>
        <v>11290</v>
      </c>
      <c r="PRJ3" s="13">
        <f t="shared" si="176"/>
        <v>11291</v>
      </c>
      <c r="PRK3" s="13">
        <f t="shared" si="176"/>
        <v>11292</v>
      </c>
      <c r="PRL3" s="13">
        <f t="shared" si="176"/>
        <v>11293</v>
      </c>
      <c r="PRM3" s="13">
        <f t="shared" si="176"/>
        <v>11294</v>
      </c>
      <c r="PRN3" s="13">
        <f t="shared" si="176"/>
        <v>11295</v>
      </c>
      <c r="PRO3" s="13">
        <f t="shared" si="176"/>
        <v>11296</v>
      </c>
      <c r="PRP3" s="13">
        <f t="shared" si="176"/>
        <v>11297</v>
      </c>
      <c r="PRQ3" s="13">
        <f t="shared" si="176"/>
        <v>11298</v>
      </c>
      <c r="PRR3" s="13">
        <f t="shared" si="176"/>
        <v>11299</v>
      </c>
      <c r="PRS3" s="13">
        <f t="shared" si="176"/>
        <v>11300</v>
      </c>
      <c r="PRT3" s="13">
        <f t="shared" si="176"/>
        <v>11301</v>
      </c>
      <c r="PRU3" s="13">
        <f t="shared" si="176"/>
        <v>11302</v>
      </c>
      <c r="PRV3" s="13">
        <f t="shared" si="176"/>
        <v>11303</v>
      </c>
      <c r="PRW3" s="13">
        <f t="shared" si="176"/>
        <v>11304</v>
      </c>
      <c r="PRX3" s="13">
        <f t="shared" si="176"/>
        <v>11305</v>
      </c>
      <c r="PRY3" s="13">
        <f t="shared" si="176"/>
        <v>11306</v>
      </c>
      <c r="PRZ3" s="13">
        <f t="shared" si="176"/>
        <v>11307</v>
      </c>
      <c r="PSA3" s="13">
        <f t="shared" si="176"/>
        <v>11308</v>
      </c>
      <c r="PSB3" s="13">
        <f t="shared" si="176"/>
        <v>11309</v>
      </c>
      <c r="PSC3" s="13">
        <f t="shared" si="176"/>
        <v>11310</v>
      </c>
      <c r="PSD3" s="13">
        <f t="shared" si="176"/>
        <v>11311</v>
      </c>
      <c r="PSE3" s="13">
        <f t="shared" si="176"/>
        <v>11312</v>
      </c>
      <c r="PSF3" s="13">
        <f t="shared" si="176"/>
        <v>11313</v>
      </c>
      <c r="PSG3" s="13">
        <f t="shared" si="176"/>
        <v>11314</v>
      </c>
      <c r="PSH3" s="13">
        <f t="shared" si="176"/>
        <v>11315</v>
      </c>
      <c r="PSI3" s="13">
        <f t="shared" si="176"/>
        <v>11316</v>
      </c>
      <c r="PSJ3" s="13">
        <f t="shared" si="176"/>
        <v>11317</v>
      </c>
      <c r="PSK3" s="13">
        <f t="shared" si="176"/>
        <v>11318</v>
      </c>
      <c r="PSL3" s="13">
        <f t="shared" si="176"/>
        <v>11319</v>
      </c>
      <c r="PSM3" s="13">
        <f t="shared" si="176"/>
        <v>11320</v>
      </c>
      <c r="PSN3" s="13">
        <f t="shared" si="176"/>
        <v>11321</v>
      </c>
      <c r="PSO3" s="13">
        <f t="shared" si="176"/>
        <v>11322</v>
      </c>
      <c r="PSP3" s="13">
        <f t="shared" si="176"/>
        <v>11323</v>
      </c>
      <c r="PSQ3" s="13">
        <f t="shared" si="176"/>
        <v>11324</v>
      </c>
      <c r="PSR3" s="13">
        <f t="shared" si="176"/>
        <v>11325</v>
      </c>
      <c r="PSS3" s="13">
        <f t="shared" si="176"/>
        <v>11326</v>
      </c>
      <c r="PST3" s="13">
        <f t="shared" si="176"/>
        <v>11327</v>
      </c>
      <c r="PSU3" s="13">
        <f t="shared" si="176"/>
        <v>11328</v>
      </c>
      <c r="PSV3" s="13">
        <f t="shared" si="176"/>
        <v>11329</v>
      </c>
      <c r="PSW3" s="13">
        <f t="shared" si="176"/>
        <v>11330</v>
      </c>
      <c r="PSX3" s="13">
        <f t="shared" si="176"/>
        <v>11331</v>
      </c>
      <c r="PSY3" s="13">
        <f t="shared" ref="PSY3:PVJ3" si="177">COLUMN()-3</f>
        <v>11332</v>
      </c>
      <c r="PSZ3" s="13">
        <f t="shared" si="177"/>
        <v>11333</v>
      </c>
      <c r="PTA3" s="13">
        <f t="shared" si="177"/>
        <v>11334</v>
      </c>
      <c r="PTB3" s="13">
        <f t="shared" si="177"/>
        <v>11335</v>
      </c>
      <c r="PTC3" s="13">
        <f t="shared" si="177"/>
        <v>11336</v>
      </c>
      <c r="PTD3" s="13">
        <f t="shared" si="177"/>
        <v>11337</v>
      </c>
      <c r="PTE3" s="13">
        <f t="shared" si="177"/>
        <v>11338</v>
      </c>
      <c r="PTF3" s="13">
        <f t="shared" si="177"/>
        <v>11339</v>
      </c>
      <c r="PTG3" s="13">
        <f t="shared" si="177"/>
        <v>11340</v>
      </c>
      <c r="PTH3" s="13">
        <f t="shared" si="177"/>
        <v>11341</v>
      </c>
      <c r="PTI3" s="13">
        <f t="shared" si="177"/>
        <v>11342</v>
      </c>
      <c r="PTJ3" s="13">
        <f t="shared" si="177"/>
        <v>11343</v>
      </c>
      <c r="PTK3" s="13">
        <f t="shared" si="177"/>
        <v>11344</v>
      </c>
      <c r="PTL3" s="13">
        <f t="shared" si="177"/>
        <v>11345</v>
      </c>
      <c r="PTM3" s="13">
        <f t="shared" si="177"/>
        <v>11346</v>
      </c>
      <c r="PTN3" s="13">
        <f t="shared" si="177"/>
        <v>11347</v>
      </c>
      <c r="PTO3" s="13">
        <f t="shared" si="177"/>
        <v>11348</v>
      </c>
      <c r="PTP3" s="13">
        <f t="shared" si="177"/>
        <v>11349</v>
      </c>
      <c r="PTQ3" s="13">
        <f t="shared" si="177"/>
        <v>11350</v>
      </c>
      <c r="PTR3" s="13">
        <f t="shared" si="177"/>
        <v>11351</v>
      </c>
      <c r="PTS3" s="13">
        <f t="shared" si="177"/>
        <v>11352</v>
      </c>
      <c r="PTT3" s="13">
        <f t="shared" si="177"/>
        <v>11353</v>
      </c>
      <c r="PTU3" s="13">
        <f t="shared" si="177"/>
        <v>11354</v>
      </c>
      <c r="PTV3" s="13">
        <f t="shared" si="177"/>
        <v>11355</v>
      </c>
      <c r="PTW3" s="13">
        <f t="shared" si="177"/>
        <v>11356</v>
      </c>
      <c r="PTX3" s="13">
        <f t="shared" si="177"/>
        <v>11357</v>
      </c>
      <c r="PTY3" s="13">
        <f t="shared" si="177"/>
        <v>11358</v>
      </c>
      <c r="PTZ3" s="13">
        <f t="shared" si="177"/>
        <v>11359</v>
      </c>
      <c r="PUA3" s="13">
        <f t="shared" si="177"/>
        <v>11360</v>
      </c>
      <c r="PUB3" s="13">
        <f t="shared" si="177"/>
        <v>11361</v>
      </c>
      <c r="PUC3" s="13">
        <f t="shared" si="177"/>
        <v>11362</v>
      </c>
      <c r="PUD3" s="13">
        <f t="shared" si="177"/>
        <v>11363</v>
      </c>
      <c r="PUE3" s="13">
        <f t="shared" si="177"/>
        <v>11364</v>
      </c>
      <c r="PUF3" s="13">
        <f t="shared" si="177"/>
        <v>11365</v>
      </c>
      <c r="PUG3" s="13">
        <f t="shared" si="177"/>
        <v>11366</v>
      </c>
      <c r="PUH3" s="13">
        <f t="shared" si="177"/>
        <v>11367</v>
      </c>
      <c r="PUI3" s="13">
        <f t="shared" si="177"/>
        <v>11368</v>
      </c>
      <c r="PUJ3" s="13">
        <f t="shared" si="177"/>
        <v>11369</v>
      </c>
      <c r="PUK3" s="13">
        <f t="shared" si="177"/>
        <v>11370</v>
      </c>
      <c r="PUL3" s="13">
        <f t="shared" si="177"/>
        <v>11371</v>
      </c>
      <c r="PUM3" s="13">
        <f t="shared" si="177"/>
        <v>11372</v>
      </c>
      <c r="PUN3" s="13">
        <f t="shared" si="177"/>
        <v>11373</v>
      </c>
      <c r="PUO3" s="13">
        <f t="shared" si="177"/>
        <v>11374</v>
      </c>
      <c r="PUP3" s="13">
        <f t="shared" si="177"/>
        <v>11375</v>
      </c>
      <c r="PUQ3" s="13">
        <f t="shared" si="177"/>
        <v>11376</v>
      </c>
      <c r="PUR3" s="13">
        <f t="shared" si="177"/>
        <v>11377</v>
      </c>
      <c r="PUS3" s="13">
        <f t="shared" si="177"/>
        <v>11378</v>
      </c>
      <c r="PUT3" s="13">
        <f t="shared" si="177"/>
        <v>11379</v>
      </c>
      <c r="PUU3" s="13">
        <f t="shared" si="177"/>
        <v>11380</v>
      </c>
      <c r="PUV3" s="13">
        <f t="shared" si="177"/>
        <v>11381</v>
      </c>
      <c r="PUW3" s="13">
        <f t="shared" si="177"/>
        <v>11382</v>
      </c>
      <c r="PUX3" s="13">
        <f t="shared" si="177"/>
        <v>11383</v>
      </c>
      <c r="PUY3" s="13">
        <f t="shared" si="177"/>
        <v>11384</v>
      </c>
      <c r="PUZ3" s="13">
        <f t="shared" si="177"/>
        <v>11385</v>
      </c>
      <c r="PVA3" s="13">
        <f t="shared" si="177"/>
        <v>11386</v>
      </c>
      <c r="PVB3" s="13">
        <f t="shared" si="177"/>
        <v>11387</v>
      </c>
      <c r="PVC3" s="13">
        <f t="shared" si="177"/>
        <v>11388</v>
      </c>
      <c r="PVD3" s="13">
        <f t="shared" si="177"/>
        <v>11389</v>
      </c>
      <c r="PVE3" s="13">
        <f t="shared" si="177"/>
        <v>11390</v>
      </c>
      <c r="PVF3" s="13">
        <f t="shared" si="177"/>
        <v>11391</v>
      </c>
      <c r="PVG3" s="13">
        <f t="shared" si="177"/>
        <v>11392</v>
      </c>
      <c r="PVH3" s="13">
        <f t="shared" si="177"/>
        <v>11393</v>
      </c>
      <c r="PVI3" s="13">
        <f t="shared" si="177"/>
        <v>11394</v>
      </c>
      <c r="PVJ3" s="13">
        <f t="shared" si="177"/>
        <v>11395</v>
      </c>
      <c r="PVK3" s="13">
        <f t="shared" ref="PVK3:PXV3" si="178">COLUMN()-3</f>
        <v>11396</v>
      </c>
      <c r="PVL3" s="13">
        <f t="shared" si="178"/>
        <v>11397</v>
      </c>
      <c r="PVM3" s="13">
        <f t="shared" si="178"/>
        <v>11398</v>
      </c>
      <c r="PVN3" s="13">
        <f t="shared" si="178"/>
        <v>11399</v>
      </c>
      <c r="PVO3" s="13">
        <f t="shared" si="178"/>
        <v>11400</v>
      </c>
      <c r="PVP3" s="13">
        <f t="shared" si="178"/>
        <v>11401</v>
      </c>
      <c r="PVQ3" s="13">
        <f t="shared" si="178"/>
        <v>11402</v>
      </c>
      <c r="PVR3" s="13">
        <f t="shared" si="178"/>
        <v>11403</v>
      </c>
      <c r="PVS3" s="13">
        <f t="shared" si="178"/>
        <v>11404</v>
      </c>
      <c r="PVT3" s="13">
        <f t="shared" si="178"/>
        <v>11405</v>
      </c>
      <c r="PVU3" s="13">
        <f t="shared" si="178"/>
        <v>11406</v>
      </c>
      <c r="PVV3" s="13">
        <f t="shared" si="178"/>
        <v>11407</v>
      </c>
      <c r="PVW3" s="13">
        <f t="shared" si="178"/>
        <v>11408</v>
      </c>
      <c r="PVX3" s="13">
        <f t="shared" si="178"/>
        <v>11409</v>
      </c>
      <c r="PVY3" s="13">
        <f t="shared" si="178"/>
        <v>11410</v>
      </c>
      <c r="PVZ3" s="13">
        <f t="shared" si="178"/>
        <v>11411</v>
      </c>
      <c r="PWA3" s="13">
        <f t="shared" si="178"/>
        <v>11412</v>
      </c>
      <c r="PWB3" s="13">
        <f t="shared" si="178"/>
        <v>11413</v>
      </c>
      <c r="PWC3" s="13">
        <f t="shared" si="178"/>
        <v>11414</v>
      </c>
      <c r="PWD3" s="13">
        <f t="shared" si="178"/>
        <v>11415</v>
      </c>
      <c r="PWE3" s="13">
        <f t="shared" si="178"/>
        <v>11416</v>
      </c>
      <c r="PWF3" s="13">
        <f t="shared" si="178"/>
        <v>11417</v>
      </c>
      <c r="PWG3" s="13">
        <f t="shared" si="178"/>
        <v>11418</v>
      </c>
      <c r="PWH3" s="13">
        <f t="shared" si="178"/>
        <v>11419</v>
      </c>
      <c r="PWI3" s="13">
        <f t="shared" si="178"/>
        <v>11420</v>
      </c>
      <c r="PWJ3" s="13">
        <f t="shared" si="178"/>
        <v>11421</v>
      </c>
      <c r="PWK3" s="13">
        <f t="shared" si="178"/>
        <v>11422</v>
      </c>
      <c r="PWL3" s="13">
        <f t="shared" si="178"/>
        <v>11423</v>
      </c>
      <c r="PWM3" s="13">
        <f t="shared" si="178"/>
        <v>11424</v>
      </c>
      <c r="PWN3" s="13">
        <f t="shared" si="178"/>
        <v>11425</v>
      </c>
      <c r="PWO3" s="13">
        <f t="shared" si="178"/>
        <v>11426</v>
      </c>
      <c r="PWP3" s="13">
        <f t="shared" si="178"/>
        <v>11427</v>
      </c>
      <c r="PWQ3" s="13">
        <f t="shared" si="178"/>
        <v>11428</v>
      </c>
      <c r="PWR3" s="13">
        <f t="shared" si="178"/>
        <v>11429</v>
      </c>
      <c r="PWS3" s="13">
        <f t="shared" si="178"/>
        <v>11430</v>
      </c>
      <c r="PWT3" s="13">
        <f t="shared" si="178"/>
        <v>11431</v>
      </c>
      <c r="PWU3" s="13">
        <f t="shared" si="178"/>
        <v>11432</v>
      </c>
      <c r="PWV3" s="13">
        <f t="shared" si="178"/>
        <v>11433</v>
      </c>
      <c r="PWW3" s="13">
        <f t="shared" si="178"/>
        <v>11434</v>
      </c>
      <c r="PWX3" s="13">
        <f t="shared" si="178"/>
        <v>11435</v>
      </c>
      <c r="PWY3" s="13">
        <f t="shared" si="178"/>
        <v>11436</v>
      </c>
      <c r="PWZ3" s="13">
        <f t="shared" si="178"/>
        <v>11437</v>
      </c>
      <c r="PXA3" s="13">
        <f t="shared" si="178"/>
        <v>11438</v>
      </c>
      <c r="PXB3" s="13">
        <f t="shared" si="178"/>
        <v>11439</v>
      </c>
      <c r="PXC3" s="13">
        <f t="shared" si="178"/>
        <v>11440</v>
      </c>
      <c r="PXD3" s="13">
        <f t="shared" si="178"/>
        <v>11441</v>
      </c>
      <c r="PXE3" s="13">
        <f t="shared" si="178"/>
        <v>11442</v>
      </c>
      <c r="PXF3" s="13">
        <f t="shared" si="178"/>
        <v>11443</v>
      </c>
      <c r="PXG3" s="13">
        <f t="shared" si="178"/>
        <v>11444</v>
      </c>
      <c r="PXH3" s="13">
        <f t="shared" si="178"/>
        <v>11445</v>
      </c>
      <c r="PXI3" s="13">
        <f t="shared" si="178"/>
        <v>11446</v>
      </c>
      <c r="PXJ3" s="13">
        <f t="shared" si="178"/>
        <v>11447</v>
      </c>
      <c r="PXK3" s="13">
        <f t="shared" si="178"/>
        <v>11448</v>
      </c>
      <c r="PXL3" s="13">
        <f t="shared" si="178"/>
        <v>11449</v>
      </c>
      <c r="PXM3" s="13">
        <f t="shared" si="178"/>
        <v>11450</v>
      </c>
      <c r="PXN3" s="13">
        <f t="shared" si="178"/>
        <v>11451</v>
      </c>
      <c r="PXO3" s="13">
        <f t="shared" si="178"/>
        <v>11452</v>
      </c>
      <c r="PXP3" s="13">
        <f t="shared" si="178"/>
        <v>11453</v>
      </c>
      <c r="PXQ3" s="13">
        <f t="shared" si="178"/>
        <v>11454</v>
      </c>
      <c r="PXR3" s="13">
        <f t="shared" si="178"/>
        <v>11455</v>
      </c>
      <c r="PXS3" s="13">
        <f t="shared" si="178"/>
        <v>11456</v>
      </c>
      <c r="PXT3" s="13">
        <f t="shared" si="178"/>
        <v>11457</v>
      </c>
      <c r="PXU3" s="13">
        <f t="shared" si="178"/>
        <v>11458</v>
      </c>
      <c r="PXV3" s="13">
        <f t="shared" si="178"/>
        <v>11459</v>
      </c>
      <c r="PXW3" s="13">
        <f t="shared" ref="PXW3:QAH3" si="179">COLUMN()-3</f>
        <v>11460</v>
      </c>
      <c r="PXX3" s="13">
        <f t="shared" si="179"/>
        <v>11461</v>
      </c>
      <c r="PXY3" s="13">
        <f t="shared" si="179"/>
        <v>11462</v>
      </c>
      <c r="PXZ3" s="13">
        <f t="shared" si="179"/>
        <v>11463</v>
      </c>
      <c r="PYA3" s="13">
        <f t="shared" si="179"/>
        <v>11464</v>
      </c>
      <c r="PYB3" s="13">
        <f t="shared" si="179"/>
        <v>11465</v>
      </c>
      <c r="PYC3" s="13">
        <f t="shared" si="179"/>
        <v>11466</v>
      </c>
      <c r="PYD3" s="13">
        <f t="shared" si="179"/>
        <v>11467</v>
      </c>
      <c r="PYE3" s="13">
        <f t="shared" si="179"/>
        <v>11468</v>
      </c>
      <c r="PYF3" s="13">
        <f t="shared" si="179"/>
        <v>11469</v>
      </c>
      <c r="PYG3" s="13">
        <f t="shared" si="179"/>
        <v>11470</v>
      </c>
      <c r="PYH3" s="13">
        <f t="shared" si="179"/>
        <v>11471</v>
      </c>
      <c r="PYI3" s="13">
        <f t="shared" si="179"/>
        <v>11472</v>
      </c>
      <c r="PYJ3" s="13">
        <f t="shared" si="179"/>
        <v>11473</v>
      </c>
      <c r="PYK3" s="13">
        <f t="shared" si="179"/>
        <v>11474</v>
      </c>
      <c r="PYL3" s="13">
        <f t="shared" si="179"/>
        <v>11475</v>
      </c>
      <c r="PYM3" s="13">
        <f t="shared" si="179"/>
        <v>11476</v>
      </c>
      <c r="PYN3" s="13">
        <f t="shared" si="179"/>
        <v>11477</v>
      </c>
      <c r="PYO3" s="13">
        <f t="shared" si="179"/>
        <v>11478</v>
      </c>
      <c r="PYP3" s="13">
        <f t="shared" si="179"/>
        <v>11479</v>
      </c>
      <c r="PYQ3" s="13">
        <f t="shared" si="179"/>
        <v>11480</v>
      </c>
      <c r="PYR3" s="13">
        <f t="shared" si="179"/>
        <v>11481</v>
      </c>
      <c r="PYS3" s="13">
        <f t="shared" si="179"/>
        <v>11482</v>
      </c>
      <c r="PYT3" s="13">
        <f t="shared" si="179"/>
        <v>11483</v>
      </c>
      <c r="PYU3" s="13">
        <f t="shared" si="179"/>
        <v>11484</v>
      </c>
      <c r="PYV3" s="13">
        <f t="shared" si="179"/>
        <v>11485</v>
      </c>
      <c r="PYW3" s="13">
        <f t="shared" si="179"/>
        <v>11486</v>
      </c>
      <c r="PYX3" s="13">
        <f t="shared" si="179"/>
        <v>11487</v>
      </c>
      <c r="PYY3" s="13">
        <f t="shared" si="179"/>
        <v>11488</v>
      </c>
      <c r="PYZ3" s="13">
        <f t="shared" si="179"/>
        <v>11489</v>
      </c>
      <c r="PZA3" s="13">
        <f t="shared" si="179"/>
        <v>11490</v>
      </c>
      <c r="PZB3" s="13">
        <f t="shared" si="179"/>
        <v>11491</v>
      </c>
      <c r="PZC3" s="13">
        <f t="shared" si="179"/>
        <v>11492</v>
      </c>
      <c r="PZD3" s="13">
        <f t="shared" si="179"/>
        <v>11493</v>
      </c>
      <c r="PZE3" s="13">
        <f t="shared" si="179"/>
        <v>11494</v>
      </c>
      <c r="PZF3" s="13">
        <f t="shared" si="179"/>
        <v>11495</v>
      </c>
      <c r="PZG3" s="13">
        <f t="shared" si="179"/>
        <v>11496</v>
      </c>
      <c r="PZH3" s="13">
        <f t="shared" si="179"/>
        <v>11497</v>
      </c>
      <c r="PZI3" s="13">
        <f t="shared" si="179"/>
        <v>11498</v>
      </c>
      <c r="PZJ3" s="13">
        <f t="shared" si="179"/>
        <v>11499</v>
      </c>
      <c r="PZK3" s="13">
        <f t="shared" si="179"/>
        <v>11500</v>
      </c>
      <c r="PZL3" s="13">
        <f t="shared" si="179"/>
        <v>11501</v>
      </c>
      <c r="PZM3" s="13">
        <f t="shared" si="179"/>
        <v>11502</v>
      </c>
      <c r="PZN3" s="13">
        <f t="shared" si="179"/>
        <v>11503</v>
      </c>
      <c r="PZO3" s="13">
        <f t="shared" si="179"/>
        <v>11504</v>
      </c>
      <c r="PZP3" s="13">
        <f t="shared" si="179"/>
        <v>11505</v>
      </c>
      <c r="PZQ3" s="13">
        <f t="shared" si="179"/>
        <v>11506</v>
      </c>
      <c r="PZR3" s="13">
        <f t="shared" si="179"/>
        <v>11507</v>
      </c>
      <c r="PZS3" s="13">
        <f t="shared" si="179"/>
        <v>11508</v>
      </c>
      <c r="PZT3" s="13">
        <f t="shared" si="179"/>
        <v>11509</v>
      </c>
      <c r="PZU3" s="13">
        <f t="shared" si="179"/>
        <v>11510</v>
      </c>
      <c r="PZV3" s="13">
        <f t="shared" si="179"/>
        <v>11511</v>
      </c>
      <c r="PZW3" s="13">
        <f t="shared" si="179"/>
        <v>11512</v>
      </c>
      <c r="PZX3" s="13">
        <f t="shared" si="179"/>
        <v>11513</v>
      </c>
      <c r="PZY3" s="13">
        <f t="shared" si="179"/>
        <v>11514</v>
      </c>
      <c r="PZZ3" s="13">
        <f t="shared" si="179"/>
        <v>11515</v>
      </c>
      <c r="QAA3" s="13">
        <f t="shared" si="179"/>
        <v>11516</v>
      </c>
      <c r="QAB3" s="13">
        <f t="shared" si="179"/>
        <v>11517</v>
      </c>
      <c r="QAC3" s="13">
        <f t="shared" si="179"/>
        <v>11518</v>
      </c>
      <c r="QAD3" s="13">
        <f t="shared" si="179"/>
        <v>11519</v>
      </c>
      <c r="QAE3" s="13">
        <f t="shared" si="179"/>
        <v>11520</v>
      </c>
      <c r="QAF3" s="13">
        <f t="shared" si="179"/>
        <v>11521</v>
      </c>
      <c r="QAG3" s="13">
        <f t="shared" si="179"/>
        <v>11522</v>
      </c>
      <c r="QAH3" s="13">
        <f t="shared" si="179"/>
        <v>11523</v>
      </c>
      <c r="QAI3" s="13">
        <f t="shared" ref="QAI3:QCT3" si="180">COLUMN()-3</f>
        <v>11524</v>
      </c>
      <c r="QAJ3" s="13">
        <f t="shared" si="180"/>
        <v>11525</v>
      </c>
      <c r="QAK3" s="13">
        <f t="shared" si="180"/>
        <v>11526</v>
      </c>
      <c r="QAL3" s="13">
        <f t="shared" si="180"/>
        <v>11527</v>
      </c>
      <c r="QAM3" s="13">
        <f t="shared" si="180"/>
        <v>11528</v>
      </c>
      <c r="QAN3" s="13">
        <f t="shared" si="180"/>
        <v>11529</v>
      </c>
      <c r="QAO3" s="13">
        <f t="shared" si="180"/>
        <v>11530</v>
      </c>
      <c r="QAP3" s="13">
        <f t="shared" si="180"/>
        <v>11531</v>
      </c>
      <c r="QAQ3" s="13">
        <f t="shared" si="180"/>
        <v>11532</v>
      </c>
      <c r="QAR3" s="13">
        <f t="shared" si="180"/>
        <v>11533</v>
      </c>
      <c r="QAS3" s="13">
        <f t="shared" si="180"/>
        <v>11534</v>
      </c>
      <c r="QAT3" s="13">
        <f t="shared" si="180"/>
        <v>11535</v>
      </c>
      <c r="QAU3" s="13">
        <f t="shared" si="180"/>
        <v>11536</v>
      </c>
      <c r="QAV3" s="13">
        <f t="shared" si="180"/>
        <v>11537</v>
      </c>
      <c r="QAW3" s="13">
        <f t="shared" si="180"/>
        <v>11538</v>
      </c>
      <c r="QAX3" s="13">
        <f t="shared" si="180"/>
        <v>11539</v>
      </c>
      <c r="QAY3" s="13">
        <f t="shared" si="180"/>
        <v>11540</v>
      </c>
      <c r="QAZ3" s="13">
        <f t="shared" si="180"/>
        <v>11541</v>
      </c>
      <c r="QBA3" s="13">
        <f t="shared" si="180"/>
        <v>11542</v>
      </c>
      <c r="QBB3" s="13">
        <f t="shared" si="180"/>
        <v>11543</v>
      </c>
      <c r="QBC3" s="13">
        <f t="shared" si="180"/>
        <v>11544</v>
      </c>
      <c r="QBD3" s="13">
        <f t="shared" si="180"/>
        <v>11545</v>
      </c>
      <c r="QBE3" s="13">
        <f t="shared" si="180"/>
        <v>11546</v>
      </c>
      <c r="QBF3" s="13">
        <f t="shared" si="180"/>
        <v>11547</v>
      </c>
      <c r="QBG3" s="13">
        <f t="shared" si="180"/>
        <v>11548</v>
      </c>
      <c r="QBH3" s="13">
        <f t="shared" si="180"/>
        <v>11549</v>
      </c>
      <c r="QBI3" s="13">
        <f t="shared" si="180"/>
        <v>11550</v>
      </c>
      <c r="QBJ3" s="13">
        <f t="shared" si="180"/>
        <v>11551</v>
      </c>
      <c r="QBK3" s="13">
        <f t="shared" si="180"/>
        <v>11552</v>
      </c>
      <c r="QBL3" s="13">
        <f t="shared" si="180"/>
        <v>11553</v>
      </c>
      <c r="QBM3" s="13">
        <f t="shared" si="180"/>
        <v>11554</v>
      </c>
      <c r="QBN3" s="13">
        <f t="shared" si="180"/>
        <v>11555</v>
      </c>
      <c r="QBO3" s="13">
        <f t="shared" si="180"/>
        <v>11556</v>
      </c>
      <c r="QBP3" s="13">
        <f t="shared" si="180"/>
        <v>11557</v>
      </c>
      <c r="QBQ3" s="13">
        <f t="shared" si="180"/>
        <v>11558</v>
      </c>
      <c r="QBR3" s="13">
        <f t="shared" si="180"/>
        <v>11559</v>
      </c>
      <c r="QBS3" s="13">
        <f t="shared" si="180"/>
        <v>11560</v>
      </c>
      <c r="QBT3" s="13">
        <f t="shared" si="180"/>
        <v>11561</v>
      </c>
      <c r="QBU3" s="13">
        <f t="shared" si="180"/>
        <v>11562</v>
      </c>
      <c r="QBV3" s="13">
        <f t="shared" si="180"/>
        <v>11563</v>
      </c>
      <c r="QBW3" s="13">
        <f t="shared" si="180"/>
        <v>11564</v>
      </c>
      <c r="QBX3" s="13">
        <f t="shared" si="180"/>
        <v>11565</v>
      </c>
      <c r="QBY3" s="13">
        <f t="shared" si="180"/>
        <v>11566</v>
      </c>
      <c r="QBZ3" s="13">
        <f t="shared" si="180"/>
        <v>11567</v>
      </c>
      <c r="QCA3" s="13">
        <f t="shared" si="180"/>
        <v>11568</v>
      </c>
      <c r="QCB3" s="13">
        <f t="shared" si="180"/>
        <v>11569</v>
      </c>
      <c r="QCC3" s="13">
        <f t="shared" si="180"/>
        <v>11570</v>
      </c>
      <c r="QCD3" s="13">
        <f t="shared" si="180"/>
        <v>11571</v>
      </c>
      <c r="QCE3" s="13">
        <f t="shared" si="180"/>
        <v>11572</v>
      </c>
      <c r="QCF3" s="13">
        <f t="shared" si="180"/>
        <v>11573</v>
      </c>
      <c r="QCG3" s="13">
        <f t="shared" si="180"/>
        <v>11574</v>
      </c>
      <c r="QCH3" s="13">
        <f t="shared" si="180"/>
        <v>11575</v>
      </c>
      <c r="QCI3" s="13">
        <f t="shared" si="180"/>
        <v>11576</v>
      </c>
      <c r="QCJ3" s="13">
        <f t="shared" si="180"/>
        <v>11577</v>
      </c>
      <c r="QCK3" s="13">
        <f t="shared" si="180"/>
        <v>11578</v>
      </c>
      <c r="QCL3" s="13">
        <f t="shared" si="180"/>
        <v>11579</v>
      </c>
      <c r="QCM3" s="13">
        <f t="shared" si="180"/>
        <v>11580</v>
      </c>
      <c r="QCN3" s="13">
        <f t="shared" si="180"/>
        <v>11581</v>
      </c>
      <c r="QCO3" s="13">
        <f t="shared" si="180"/>
        <v>11582</v>
      </c>
      <c r="QCP3" s="13">
        <f t="shared" si="180"/>
        <v>11583</v>
      </c>
      <c r="QCQ3" s="13">
        <f t="shared" si="180"/>
        <v>11584</v>
      </c>
      <c r="QCR3" s="13">
        <f t="shared" si="180"/>
        <v>11585</v>
      </c>
      <c r="QCS3" s="13">
        <f t="shared" si="180"/>
        <v>11586</v>
      </c>
      <c r="QCT3" s="13">
        <f t="shared" si="180"/>
        <v>11587</v>
      </c>
      <c r="QCU3" s="13">
        <f t="shared" ref="QCU3:QFF3" si="181">COLUMN()-3</f>
        <v>11588</v>
      </c>
      <c r="QCV3" s="13">
        <f t="shared" si="181"/>
        <v>11589</v>
      </c>
      <c r="QCW3" s="13">
        <f t="shared" si="181"/>
        <v>11590</v>
      </c>
      <c r="QCX3" s="13">
        <f t="shared" si="181"/>
        <v>11591</v>
      </c>
      <c r="QCY3" s="13">
        <f t="shared" si="181"/>
        <v>11592</v>
      </c>
      <c r="QCZ3" s="13">
        <f t="shared" si="181"/>
        <v>11593</v>
      </c>
      <c r="QDA3" s="13">
        <f t="shared" si="181"/>
        <v>11594</v>
      </c>
      <c r="QDB3" s="13">
        <f t="shared" si="181"/>
        <v>11595</v>
      </c>
      <c r="QDC3" s="13">
        <f t="shared" si="181"/>
        <v>11596</v>
      </c>
      <c r="QDD3" s="13">
        <f t="shared" si="181"/>
        <v>11597</v>
      </c>
      <c r="QDE3" s="13">
        <f t="shared" si="181"/>
        <v>11598</v>
      </c>
      <c r="QDF3" s="13">
        <f t="shared" si="181"/>
        <v>11599</v>
      </c>
      <c r="QDG3" s="13">
        <f t="shared" si="181"/>
        <v>11600</v>
      </c>
      <c r="QDH3" s="13">
        <f t="shared" si="181"/>
        <v>11601</v>
      </c>
      <c r="QDI3" s="13">
        <f t="shared" si="181"/>
        <v>11602</v>
      </c>
      <c r="QDJ3" s="13">
        <f t="shared" si="181"/>
        <v>11603</v>
      </c>
      <c r="QDK3" s="13">
        <f t="shared" si="181"/>
        <v>11604</v>
      </c>
      <c r="QDL3" s="13">
        <f t="shared" si="181"/>
        <v>11605</v>
      </c>
      <c r="QDM3" s="13">
        <f t="shared" si="181"/>
        <v>11606</v>
      </c>
      <c r="QDN3" s="13">
        <f t="shared" si="181"/>
        <v>11607</v>
      </c>
      <c r="QDO3" s="13">
        <f t="shared" si="181"/>
        <v>11608</v>
      </c>
      <c r="QDP3" s="13">
        <f t="shared" si="181"/>
        <v>11609</v>
      </c>
      <c r="QDQ3" s="13">
        <f t="shared" si="181"/>
        <v>11610</v>
      </c>
      <c r="QDR3" s="13">
        <f t="shared" si="181"/>
        <v>11611</v>
      </c>
      <c r="QDS3" s="13">
        <f t="shared" si="181"/>
        <v>11612</v>
      </c>
      <c r="QDT3" s="13">
        <f t="shared" si="181"/>
        <v>11613</v>
      </c>
      <c r="QDU3" s="13">
        <f t="shared" si="181"/>
        <v>11614</v>
      </c>
      <c r="QDV3" s="13">
        <f t="shared" si="181"/>
        <v>11615</v>
      </c>
      <c r="QDW3" s="13">
        <f t="shared" si="181"/>
        <v>11616</v>
      </c>
      <c r="QDX3" s="13">
        <f t="shared" si="181"/>
        <v>11617</v>
      </c>
      <c r="QDY3" s="13">
        <f t="shared" si="181"/>
        <v>11618</v>
      </c>
      <c r="QDZ3" s="13">
        <f t="shared" si="181"/>
        <v>11619</v>
      </c>
      <c r="QEA3" s="13">
        <f t="shared" si="181"/>
        <v>11620</v>
      </c>
      <c r="QEB3" s="13">
        <f t="shared" si="181"/>
        <v>11621</v>
      </c>
      <c r="QEC3" s="13">
        <f t="shared" si="181"/>
        <v>11622</v>
      </c>
      <c r="QED3" s="13">
        <f t="shared" si="181"/>
        <v>11623</v>
      </c>
      <c r="QEE3" s="13">
        <f t="shared" si="181"/>
        <v>11624</v>
      </c>
      <c r="QEF3" s="13">
        <f t="shared" si="181"/>
        <v>11625</v>
      </c>
      <c r="QEG3" s="13">
        <f t="shared" si="181"/>
        <v>11626</v>
      </c>
      <c r="QEH3" s="13">
        <f t="shared" si="181"/>
        <v>11627</v>
      </c>
      <c r="QEI3" s="13">
        <f t="shared" si="181"/>
        <v>11628</v>
      </c>
      <c r="QEJ3" s="13">
        <f t="shared" si="181"/>
        <v>11629</v>
      </c>
      <c r="QEK3" s="13">
        <f t="shared" si="181"/>
        <v>11630</v>
      </c>
      <c r="QEL3" s="13">
        <f t="shared" si="181"/>
        <v>11631</v>
      </c>
      <c r="QEM3" s="13">
        <f t="shared" si="181"/>
        <v>11632</v>
      </c>
      <c r="QEN3" s="13">
        <f t="shared" si="181"/>
        <v>11633</v>
      </c>
      <c r="QEO3" s="13">
        <f t="shared" si="181"/>
        <v>11634</v>
      </c>
      <c r="QEP3" s="13">
        <f t="shared" si="181"/>
        <v>11635</v>
      </c>
      <c r="QEQ3" s="13">
        <f t="shared" si="181"/>
        <v>11636</v>
      </c>
      <c r="QER3" s="13">
        <f t="shared" si="181"/>
        <v>11637</v>
      </c>
      <c r="QES3" s="13">
        <f t="shared" si="181"/>
        <v>11638</v>
      </c>
      <c r="QET3" s="13">
        <f t="shared" si="181"/>
        <v>11639</v>
      </c>
      <c r="QEU3" s="13">
        <f t="shared" si="181"/>
        <v>11640</v>
      </c>
      <c r="QEV3" s="13">
        <f t="shared" si="181"/>
        <v>11641</v>
      </c>
      <c r="QEW3" s="13">
        <f t="shared" si="181"/>
        <v>11642</v>
      </c>
      <c r="QEX3" s="13">
        <f t="shared" si="181"/>
        <v>11643</v>
      </c>
      <c r="QEY3" s="13">
        <f t="shared" si="181"/>
        <v>11644</v>
      </c>
      <c r="QEZ3" s="13">
        <f t="shared" si="181"/>
        <v>11645</v>
      </c>
      <c r="QFA3" s="13">
        <f t="shared" si="181"/>
        <v>11646</v>
      </c>
      <c r="QFB3" s="13">
        <f t="shared" si="181"/>
        <v>11647</v>
      </c>
      <c r="QFC3" s="13">
        <f t="shared" si="181"/>
        <v>11648</v>
      </c>
      <c r="QFD3" s="13">
        <f t="shared" si="181"/>
        <v>11649</v>
      </c>
      <c r="QFE3" s="13">
        <f t="shared" si="181"/>
        <v>11650</v>
      </c>
      <c r="QFF3" s="13">
        <f t="shared" si="181"/>
        <v>11651</v>
      </c>
      <c r="QFG3" s="13">
        <f t="shared" ref="QFG3:QHR3" si="182">COLUMN()-3</f>
        <v>11652</v>
      </c>
      <c r="QFH3" s="13">
        <f t="shared" si="182"/>
        <v>11653</v>
      </c>
      <c r="QFI3" s="13">
        <f t="shared" si="182"/>
        <v>11654</v>
      </c>
      <c r="QFJ3" s="13">
        <f t="shared" si="182"/>
        <v>11655</v>
      </c>
      <c r="QFK3" s="13">
        <f t="shared" si="182"/>
        <v>11656</v>
      </c>
      <c r="QFL3" s="13">
        <f t="shared" si="182"/>
        <v>11657</v>
      </c>
      <c r="QFM3" s="13">
        <f t="shared" si="182"/>
        <v>11658</v>
      </c>
      <c r="QFN3" s="13">
        <f t="shared" si="182"/>
        <v>11659</v>
      </c>
      <c r="QFO3" s="13">
        <f t="shared" si="182"/>
        <v>11660</v>
      </c>
      <c r="QFP3" s="13">
        <f t="shared" si="182"/>
        <v>11661</v>
      </c>
      <c r="QFQ3" s="13">
        <f t="shared" si="182"/>
        <v>11662</v>
      </c>
      <c r="QFR3" s="13">
        <f t="shared" si="182"/>
        <v>11663</v>
      </c>
      <c r="QFS3" s="13">
        <f t="shared" si="182"/>
        <v>11664</v>
      </c>
      <c r="QFT3" s="13">
        <f t="shared" si="182"/>
        <v>11665</v>
      </c>
      <c r="QFU3" s="13">
        <f t="shared" si="182"/>
        <v>11666</v>
      </c>
      <c r="QFV3" s="13">
        <f t="shared" si="182"/>
        <v>11667</v>
      </c>
      <c r="QFW3" s="13">
        <f t="shared" si="182"/>
        <v>11668</v>
      </c>
      <c r="QFX3" s="13">
        <f t="shared" si="182"/>
        <v>11669</v>
      </c>
      <c r="QFY3" s="13">
        <f t="shared" si="182"/>
        <v>11670</v>
      </c>
      <c r="QFZ3" s="13">
        <f t="shared" si="182"/>
        <v>11671</v>
      </c>
      <c r="QGA3" s="13">
        <f t="shared" si="182"/>
        <v>11672</v>
      </c>
      <c r="QGB3" s="13">
        <f t="shared" si="182"/>
        <v>11673</v>
      </c>
      <c r="QGC3" s="13">
        <f t="shared" si="182"/>
        <v>11674</v>
      </c>
      <c r="QGD3" s="13">
        <f t="shared" si="182"/>
        <v>11675</v>
      </c>
      <c r="QGE3" s="13">
        <f t="shared" si="182"/>
        <v>11676</v>
      </c>
      <c r="QGF3" s="13">
        <f t="shared" si="182"/>
        <v>11677</v>
      </c>
      <c r="QGG3" s="13">
        <f t="shared" si="182"/>
        <v>11678</v>
      </c>
      <c r="QGH3" s="13">
        <f t="shared" si="182"/>
        <v>11679</v>
      </c>
      <c r="QGI3" s="13">
        <f t="shared" si="182"/>
        <v>11680</v>
      </c>
      <c r="QGJ3" s="13">
        <f t="shared" si="182"/>
        <v>11681</v>
      </c>
      <c r="QGK3" s="13">
        <f t="shared" si="182"/>
        <v>11682</v>
      </c>
      <c r="QGL3" s="13">
        <f t="shared" si="182"/>
        <v>11683</v>
      </c>
      <c r="QGM3" s="13">
        <f t="shared" si="182"/>
        <v>11684</v>
      </c>
      <c r="QGN3" s="13">
        <f t="shared" si="182"/>
        <v>11685</v>
      </c>
      <c r="QGO3" s="13">
        <f t="shared" si="182"/>
        <v>11686</v>
      </c>
      <c r="QGP3" s="13">
        <f t="shared" si="182"/>
        <v>11687</v>
      </c>
      <c r="QGQ3" s="13">
        <f t="shared" si="182"/>
        <v>11688</v>
      </c>
      <c r="QGR3" s="13">
        <f t="shared" si="182"/>
        <v>11689</v>
      </c>
      <c r="QGS3" s="13">
        <f t="shared" si="182"/>
        <v>11690</v>
      </c>
      <c r="QGT3" s="13">
        <f t="shared" si="182"/>
        <v>11691</v>
      </c>
      <c r="QGU3" s="13">
        <f t="shared" si="182"/>
        <v>11692</v>
      </c>
      <c r="QGV3" s="13">
        <f t="shared" si="182"/>
        <v>11693</v>
      </c>
      <c r="QGW3" s="13">
        <f t="shared" si="182"/>
        <v>11694</v>
      </c>
      <c r="QGX3" s="13">
        <f t="shared" si="182"/>
        <v>11695</v>
      </c>
      <c r="QGY3" s="13">
        <f t="shared" si="182"/>
        <v>11696</v>
      </c>
      <c r="QGZ3" s="13">
        <f t="shared" si="182"/>
        <v>11697</v>
      </c>
      <c r="QHA3" s="13">
        <f t="shared" si="182"/>
        <v>11698</v>
      </c>
      <c r="QHB3" s="13">
        <f t="shared" si="182"/>
        <v>11699</v>
      </c>
      <c r="QHC3" s="13">
        <f t="shared" si="182"/>
        <v>11700</v>
      </c>
      <c r="QHD3" s="13">
        <f t="shared" si="182"/>
        <v>11701</v>
      </c>
      <c r="QHE3" s="13">
        <f t="shared" si="182"/>
        <v>11702</v>
      </c>
      <c r="QHF3" s="13">
        <f t="shared" si="182"/>
        <v>11703</v>
      </c>
      <c r="QHG3" s="13">
        <f t="shared" si="182"/>
        <v>11704</v>
      </c>
      <c r="QHH3" s="13">
        <f t="shared" si="182"/>
        <v>11705</v>
      </c>
      <c r="QHI3" s="13">
        <f t="shared" si="182"/>
        <v>11706</v>
      </c>
      <c r="QHJ3" s="13">
        <f t="shared" si="182"/>
        <v>11707</v>
      </c>
      <c r="QHK3" s="13">
        <f t="shared" si="182"/>
        <v>11708</v>
      </c>
      <c r="QHL3" s="13">
        <f t="shared" si="182"/>
        <v>11709</v>
      </c>
      <c r="QHM3" s="13">
        <f t="shared" si="182"/>
        <v>11710</v>
      </c>
      <c r="QHN3" s="13">
        <f t="shared" si="182"/>
        <v>11711</v>
      </c>
      <c r="QHO3" s="13">
        <f t="shared" si="182"/>
        <v>11712</v>
      </c>
      <c r="QHP3" s="13">
        <f t="shared" si="182"/>
        <v>11713</v>
      </c>
      <c r="QHQ3" s="13">
        <f t="shared" si="182"/>
        <v>11714</v>
      </c>
      <c r="QHR3" s="13">
        <f t="shared" si="182"/>
        <v>11715</v>
      </c>
      <c r="QHS3" s="13">
        <f t="shared" ref="QHS3:QKD3" si="183">COLUMN()-3</f>
        <v>11716</v>
      </c>
      <c r="QHT3" s="13">
        <f t="shared" si="183"/>
        <v>11717</v>
      </c>
      <c r="QHU3" s="13">
        <f t="shared" si="183"/>
        <v>11718</v>
      </c>
      <c r="QHV3" s="13">
        <f t="shared" si="183"/>
        <v>11719</v>
      </c>
      <c r="QHW3" s="13">
        <f t="shared" si="183"/>
        <v>11720</v>
      </c>
      <c r="QHX3" s="13">
        <f t="shared" si="183"/>
        <v>11721</v>
      </c>
      <c r="QHY3" s="13">
        <f t="shared" si="183"/>
        <v>11722</v>
      </c>
      <c r="QHZ3" s="13">
        <f t="shared" si="183"/>
        <v>11723</v>
      </c>
      <c r="QIA3" s="13">
        <f t="shared" si="183"/>
        <v>11724</v>
      </c>
      <c r="QIB3" s="13">
        <f t="shared" si="183"/>
        <v>11725</v>
      </c>
      <c r="QIC3" s="13">
        <f t="shared" si="183"/>
        <v>11726</v>
      </c>
      <c r="QID3" s="13">
        <f t="shared" si="183"/>
        <v>11727</v>
      </c>
      <c r="QIE3" s="13">
        <f t="shared" si="183"/>
        <v>11728</v>
      </c>
      <c r="QIF3" s="13">
        <f t="shared" si="183"/>
        <v>11729</v>
      </c>
      <c r="QIG3" s="13">
        <f t="shared" si="183"/>
        <v>11730</v>
      </c>
      <c r="QIH3" s="13">
        <f t="shared" si="183"/>
        <v>11731</v>
      </c>
      <c r="QII3" s="13">
        <f t="shared" si="183"/>
        <v>11732</v>
      </c>
      <c r="QIJ3" s="13">
        <f t="shared" si="183"/>
        <v>11733</v>
      </c>
      <c r="QIK3" s="13">
        <f t="shared" si="183"/>
        <v>11734</v>
      </c>
      <c r="QIL3" s="13">
        <f t="shared" si="183"/>
        <v>11735</v>
      </c>
      <c r="QIM3" s="13">
        <f t="shared" si="183"/>
        <v>11736</v>
      </c>
      <c r="QIN3" s="13">
        <f t="shared" si="183"/>
        <v>11737</v>
      </c>
      <c r="QIO3" s="13">
        <f t="shared" si="183"/>
        <v>11738</v>
      </c>
      <c r="QIP3" s="13">
        <f t="shared" si="183"/>
        <v>11739</v>
      </c>
      <c r="QIQ3" s="13">
        <f t="shared" si="183"/>
        <v>11740</v>
      </c>
      <c r="QIR3" s="13">
        <f t="shared" si="183"/>
        <v>11741</v>
      </c>
      <c r="QIS3" s="13">
        <f t="shared" si="183"/>
        <v>11742</v>
      </c>
      <c r="QIT3" s="13">
        <f t="shared" si="183"/>
        <v>11743</v>
      </c>
      <c r="QIU3" s="13">
        <f t="shared" si="183"/>
        <v>11744</v>
      </c>
      <c r="QIV3" s="13">
        <f t="shared" si="183"/>
        <v>11745</v>
      </c>
      <c r="QIW3" s="13">
        <f t="shared" si="183"/>
        <v>11746</v>
      </c>
      <c r="QIX3" s="13">
        <f t="shared" si="183"/>
        <v>11747</v>
      </c>
      <c r="QIY3" s="13">
        <f t="shared" si="183"/>
        <v>11748</v>
      </c>
      <c r="QIZ3" s="13">
        <f t="shared" si="183"/>
        <v>11749</v>
      </c>
      <c r="QJA3" s="13">
        <f t="shared" si="183"/>
        <v>11750</v>
      </c>
      <c r="QJB3" s="13">
        <f t="shared" si="183"/>
        <v>11751</v>
      </c>
      <c r="QJC3" s="13">
        <f t="shared" si="183"/>
        <v>11752</v>
      </c>
      <c r="QJD3" s="13">
        <f t="shared" si="183"/>
        <v>11753</v>
      </c>
      <c r="QJE3" s="13">
        <f t="shared" si="183"/>
        <v>11754</v>
      </c>
      <c r="QJF3" s="13">
        <f t="shared" si="183"/>
        <v>11755</v>
      </c>
      <c r="QJG3" s="13">
        <f t="shared" si="183"/>
        <v>11756</v>
      </c>
      <c r="QJH3" s="13">
        <f t="shared" si="183"/>
        <v>11757</v>
      </c>
      <c r="QJI3" s="13">
        <f t="shared" si="183"/>
        <v>11758</v>
      </c>
      <c r="QJJ3" s="13">
        <f t="shared" si="183"/>
        <v>11759</v>
      </c>
      <c r="QJK3" s="13">
        <f t="shared" si="183"/>
        <v>11760</v>
      </c>
      <c r="QJL3" s="13">
        <f t="shared" si="183"/>
        <v>11761</v>
      </c>
      <c r="QJM3" s="13">
        <f t="shared" si="183"/>
        <v>11762</v>
      </c>
      <c r="QJN3" s="13">
        <f t="shared" si="183"/>
        <v>11763</v>
      </c>
      <c r="QJO3" s="13">
        <f t="shared" si="183"/>
        <v>11764</v>
      </c>
      <c r="QJP3" s="13">
        <f t="shared" si="183"/>
        <v>11765</v>
      </c>
      <c r="QJQ3" s="13">
        <f t="shared" si="183"/>
        <v>11766</v>
      </c>
      <c r="QJR3" s="13">
        <f t="shared" si="183"/>
        <v>11767</v>
      </c>
      <c r="QJS3" s="13">
        <f t="shared" si="183"/>
        <v>11768</v>
      </c>
      <c r="QJT3" s="13">
        <f t="shared" si="183"/>
        <v>11769</v>
      </c>
      <c r="QJU3" s="13">
        <f t="shared" si="183"/>
        <v>11770</v>
      </c>
      <c r="QJV3" s="13">
        <f t="shared" si="183"/>
        <v>11771</v>
      </c>
      <c r="QJW3" s="13">
        <f t="shared" si="183"/>
        <v>11772</v>
      </c>
      <c r="QJX3" s="13">
        <f t="shared" si="183"/>
        <v>11773</v>
      </c>
      <c r="QJY3" s="13">
        <f t="shared" si="183"/>
        <v>11774</v>
      </c>
      <c r="QJZ3" s="13">
        <f t="shared" si="183"/>
        <v>11775</v>
      </c>
      <c r="QKA3" s="13">
        <f t="shared" si="183"/>
        <v>11776</v>
      </c>
      <c r="QKB3" s="13">
        <f t="shared" si="183"/>
        <v>11777</v>
      </c>
      <c r="QKC3" s="13">
        <f t="shared" si="183"/>
        <v>11778</v>
      </c>
      <c r="QKD3" s="13">
        <f t="shared" si="183"/>
        <v>11779</v>
      </c>
      <c r="QKE3" s="13">
        <f t="shared" ref="QKE3:QMP3" si="184">COLUMN()-3</f>
        <v>11780</v>
      </c>
      <c r="QKF3" s="13">
        <f t="shared" si="184"/>
        <v>11781</v>
      </c>
      <c r="QKG3" s="13">
        <f t="shared" si="184"/>
        <v>11782</v>
      </c>
      <c r="QKH3" s="13">
        <f t="shared" si="184"/>
        <v>11783</v>
      </c>
      <c r="QKI3" s="13">
        <f t="shared" si="184"/>
        <v>11784</v>
      </c>
      <c r="QKJ3" s="13">
        <f t="shared" si="184"/>
        <v>11785</v>
      </c>
      <c r="QKK3" s="13">
        <f t="shared" si="184"/>
        <v>11786</v>
      </c>
      <c r="QKL3" s="13">
        <f t="shared" si="184"/>
        <v>11787</v>
      </c>
      <c r="QKM3" s="13">
        <f t="shared" si="184"/>
        <v>11788</v>
      </c>
      <c r="QKN3" s="13">
        <f t="shared" si="184"/>
        <v>11789</v>
      </c>
      <c r="QKO3" s="13">
        <f t="shared" si="184"/>
        <v>11790</v>
      </c>
      <c r="QKP3" s="13">
        <f t="shared" si="184"/>
        <v>11791</v>
      </c>
      <c r="QKQ3" s="13">
        <f t="shared" si="184"/>
        <v>11792</v>
      </c>
      <c r="QKR3" s="13">
        <f t="shared" si="184"/>
        <v>11793</v>
      </c>
      <c r="QKS3" s="13">
        <f t="shared" si="184"/>
        <v>11794</v>
      </c>
      <c r="QKT3" s="13">
        <f t="shared" si="184"/>
        <v>11795</v>
      </c>
      <c r="QKU3" s="13">
        <f t="shared" si="184"/>
        <v>11796</v>
      </c>
      <c r="QKV3" s="13">
        <f t="shared" si="184"/>
        <v>11797</v>
      </c>
      <c r="QKW3" s="13">
        <f t="shared" si="184"/>
        <v>11798</v>
      </c>
      <c r="QKX3" s="13">
        <f t="shared" si="184"/>
        <v>11799</v>
      </c>
      <c r="QKY3" s="13">
        <f t="shared" si="184"/>
        <v>11800</v>
      </c>
      <c r="QKZ3" s="13">
        <f t="shared" si="184"/>
        <v>11801</v>
      </c>
      <c r="QLA3" s="13">
        <f t="shared" si="184"/>
        <v>11802</v>
      </c>
      <c r="QLB3" s="13">
        <f t="shared" si="184"/>
        <v>11803</v>
      </c>
      <c r="QLC3" s="13">
        <f t="shared" si="184"/>
        <v>11804</v>
      </c>
      <c r="QLD3" s="13">
        <f t="shared" si="184"/>
        <v>11805</v>
      </c>
      <c r="QLE3" s="13">
        <f t="shared" si="184"/>
        <v>11806</v>
      </c>
      <c r="QLF3" s="13">
        <f t="shared" si="184"/>
        <v>11807</v>
      </c>
      <c r="QLG3" s="13">
        <f t="shared" si="184"/>
        <v>11808</v>
      </c>
      <c r="QLH3" s="13">
        <f t="shared" si="184"/>
        <v>11809</v>
      </c>
      <c r="QLI3" s="13">
        <f t="shared" si="184"/>
        <v>11810</v>
      </c>
      <c r="QLJ3" s="13">
        <f t="shared" si="184"/>
        <v>11811</v>
      </c>
      <c r="QLK3" s="13">
        <f t="shared" si="184"/>
        <v>11812</v>
      </c>
      <c r="QLL3" s="13">
        <f t="shared" si="184"/>
        <v>11813</v>
      </c>
      <c r="QLM3" s="13">
        <f t="shared" si="184"/>
        <v>11814</v>
      </c>
      <c r="QLN3" s="13">
        <f t="shared" si="184"/>
        <v>11815</v>
      </c>
      <c r="QLO3" s="13">
        <f t="shared" si="184"/>
        <v>11816</v>
      </c>
      <c r="QLP3" s="13">
        <f t="shared" si="184"/>
        <v>11817</v>
      </c>
      <c r="QLQ3" s="13">
        <f t="shared" si="184"/>
        <v>11818</v>
      </c>
      <c r="QLR3" s="13">
        <f t="shared" si="184"/>
        <v>11819</v>
      </c>
      <c r="QLS3" s="13">
        <f t="shared" si="184"/>
        <v>11820</v>
      </c>
      <c r="QLT3" s="13">
        <f t="shared" si="184"/>
        <v>11821</v>
      </c>
      <c r="QLU3" s="13">
        <f t="shared" si="184"/>
        <v>11822</v>
      </c>
      <c r="QLV3" s="13">
        <f t="shared" si="184"/>
        <v>11823</v>
      </c>
      <c r="QLW3" s="13">
        <f t="shared" si="184"/>
        <v>11824</v>
      </c>
      <c r="QLX3" s="13">
        <f t="shared" si="184"/>
        <v>11825</v>
      </c>
      <c r="QLY3" s="13">
        <f t="shared" si="184"/>
        <v>11826</v>
      </c>
      <c r="QLZ3" s="13">
        <f t="shared" si="184"/>
        <v>11827</v>
      </c>
      <c r="QMA3" s="13">
        <f t="shared" si="184"/>
        <v>11828</v>
      </c>
      <c r="QMB3" s="13">
        <f t="shared" si="184"/>
        <v>11829</v>
      </c>
      <c r="QMC3" s="13">
        <f t="shared" si="184"/>
        <v>11830</v>
      </c>
      <c r="QMD3" s="13">
        <f t="shared" si="184"/>
        <v>11831</v>
      </c>
      <c r="QME3" s="13">
        <f t="shared" si="184"/>
        <v>11832</v>
      </c>
      <c r="QMF3" s="13">
        <f t="shared" si="184"/>
        <v>11833</v>
      </c>
      <c r="QMG3" s="13">
        <f t="shared" si="184"/>
        <v>11834</v>
      </c>
      <c r="QMH3" s="13">
        <f t="shared" si="184"/>
        <v>11835</v>
      </c>
      <c r="QMI3" s="13">
        <f t="shared" si="184"/>
        <v>11836</v>
      </c>
      <c r="QMJ3" s="13">
        <f t="shared" si="184"/>
        <v>11837</v>
      </c>
      <c r="QMK3" s="13">
        <f t="shared" si="184"/>
        <v>11838</v>
      </c>
      <c r="QML3" s="13">
        <f t="shared" si="184"/>
        <v>11839</v>
      </c>
      <c r="QMM3" s="13">
        <f t="shared" si="184"/>
        <v>11840</v>
      </c>
      <c r="QMN3" s="13">
        <f t="shared" si="184"/>
        <v>11841</v>
      </c>
      <c r="QMO3" s="13">
        <f t="shared" si="184"/>
        <v>11842</v>
      </c>
      <c r="QMP3" s="13">
        <f t="shared" si="184"/>
        <v>11843</v>
      </c>
      <c r="QMQ3" s="13">
        <f t="shared" ref="QMQ3:QPB3" si="185">COLUMN()-3</f>
        <v>11844</v>
      </c>
      <c r="QMR3" s="13">
        <f t="shared" si="185"/>
        <v>11845</v>
      </c>
      <c r="QMS3" s="13">
        <f t="shared" si="185"/>
        <v>11846</v>
      </c>
      <c r="QMT3" s="13">
        <f t="shared" si="185"/>
        <v>11847</v>
      </c>
      <c r="QMU3" s="13">
        <f t="shared" si="185"/>
        <v>11848</v>
      </c>
      <c r="QMV3" s="13">
        <f t="shared" si="185"/>
        <v>11849</v>
      </c>
      <c r="QMW3" s="13">
        <f t="shared" si="185"/>
        <v>11850</v>
      </c>
      <c r="QMX3" s="13">
        <f t="shared" si="185"/>
        <v>11851</v>
      </c>
      <c r="QMY3" s="13">
        <f t="shared" si="185"/>
        <v>11852</v>
      </c>
      <c r="QMZ3" s="13">
        <f t="shared" si="185"/>
        <v>11853</v>
      </c>
      <c r="QNA3" s="13">
        <f t="shared" si="185"/>
        <v>11854</v>
      </c>
      <c r="QNB3" s="13">
        <f t="shared" si="185"/>
        <v>11855</v>
      </c>
      <c r="QNC3" s="13">
        <f t="shared" si="185"/>
        <v>11856</v>
      </c>
      <c r="QND3" s="13">
        <f t="shared" si="185"/>
        <v>11857</v>
      </c>
      <c r="QNE3" s="13">
        <f t="shared" si="185"/>
        <v>11858</v>
      </c>
      <c r="QNF3" s="13">
        <f t="shared" si="185"/>
        <v>11859</v>
      </c>
      <c r="QNG3" s="13">
        <f t="shared" si="185"/>
        <v>11860</v>
      </c>
      <c r="QNH3" s="13">
        <f t="shared" si="185"/>
        <v>11861</v>
      </c>
      <c r="QNI3" s="13">
        <f t="shared" si="185"/>
        <v>11862</v>
      </c>
      <c r="QNJ3" s="13">
        <f t="shared" si="185"/>
        <v>11863</v>
      </c>
      <c r="QNK3" s="13">
        <f t="shared" si="185"/>
        <v>11864</v>
      </c>
      <c r="QNL3" s="13">
        <f t="shared" si="185"/>
        <v>11865</v>
      </c>
      <c r="QNM3" s="13">
        <f t="shared" si="185"/>
        <v>11866</v>
      </c>
      <c r="QNN3" s="13">
        <f t="shared" si="185"/>
        <v>11867</v>
      </c>
      <c r="QNO3" s="13">
        <f t="shared" si="185"/>
        <v>11868</v>
      </c>
      <c r="QNP3" s="13">
        <f t="shared" si="185"/>
        <v>11869</v>
      </c>
      <c r="QNQ3" s="13">
        <f t="shared" si="185"/>
        <v>11870</v>
      </c>
      <c r="QNR3" s="13">
        <f t="shared" si="185"/>
        <v>11871</v>
      </c>
      <c r="QNS3" s="13">
        <f t="shared" si="185"/>
        <v>11872</v>
      </c>
      <c r="QNT3" s="13">
        <f t="shared" si="185"/>
        <v>11873</v>
      </c>
      <c r="QNU3" s="13">
        <f t="shared" si="185"/>
        <v>11874</v>
      </c>
      <c r="QNV3" s="13">
        <f t="shared" si="185"/>
        <v>11875</v>
      </c>
      <c r="QNW3" s="13">
        <f t="shared" si="185"/>
        <v>11876</v>
      </c>
      <c r="QNX3" s="13">
        <f t="shared" si="185"/>
        <v>11877</v>
      </c>
      <c r="QNY3" s="13">
        <f t="shared" si="185"/>
        <v>11878</v>
      </c>
      <c r="QNZ3" s="13">
        <f t="shared" si="185"/>
        <v>11879</v>
      </c>
      <c r="QOA3" s="13">
        <f t="shared" si="185"/>
        <v>11880</v>
      </c>
      <c r="QOB3" s="13">
        <f t="shared" si="185"/>
        <v>11881</v>
      </c>
      <c r="QOC3" s="13">
        <f t="shared" si="185"/>
        <v>11882</v>
      </c>
      <c r="QOD3" s="13">
        <f t="shared" si="185"/>
        <v>11883</v>
      </c>
      <c r="QOE3" s="13">
        <f t="shared" si="185"/>
        <v>11884</v>
      </c>
      <c r="QOF3" s="13">
        <f t="shared" si="185"/>
        <v>11885</v>
      </c>
      <c r="QOG3" s="13">
        <f t="shared" si="185"/>
        <v>11886</v>
      </c>
      <c r="QOH3" s="13">
        <f t="shared" si="185"/>
        <v>11887</v>
      </c>
      <c r="QOI3" s="13">
        <f t="shared" si="185"/>
        <v>11888</v>
      </c>
      <c r="QOJ3" s="13">
        <f t="shared" si="185"/>
        <v>11889</v>
      </c>
      <c r="QOK3" s="13">
        <f t="shared" si="185"/>
        <v>11890</v>
      </c>
      <c r="QOL3" s="13">
        <f t="shared" si="185"/>
        <v>11891</v>
      </c>
      <c r="QOM3" s="13">
        <f t="shared" si="185"/>
        <v>11892</v>
      </c>
      <c r="QON3" s="13">
        <f t="shared" si="185"/>
        <v>11893</v>
      </c>
      <c r="QOO3" s="13">
        <f t="shared" si="185"/>
        <v>11894</v>
      </c>
      <c r="QOP3" s="13">
        <f t="shared" si="185"/>
        <v>11895</v>
      </c>
      <c r="QOQ3" s="13">
        <f t="shared" si="185"/>
        <v>11896</v>
      </c>
      <c r="QOR3" s="13">
        <f t="shared" si="185"/>
        <v>11897</v>
      </c>
      <c r="QOS3" s="13">
        <f t="shared" si="185"/>
        <v>11898</v>
      </c>
      <c r="QOT3" s="13">
        <f t="shared" si="185"/>
        <v>11899</v>
      </c>
      <c r="QOU3" s="13">
        <f t="shared" si="185"/>
        <v>11900</v>
      </c>
      <c r="QOV3" s="13">
        <f t="shared" si="185"/>
        <v>11901</v>
      </c>
      <c r="QOW3" s="13">
        <f t="shared" si="185"/>
        <v>11902</v>
      </c>
      <c r="QOX3" s="13">
        <f t="shared" si="185"/>
        <v>11903</v>
      </c>
      <c r="QOY3" s="13">
        <f t="shared" si="185"/>
        <v>11904</v>
      </c>
      <c r="QOZ3" s="13">
        <f t="shared" si="185"/>
        <v>11905</v>
      </c>
      <c r="QPA3" s="13">
        <f t="shared" si="185"/>
        <v>11906</v>
      </c>
      <c r="QPB3" s="13">
        <f t="shared" si="185"/>
        <v>11907</v>
      </c>
      <c r="QPC3" s="13">
        <f t="shared" ref="QPC3:QRN3" si="186">COLUMN()-3</f>
        <v>11908</v>
      </c>
      <c r="QPD3" s="13">
        <f t="shared" si="186"/>
        <v>11909</v>
      </c>
      <c r="QPE3" s="13">
        <f t="shared" si="186"/>
        <v>11910</v>
      </c>
      <c r="QPF3" s="13">
        <f t="shared" si="186"/>
        <v>11911</v>
      </c>
      <c r="QPG3" s="13">
        <f t="shared" si="186"/>
        <v>11912</v>
      </c>
      <c r="QPH3" s="13">
        <f t="shared" si="186"/>
        <v>11913</v>
      </c>
      <c r="QPI3" s="13">
        <f t="shared" si="186"/>
        <v>11914</v>
      </c>
      <c r="QPJ3" s="13">
        <f t="shared" si="186"/>
        <v>11915</v>
      </c>
      <c r="QPK3" s="13">
        <f t="shared" si="186"/>
        <v>11916</v>
      </c>
      <c r="QPL3" s="13">
        <f t="shared" si="186"/>
        <v>11917</v>
      </c>
      <c r="QPM3" s="13">
        <f t="shared" si="186"/>
        <v>11918</v>
      </c>
      <c r="QPN3" s="13">
        <f t="shared" si="186"/>
        <v>11919</v>
      </c>
      <c r="QPO3" s="13">
        <f t="shared" si="186"/>
        <v>11920</v>
      </c>
      <c r="QPP3" s="13">
        <f t="shared" si="186"/>
        <v>11921</v>
      </c>
      <c r="QPQ3" s="13">
        <f t="shared" si="186"/>
        <v>11922</v>
      </c>
      <c r="QPR3" s="13">
        <f t="shared" si="186"/>
        <v>11923</v>
      </c>
      <c r="QPS3" s="13">
        <f t="shared" si="186"/>
        <v>11924</v>
      </c>
      <c r="QPT3" s="13">
        <f t="shared" si="186"/>
        <v>11925</v>
      </c>
      <c r="QPU3" s="13">
        <f t="shared" si="186"/>
        <v>11926</v>
      </c>
      <c r="QPV3" s="13">
        <f t="shared" si="186"/>
        <v>11927</v>
      </c>
      <c r="QPW3" s="13">
        <f t="shared" si="186"/>
        <v>11928</v>
      </c>
      <c r="QPX3" s="13">
        <f t="shared" si="186"/>
        <v>11929</v>
      </c>
      <c r="QPY3" s="13">
        <f t="shared" si="186"/>
        <v>11930</v>
      </c>
      <c r="QPZ3" s="13">
        <f t="shared" si="186"/>
        <v>11931</v>
      </c>
      <c r="QQA3" s="13">
        <f t="shared" si="186"/>
        <v>11932</v>
      </c>
      <c r="QQB3" s="13">
        <f t="shared" si="186"/>
        <v>11933</v>
      </c>
      <c r="QQC3" s="13">
        <f t="shared" si="186"/>
        <v>11934</v>
      </c>
      <c r="QQD3" s="13">
        <f t="shared" si="186"/>
        <v>11935</v>
      </c>
      <c r="QQE3" s="13">
        <f t="shared" si="186"/>
        <v>11936</v>
      </c>
      <c r="QQF3" s="13">
        <f t="shared" si="186"/>
        <v>11937</v>
      </c>
      <c r="QQG3" s="13">
        <f t="shared" si="186"/>
        <v>11938</v>
      </c>
      <c r="QQH3" s="13">
        <f t="shared" si="186"/>
        <v>11939</v>
      </c>
      <c r="QQI3" s="13">
        <f t="shared" si="186"/>
        <v>11940</v>
      </c>
      <c r="QQJ3" s="13">
        <f t="shared" si="186"/>
        <v>11941</v>
      </c>
      <c r="QQK3" s="13">
        <f t="shared" si="186"/>
        <v>11942</v>
      </c>
      <c r="QQL3" s="13">
        <f t="shared" si="186"/>
        <v>11943</v>
      </c>
      <c r="QQM3" s="13">
        <f t="shared" si="186"/>
        <v>11944</v>
      </c>
      <c r="QQN3" s="13">
        <f t="shared" si="186"/>
        <v>11945</v>
      </c>
      <c r="QQO3" s="13">
        <f t="shared" si="186"/>
        <v>11946</v>
      </c>
      <c r="QQP3" s="13">
        <f t="shared" si="186"/>
        <v>11947</v>
      </c>
      <c r="QQQ3" s="13">
        <f t="shared" si="186"/>
        <v>11948</v>
      </c>
      <c r="QQR3" s="13">
        <f t="shared" si="186"/>
        <v>11949</v>
      </c>
      <c r="QQS3" s="13">
        <f t="shared" si="186"/>
        <v>11950</v>
      </c>
      <c r="QQT3" s="13">
        <f t="shared" si="186"/>
        <v>11951</v>
      </c>
      <c r="QQU3" s="13">
        <f t="shared" si="186"/>
        <v>11952</v>
      </c>
      <c r="QQV3" s="13">
        <f t="shared" si="186"/>
        <v>11953</v>
      </c>
      <c r="QQW3" s="13">
        <f t="shared" si="186"/>
        <v>11954</v>
      </c>
      <c r="QQX3" s="13">
        <f t="shared" si="186"/>
        <v>11955</v>
      </c>
      <c r="QQY3" s="13">
        <f t="shared" si="186"/>
        <v>11956</v>
      </c>
      <c r="QQZ3" s="13">
        <f t="shared" si="186"/>
        <v>11957</v>
      </c>
      <c r="QRA3" s="13">
        <f t="shared" si="186"/>
        <v>11958</v>
      </c>
      <c r="QRB3" s="13">
        <f t="shared" si="186"/>
        <v>11959</v>
      </c>
      <c r="QRC3" s="13">
        <f t="shared" si="186"/>
        <v>11960</v>
      </c>
      <c r="QRD3" s="13">
        <f t="shared" si="186"/>
        <v>11961</v>
      </c>
      <c r="QRE3" s="13">
        <f t="shared" si="186"/>
        <v>11962</v>
      </c>
      <c r="QRF3" s="13">
        <f t="shared" si="186"/>
        <v>11963</v>
      </c>
      <c r="QRG3" s="13">
        <f t="shared" si="186"/>
        <v>11964</v>
      </c>
      <c r="QRH3" s="13">
        <f t="shared" si="186"/>
        <v>11965</v>
      </c>
      <c r="QRI3" s="13">
        <f t="shared" si="186"/>
        <v>11966</v>
      </c>
      <c r="QRJ3" s="13">
        <f t="shared" si="186"/>
        <v>11967</v>
      </c>
      <c r="QRK3" s="13">
        <f t="shared" si="186"/>
        <v>11968</v>
      </c>
      <c r="QRL3" s="13">
        <f t="shared" si="186"/>
        <v>11969</v>
      </c>
      <c r="QRM3" s="13">
        <f t="shared" si="186"/>
        <v>11970</v>
      </c>
      <c r="QRN3" s="13">
        <f t="shared" si="186"/>
        <v>11971</v>
      </c>
      <c r="QRO3" s="13">
        <f t="shared" ref="QRO3:QTZ3" si="187">COLUMN()-3</f>
        <v>11972</v>
      </c>
      <c r="QRP3" s="13">
        <f t="shared" si="187"/>
        <v>11973</v>
      </c>
      <c r="QRQ3" s="13">
        <f t="shared" si="187"/>
        <v>11974</v>
      </c>
      <c r="QRR3" s="13">
        <f t="shared" si="187"/>
        <v>11975</v>
      </c>
      <c r="QRS3" s="13">
        <f t="shared" si="187"/>
        <v>11976</v>
      </c>
      <c r="QRT3" s="13">
        <f t="shared" si="187"/>
        <v>11977</v>
      </c>
      <c r="QRU3" s="13">
        <f t="shared" si="187"/>
        <v>11978</v>
      </c>
      <c r="QRV3" s="13">
        <f t="shared" si="187"/>
        <v>11979</v>
      </c>
      <c r="QRW3" s="13">
        <f t="shared" si="187"/>
        <v>11980</v>
      </c>
      <c r="QRX3" s="13">
        <f t="shared" si="187"/>
        <v>11981</v>
      </c>
      <c r="QRY3" s="13">
        <f t="shared" si="187"/>
        <v>11982</v>
      </c>
      <c r="QRZ3" s="13">
        <f t="shared" si="187"/>
        <v>11983</v>
      </c>
      <c r="QSA3" s="13">
        <f t="shared" si="187"/>
        <v>11984</v>
      </c>
      <c r="QSB3" s="13">
        <f t="shared" si="187"/>
        <v>11985</v>
      </c>
      <c r="QSC3" s="13">
        <f t="shared" si="187"/>
        <v>11986</v>
      </c>
      <c r="QSD3" s="13">
        <f t="shared" si="187"/>
        <v>11987</v>
      </c>
      <c r="QSE3" s="13">
        <f t="shared" si="187"/>
        <v>11988</v>
      </c>
      <c r="QSF3" s="13">
        <f t="shared" si="187"/>
        <v>11989</v>
      </c>
      <c r="QSG3" s="13">
        <f t="shared" si="187"/>
        <v>11990</v>
      </c>
      <c r="QSH3" s="13">
        <f t="shared" si="187"/>
        <v>11991</v>
      </c>
      <c r="QSI3" s="13">
        <f t="shared" si="187"/>
        <v>11992</v>
      </c>
      <c r="QSJ3" s="13">
        <f t="shared" si="187"/>
        <v>11993</v>
      </c>
      <c r="QSK3" s="13">
        <f t="shared" si="187"/>
        <v>11994</v>
      </c>
      <c r="QSL3" s="13">
        <f t="shared" si="187"/>
        <v>11995</v>
      </c>
      <c r="QSM3" s="13">
        <f t="shared" si="187"/>
        <v>11996</v>
      </c>
      <c r="QSN3" s="13">
        <f t="shared" si="187"/>
        <v>11997</v>
      </c>
      <c r="QSO3" s="13">
        <f t="shared" si="187"/>
        <v>11998</v>
      </c>
      <c r="QSP3" s="13">
        <f t="shared" si="187"/>
        <v>11999</v>
      </c>
      <c r="QSQ3" s="13">
        <f t="shared" si="187"/>
        <v>12000</v>
      </c>
      <c r="QSR3" s="13">
        <f t="shared" si="187"/>
        <v>12001</v>
      </c>
      <c r="QSS3" s="13">
        <f t="shared" si="187"/>
        <v>12002</v>
      </c>
      <c r="QST3" s="13">
        <f t="shared" si="187"/>
        <v>12003</v>
      </c>
      <c r="QSU3" s="13">
        <f t="shared" si="187"/>
        <v>12004</v>
      </c>
      <c r="QSV3" s="13">
        <f t="shared" si="187"/>
        <v>12005</v>
      </c>
      <c r="QSW3" s="13">
        <f t="shared" si="187"/>
        <v>12006</v>
      </c>
      <c r="QSX3" s="13">
        <f t="shared" si="187"/>
        <v>12007</v>
      </c>
      <c r="QSY3" s="13">
        <f t="shared" si="187"/>
        <v>12008</v>
      </c>
      <c r="QSZ3" s="13">
        <f t="shared" si="187"/>
        <v>12009</v>
      </c>
      <c r="QTA3" s="13">
        <f t="shared" si="187"/>
        <v>12010</v>
      </c>
      <c r="QTB3" s="13">
        <f t="shared" si="187"/>
        <v>12011</v>
      </c>
      <c r="QTC3" s="13">
        <f t="shared" si="187"/>
        <v>12012</v>
      </c>
      <c r="QTD3" s="13">
        <f t="shared" si="187"/>
        <v>12013</v>
      </c>
      <c r="QTE3" s="13">
        <f t="shared" si="187"/>
        <v>12014</v>
      </c>
      <c r="QTF3" s="13">
        <f t="shared" si="187"/>
        <v>12015</v>
      </c>
      <c r="QTG3" s="13">
        <f t="shared" si="187"/>
        <v>12016</v>
      </c>
      <c r="QTH3" s="13">
        <f t="shared" si="187"/>
        <v>12017</v>
      </c>
      <c r="QTI3" s="13">
        <f t="shared" si="187"/>
        <v>12018</v>
      </c>
      <c r="QTJ3" s="13">
        <f t="shared" si="187"/>
        <v>12019</v>
      </c>
      <c r="QTK3" s="13">
        <f t="shared" si="187"/>
        <v>12020</v>
      </c>
      <c r="QTL3" s="13">
        <f t="shared" si="187"/>
        <v>12021</v>
      </c>
      <c r="QTM3" s="13">
        <f t="shared" si="187"/>
        <v>12022</v>
      </c>
      <c r="QTN3" s="13">
        <f t="shared" si="187"/>
        <v>12023</v>
      </c>
      <c r="QTO3" s="13">
        <f t="shared" si="187"/>
        <v>12024</v>
      </c>
      <c r="QTP3" s="13">
        <f t="shared" si="187"/>
        <v>12025</v>
      </c>
      <c r="QTQ3" s="13">
        <f t="shared" si="187"/>
        <v>12026</v>
      </c>
      <c r="QTR3" s="13">
        <f t="shared" si="187"/>
        <v>12027</v>
      </c>
      <c r="QTS3" s="13">
        <f t="shared" si="187"/>
        <v>12028</v>
      </c>
      <c r="QTT3" s="13">
        <f t="shared" si="187"/>
        <v>12029</v>
      </c>
      <c r="QTU3" s="13">
        <f t="shared" si="187"/>
        <v>12030</v>
      </c>
      <c r="QTV3" s="13">
        <f t="shared" si="187"/>
        <v>12031</v>
      </c>
      <c r="QTW3" s="13">
        <f t="shared" si="187"/>
        <v>12032</v>
      </c>
      <c r="QTX3" s="13">
        <f t="shared" si="187"/>
        <v>12033</v>
      </c>
      <c r="QTY3" s="13">
        <f t="shared" si="187"/>
        <v>12034</v>
      </c>
      <c r="QTZ3" s="13">
        <f t="shared" si="187"/>
        <v>12035</v>
      </c>
      <c r="QUA3" s="13">
        <f t="shared" ref="QUA3:QWL3" si="188">COLUMN()-3</f>
        <v>12036</v>
      </c>
      <c r="QUB3" s="13">
        <f t="shared" si="188"/>
        <v>12037</v>
      </c>
      <c r="QUC3" s="13">
        <f t="shared" si="188"/>
        <v>12038</v>
      </c>
      <c r="QUD3" s="13">
        <f t="shared" si="188"/>
        <v>12039</v>
      </c>
      <c r="QUE3" s="13">
        <f t="shared" si="188"/>
        <v>12040</v>
      </c>
      <c r="QUF3" s="13">
        <f t="shared" si="188"/>
        <v>12041</v>
      </c>
      <c r="QUG3" s="13">
        <f t="shared" si="188"/>
        <v>12042</v>
      </c>
      <c r="QUH3" s="13">
        <f t="shared" si="188"/>
        <v>12043</v>
      </c>
      <c r="QUI3" s="13">
        <f t="shared" si="188"/>
        <v>12044</v>
      </c>
      <c r="QUJ3" s="13">
        <f t="shared" si="188"/>
        <v>12045</v>
      </c>
      <c r="QUK3" s="13">
        <f t="shared" si="188"/>
        <v>12046</v>
      </c>
      <c r="QUL3" s="13">
        <f t="shared" si="188"/>
        <v>12047</v>
      </c>
      <c r="QUM3" s="13">
        <f t="shared" si="188"/>
        <v>12048</v>
      </c>
      <c r="QUN3" s="13">
        <f t="shared" si="188"/>
        <v>12049</v>
      </c>
      <c r="QUO3" s="13">
        <f t="shared" si="188"/>
        <v>12050</v>
      </c>
      <c r="QUP3" s="13">
        <f t="shared" si="188"/>
        <v>12051</v>
      </c>
      <c r="QUQ3" s="13">
        <f t="shared" si="188"/>
        <v>12052</v>
      </c>
      <c r="QUR3" s="13">
        <f t="shared" si="188"/>
        <v>12053</v>
      </c>
      <c r="QUS3" s="13">
        <f t="shared" si="188"/>
        <v>12054</v>
      </c>
      <c r="QUT3" s="13">
        <f t="shared" si="188"/>
        <v>12055</v>
      </c>
      <c r="QUU3" s="13">
        <f t="shared" si="188"/>
        <v>12056</v>
      </c>
      <c r="QUV3" s="13">
        <f t="shared" si="188"/>
        <v>12057</v>
      </c>
      <c r="QUW3" s="13">
        <f t="shared" si="188"/>
        <v>12058</v>
      </c>
      <c r="QUX3" s="13">
        <f t="shared" si="188"/>
        <v>12059</v>
      </c>
      <c r="QUY3" s="13">
        <f t="shared" si="188"/>
        <v>12060</v>
      </c>
      <c r="QUZ3" s="13">
        <f t="shared" si="188"/>
        <v>12061</v>
      </c>
      <c r="QVA3" s="13">
        <f t="shared" si="188"/>
        <v>12062</v>
      </c>
      <c r="QVB3" s="13">
        <f t="shared" si="188"/>
        <v>12063</v>
      </c>
      <c r="QVC3" s="13">
        <f t="shared" si="188"/>
        <v>12064</v>
      </c>
      <c r="QVD3" s="13">
        <f t="shared" si="188"/>
        <v>12065</v>
      </c>
      <c r="QVE3" s="13">
        <f t="shared" si="188"/>
        <v>12066</v>
      </c>
      <c r="QVF3" s="13">
        <f t="shared" si="188"/>
        <v>12067</v>
      </c>
      <c r="QVG3" s="13">
        <f t="shared" si="188"/>
        <v>12068</v>
      </c>
      <c r="QVH3" s="13">
        <f t="shared" si="188"/>
        <v>12069</v>
      </c>
      <c r="QVI3" s="13">
        <f t="shared" si="188"/>
        <v>12070</v>
      </c>
      <c r="QVJ3" s="13">
        <f t="shared" si="188"/>
        <v>12071</v>
      </c>
      <c r="QVK3" s="13">
        <f t="shared" si="188"/>
        <v>12072</v>
      </c>
      <c r="QVL3" s="13">
        <f t="shared" si="188"/>
        <v>12073</v>
      </c>
      <c r="QVM3" s="13">
        <f t="shared" si="188"/>
        <v>12074</v>
      </c>
      <c r="QVN3" s="13">
        <f t="shared" si="188"/>
        <v>12075</v>
      </c>
      <c r="QVO3" s="13">
        <f t="shared" si="188"/>
        <v>12076</v>
      </c>
      <c r="QVP3" s="13">
        <f t="shared" si="188"/>
        <v>12077</v>
      </c>
      <c r="QVQ3" s="13">
        <f t="shared" si="188"/>
        <v>12078</v>
      </c>
      <c r="QVR3" s="13">
        <f t="shared" si="188"/>
        <v>12079</v>
      </c>
      <c r="QVS3" s="13">
        <f t="shared" si="188"/>
        <v>12080</v>
      </c>
      <c r="QVT3" s="13">
        <f t="shared" si="188"/>
        <v>12081</v>
      </c>
      <c r="QVU3" s="13">
        <f t="shared" si="188"/>
        <v>12082</v>
      </c>
      <c r="QVV3" s="13">
        <f t="shared" si="188"/>
        <v>12083</v>
      </c>
      <c r="QVW3" s="13">
        <f t="shared" si="188"/>
        <v>12084</v>
      </c>
      <c r="QVX3" s="13">
        <f t="shared" si="188"/>
        <v>12085</v>
      </c>
      <c r="QVY3" s="13">
        <f t="shared" si="188"/>
        <v>12086</v>
      </c>
      <c r="QVZ3" s="13">
        <f t="shared" si="188"/>
        <v>12087</v>
      </c>
      <c r="QWA3" s="13">
        <f t="shared" si="188"/>
        <v>12088</v>
      </c>
      <c r="QWB3" s="13">
        <f t="shared" si="188"/>
        <v>12089</v>
      </c>
      <c r="QWC3" s="13">
        <f t="shared" si="188"/>
        <v>12090</v>
      </c>
      <c r="QWD3" s="13">
        <f t="shared" si="188"/>
        <v>12091</v>
      </c>
      <c r="QWE3" s="13">
        <f t="shared" si="188"/>
        <v>12092</v>
      </c>
      <c r="QWF3" s="13">
        <f t="shared" si="188"/>
        <v>12093</v>
      </c>
      <c r="QWG3" s="13">
        <f t="shared" si="188"/>
        <v>12094</v>
      </c>
      <c r="QWH3" s="13">
        <f t="shared" si="188"/>
        <v>12095</v>
      </c>
      <c r="QWI3" s="13">
        <f t="shared" si="188"/>
        <v>12096</v>
      </c>
      <c r="QWJ3" s="13">
        <f t="shared" si="188"/>
        <v>12097</v>
      </c>
      <c r="QWK3" s="13">
        <f t="shared" si="188"/>
        <v>12098</v>
      </c>
      <c r="QWL3" s="13">
        <f t="shared" si="188"/>
        <v>12099</v>
      </c>
      <c r="QWM3" s="13">
        <f t="shared" ref="QWM3:QYX3" si="189">COLUMN()-3</f>
        <v>12100</v>
      </c>
      <c r="QWN3" s="13">
        <f t="shared" si="189"/>
        <v>12101</v>
      </c>
      <c r="QWO3" s="13">
        <f t="shared" si="189"/>
        <v>12102</v>
      </c>
      <c r="QWP3" s="13">
        <f t="shared" si="189"/>
        <v>12103</v>
      </c>
      <c r="QWQ3" s="13">
        <f t="shared" si="189"/>
        <v>12104</v>
      </c>
      <c r="QWR3" s="13">
        <f t="shared" si="189"/>
        <v>12105</v>
      </c>
      <c r="QWS3" s="13">
        <f t="shared" si="189"/>
        <v>12106</v>
      </c>
      <c r="QWT3" s="13">
        <f t="shared" si="189"/>
        <v>12107</v>
      </c>
      <c r="QWU3" s="13">
        <f t="shared" si="189"/>
        <v>12108</v>
      </c>
      <c r="QWV3" s="13">
        <f t="shared" si="189"/>
        <v>12109</v>
      </c>
      <c r="QWW3" s="13">
        <f t="shared" si="189"/>
        <v>12110</v>
      </c>
      <c r="QWX3" s="13">
        <f t="shared" si="189"/>
        <v>12111</v>
      </c>
      <c r="QWY3" s="13">
        <f t="shared" si="189"/>
        <v>12112</v>
      </c>
      <c r="QWZ3" s="13">
        <f t="shared" si="189"/>
        <v>12113</v>
      </c>
      <c r="QXA3" s="13">
        <f t="shared" si="189"/>
        <v>12114</v>
      </c>
      <c r="QXB3" s="13">
        <f t="shared" si="189"/>
        <v>12115</v>
      </c>
      <c r="QXC3" s="13">
        <f t="shared" si="189"/>
        <v>12116</v>
      </c>
      <c r="QXD3" s="13">
        <f t="shared" si="189"/>
        <v>12117</v>
      </c>
      <c r="QXE3" s="13">
        <f t="shared" si="189"/>
        <v>12118</v>
      </c>
      <c r="QXF3" s="13">
        <f t="shared" si="189"/>
        <v>12119</v>
      </c>
      <c r="QXG3" s="13">
        <f t="shared" si="189"/>
        <v>12120</v>
      </c>
      <c r="QXH3" s="13">
        <f t="shared" si="189"/>
        <v>12121</v>
      </c>
      <c r="QXI3" s="13">
        <f t="shared" si="189"/>
        <v>12122</v>
      </c>
      <c r="QXJ3" s="13">
        <f t="shared" si="189"/>
        <v>12123</v>
      </c>
      <c r="QXK3" s="13">
        <f t="shared" si="189"/>
        <v>12124</v>
      </c>
      <c r="QXL3" s="13">
        <f t="shared" si="189"/>
        <v>12125</v>
      </c>
      <c r="QXM3" s="13">
        <f t="shared" si="189"/>
        <v>12126</v>
      </c>
      <c r="QXN3" s="13">
        <f t="shared" si="189"/>
        <v>12127</v>
      </c>
      <c r="QXO3" s="13">
        <f t="shared" si="189"/>
        <v>12128</v>
      </c>
      <c r="QXP3" s="13">
        <f t="shared" si="189"/>
        <v>12129</v>
      </c>
      <c r="QXQ3" s="13">
        <f t="shared" si="189"/>
        <v>12130</v>
      </c>
      <c r="QXR3" s="13">
        <f t="shared" si="189"/>
        <v>12131</v>
      </c>
      <c r="QXS3" s="13">
        <f t="shared" si="189"/>
        <v>12132</v>
      </c>
      <c r="QXT3" s="13">
        <f t="shared" si="189"/>
        <v>12133</v>
      </c>
      <c r="QXU3" s="13">
        <f t="shared" si="189"/>
        <v>12134</v>
      </c>
      <c r="QXV3" s="13">
        <f t="shared" si="189"/>
        <v>12135</v>
      </c>
      <c r="QXW3" s="13">
        <f t="shared" si="189"/>
        <v>12136</v>
      </c>
      <c r="QXX3" s="13">
        <f t="shared" si="189"/>
        <v>12137</v>
      </c>
      <c r="QXY3" s="13">
        <f t="shared" si="189"/>
        <v>12138</v>
      </c>
      <c r="QXZ3" s="13">
        <f t="shared" si="189"/>
        <v>12139</v>
      </c>
      <c r="QYA3" s="13">
        <f t="shared" si="189"/>
        <v>12140</v>
      </c>
      <c r="QYB3" s="13">
        <f t="shared" si="189"/>
        <v>12141</v>
      </c>
      <c r="QYC3" s="13">
        <f t="shared" si="189"/>
        <v>12142</v>
      </c>
      <c r="QYD3" s="13">
        <f t="shared" si="189"/>
        <v>12143</v>
      </c>
      <c r="QYE3" s="13">
        <f t="shared" si="189"/>
        <v>12144</v>
      </c>
      <c r="QYF3" s="13">
        <f t="shared" si="189"/>
        <v>12145</v>
      </c>
      <c r="QYG3" s="13">
        <f t="shared" si="189"/>
        <v>12146</v>
      </c>
      <c r="QYH3" s="13">
        <f t="shared" si="189"/>
        <v>12147</v>
      </c>
      <c r="QYI3" s="13">
        <f t="shared" si="189"/>
        <v>12148</v>
      </c>
      <c r="QYJ3" s="13">
        <f t="shared" si="189"/>
        <v>12149</v>
      </c>
      <c r="QYK3" s="13">
        <f t="shared" si="189"/>
        <v>12150</v>
      </c>
      <c r="QYL3" s="13">
        <f t="shared" si="189"/>
        <v>12151</v>
      </c>
      <c r="QYM3" s="13">
        <f t="shared" si="189"/>
        <v>12152</v>
      </c>
      <c r="QYN3" s="13">
        <f t="shared" si="189"/>
        <v>12153</v>
      </c>
      <c r="QYO3" s="13">
        <f t="shared" si="189"/>
        <v>12154</v>
      </c>
      <c r="QYP3" s="13">
        <f t="shared" si="189"/>
        <v>12155</v>
      </c>
      <c r="QYQ3" s="13">
        <f t="shared" si="189"/>
        <v>12156</v>
      </c>
      <c r="QYR3" s="13">
        <f t="shared" si="189"/>
        <v>12157</v>
      </c>
      <c r="QYS3" s="13">
        <f t="shared" si="189"/>
        <v>12158</v>
      </c>
      <c r="QYT3" s="13">
        <f t="shared" si="189"/>
        <v>12159</v>
      </c>
      <c r="QYU3" s="13">
        <f t="shared" si="189"/>
        <v>12160</v>
      </c>
      <c r="QYV3" s="13">
        <f t="shared" si="189"/>
        <v>12161</v>
      </c>
      <c r="QYW3" s="13">
        <f t="shared" si="189"/>
        <v>12162</v>
      </c>
      <c r="QYX3" s="13">
        <f t="shared" si="189"/>
        <v>12163</v>
      </c>
      <c r="QYY3" s="13">
        <f t="shared" ref="QYY3:RBJ3" si="190">COLUMN()-3</f>
        <v>12164</v>
      </c>
      <c r="QYZ3" s="13">
        <f t="shared" si="190"/>
        <v>12165</v>
      </c>
      <c r="QZA3" s="13">
        <f t="shared" si="190"/>
        <v>12166</v>
      </c>
      <c r="QZB3" s="13">
        <f t="shared" si="190"/>
        <v>12167</v>
      </c>
      <c r="QZC3" s="13">
        <f t="shared" si="190"/>
        <v>12168</v>
      </c>
      <c r="QZD3" s="13">
        <f t="shared" si="190"/>
        <v>12169</v>
      </c>
      <c r="QZE3" s="13">
        <f t="shared" si="190"/>
        <v>12170</v>
      </c>
      <c r="QZF3" s="13">
        <f t="shared" si="190"/>
        <v>12171</v>
      </c>
      <c r="QZG3" s="13">
        <f t="shared" si="190"/>
        <v>12172</v>
      </c>
      <c r="QZH3" s="13">
        <f t="shared" si="190"/>
        <v>12173</v>
      </c>
      <c r="QZI3" s="13">
        <f t="shared" si="190"/>
        <v>12174</v>
      </c>
      <c r="QZJ3" s="13">
        <f t="shared" si="190"/>
        <v>12175</v>
      </c>
      <c r="QZK3" s="13">
        <f t="shared" si="190"/>
        <v>12176</v>
      </c>
      <c r="QZL3" s="13">
        <f t="shared" si="190"/>
        <v>12177</v>
      </c>
      <c r="QZM3" s="13">
        <f t="shared" si="190"/>
        <v>12178</v>
      </c>
      <c r="QZN3" s="13">
        <f t="shared" si="190"/>
        <v>12179</v>
      </c>
      <c r="QZO3" s="13">
        <f t="shared" si="190"/>
        <v>12180</v>
      </c>
      <c r="QZP3" s="13">
        <f t="shared" si="190"/>
        <v>12181</v>
      </c>
      <c r="QZQ3" s="13">
        <f t="shared" si="190"/>
        <v>12182</v>
      </c>
      <c r="QZR3" s="13">
        <f t="shared" si="190"/>
        <v>12183</v>
      </c>
      <c r="QZS3" s="13">
        <f t="shared" si="190"/>
        <v>12184</v>
      </c>
      <c r="QZT3" s="13">
        <f t="shared" si="190"/>
        <v>12185</v>
      </c>
      <c r="QZU3" s="13">
        <f t="shared" si="190"/>
        <v>12186</v>
      </c>
      <c r="QZV3" s="13">
        <f t="shared" si="190"/>
        <v>12187</v>
      </c>
      <c r="QZW3" s="13">
        <f t="shared" si="190"/>
        <v>12188</v>
      </c>
      <c r="QZX3" s="13">
        <f t="shared" si="190"/>
        <v>12189</v>
      </c>
      <c r="QZY3" s="13">
        <f t="shared" si="190"/>
        <v>12190</v>
      </c>
      <c r="QZZ3" s="13">
        <f t="shared" si="190"/>
        <v>12191</v>
      </c>
      <c r="RAA3" s="13">
        <f t="shared" si="190"/>
        <v>12192</v>
      </c>
      <c r="RAB3" s="13">
        <f t="shared" si="190"/>
        <v>12193</v>
      </c>
      <c r="RAC3" s="13">
        <f t="shared" si="190"/>
        <v>12194</v>
      </c>
      <c r="RAD3" s="13">
        <f t="shared" si="190"/>
        <v>12195</v>
      </c>
      <c r="RAE3" s="13">
        <f t="shared" si="190"/>
        <v>12196</v>
      </c>
      <c r="RAF3" s="13">
        <f t="shared" si="190"/>
        <v>12197</v>
      </c>
      <c r="RAG3" s="13">
        <f t="shared" si="190"/>
        <v>12198</v>
      </c>
      <c r="RAH3" s="13">
        <f t="shared" si="190"/>
        <v>12199</v>
      </c>
      <c r="RAI3" s="13">
        <f t="shared" si="190"/>
        <v>12200</v>
      </c>
      <c r="RAJ3" s="13">
        <f t="shared" si="190"/>
        <v>12201</v>
      </c>
      <c r="RAK3" s="13">
        <f t="shared" si="190"/>
        <v>12202</v>
      </c>
      <c r="RAL3" s="13">
        <f t="shared" si="190"/>
        <v>12203</v>
      </c>
      <c r="RAM3" s="13">
        <f t="shared" si="190"/>
        <v>12204</v>
      </c>
      <c r="RAN3" s="13">
        <f t="shared" si="190"/>
        <v>12205</v>
      </c>
      <c r="RAO3" s="13">
        <f t="shared" si="190"/>
        <v>12206</v>
      </c>
      <c r="RAP3" s="13">
        <f t="shared" si="190"/>
        <v>12207</v>
      </c>
      <c r="RAQ3" s="13">
        <f t="shared" si="190"/>
        <v>12208</v>
      </c>
      <c r="RAR3" s="13">
        <f t="shared" si="190"/>
        <v>12209</v>
      </c>
      <c r="RAS3" s="13">
        <f t="shared" si="190"/>
        <v>12210</v>
      </c>
      <c r="RAT3" s="13">
        <f t="shared" si="190"/>
        <v>12211</v>
      </c>
      <c r="RAU3" s="13">
        <f t="shared" si="190"/>
        <v>12212</v>
      </c>
      <c r="RAV3" s="13">
        <f t="shared" si="190"/>
        <v>12213</v>
      </c>
      <c r="RAW3" s="13">
        <f t="shared" si="190"/>
        <v>12214</v>
      </c>
      <c r="RAX3" s="13">
        <f t="shared" si="190"/>
        <v>12215</v>
      </c>
      <c r="RAY3" s="13">
        <f t="shared" si="190"/>
        <v>12216</v>
      </c>
      <c r="RAZ3" s="13">
        <f t="shared" si="190"/>
        <v>12217</v>
      </c>
      <c r="RBA3" s="13">
        <f t="shared" si="190"/>
        <v>12218</v>
      </c>
      <c r="RBB3" s="13">
        <f t="shared" si="190"/>
        <v>12219</v>
      </c>
      <c r="RBC3" s="13">
        <f t="shared" si="190"/>
        <v>12220</v>
      </c>
      <c r="RBD3" s="13">
        <f t="shared" si="190"/>
        <v>12221</v>
      </c>
      <c r="RBE3" s="13">
        <f t="shared" si="190"/>
        <v>12222</v>
      </c>
      <c r="RBF3" s="13">
        <f t="shared" si="190"/>
        <v>12223</v>
      </c>
      <c r="RBG3" s="13">
        <f t="shared" si="190"/>
        <v>12224</v>
      </c>
      <c r="RBH3" s="13">
        <f t="shared" si="190"/>
        <v>12225</v>
      </c>
      <c r="RBI3" s="13">
        <f t="shared" si="190"/>
        <v>12226</v>
      </c>
      <c r="RBJ3" s="13">
        <f t="shared" si="190"/>
        <v>12227</v>
      </c>
      <c r="RBK3" s="13">
        <f t="shared" ref="RBK3:RDV3" si="191">COLUMN()-3</f>
        <v>12228</v>
      </c>
      <c r="RBL3" s="13">
        <f t="shared" si="191"/>
        <v>12229</v>
      </c>
      <c r="RBM3" s="13">
        <f t="shared" si="191"/>
        <v>12230</v>
      </c>
      <c r="RBN3" s="13">
        <f t="shared" si="191"/>
        <v>12231</v>
      </c>
      <c r="RBO3" s="13">
        <f t="shared" si="191"/>
        <v>12232</v>
      </c>
      <c r="RBP3" s="13">
        <f t="shared" si="191"/>
        <v>12233</v>
      </c>
      <c r="RBQ3" s="13">
        <f t="shared" si="191"/>
        <v>12234</v>
      </c>
      <c r="RBR3" s="13">
        <f t="shared" si="191"/>
        <v>12235</v>
      </c>
      <c r="RBS3" s="13">
        <f t="shared" si="191"/>
        <v>12236</v>
      </c>
      <c r="RBT3" s="13">
        <f t="shared" si="191"/>
        <v>12237</v>
      </c>
      <c r="RBU3" s="13">
        <f t="shared" si="191"/>
        <v>12238</v>
      </c>
      <c r="RBV3" s="13">
        <f t="shared" si="191"/>
        <v>12239</v>
      </c>
      <c r="RBW3" s="13">
        <f t="shared" si="191"/>
        <v>12240</v>
      </c>
      <c r="RBX3" s="13">
        <f t="shared" si="191"/>
        <v>12241</v>
      </c>
      <c r="RBY3" s="13">
        <f t="shared" si="191"/>
        <v>12242</v>
      </c>
      <c r="RBZ3" s="13">
        <f t="shared" si="191"/>
        <v>12243</v>
      </c>
      <c r="RCA3" s="13">
        <f t="shared" si="191"/>
        <v>12244</v>
      </c>
      <c r="RCB3" s="13">
        <f t="shared" si="191"/>
        <v>12245</v>
      </c>
      <c r="RCC3" s="13">
        <f t="shared" si="191"/>
        <v>12246</v>
      </c>
      <c r="RCD3" s="13">
        <f t="shared" si="191"/>
        <v>12247</v>
      </c>
      <c r="RCE3" s="13">
        <f t="shared" si="191"/>
        <v>12248</v>
      </c>
      <c r="RCF3" s="13">
        <f t="shared" si="191"/>
        <v>12249</v>
      </c>
      <c r="RCG3" s="13">
        <f t="shared" si="191"/>
        <v>12250</v>
      </c>
      <c r="RCH3" s="13">
        <f t="shared" si="191"/>
        <v>12251</v>
      </c>
      <c r="RCI3" s="13">
        <f t="shared" si="191"/>
        <v>12252</v>
      </c>
      <c r="RCJ3" s="13">
        <f t="shared" si="191"/>
        <v>12253</v>
      </c>
      <c r="RCK3" s="13">
        <f t="shared" si="191"/>
        <v>12254</v>
      </c>
      <c r="RCL3" s="13">
        <f t="shared" si="191"/>
        <v>12255</v>
      </c>
      <c r="RCM3" s="13">
        <f t="shared" si="191"/>
        <v>12256</v>
      </c>
      <c r="RCN3" s="13">
        <f t="shared" si="191"/>
        <v>12257</v>
      </c>
      <c r="RCO3" s="13">
        <f t="shared" si="191"/>
        <v>12258</v>
      </c>
      <c r="RCP3" s="13">
        <f t="shared" si="191"/>
        <v>12259</v>
      </c>
      <c r="RCQ3" s="13">
        <f t="shared" si="191"/>
        <v>12260</v>
      </c>
      <c r="RCR3" s="13">
        <f t="shared" si="191"/>
        <v>12261</v>
      </c>
      <c r="RCS3" s="13">
        <f t="shared" si="191"/>
        <v>12262</v>
      </c>
      <c r="RCT3" s="13">
        <f t="shared" si="191"/>
        <v>12263</v>
      </c>
      <c r="RCU3" s="13">
        <f t="shared" si="191"/>
        <v>12264</v>
      </c>
      <c r="RCV3" s="13">
        <f t="shared" si="191"/>
        <v>12265</v>
      </c>
      <c r="RCW3" s="13">
        <f t="shared" si="191"/>
        <v>12266</v>
      </c>
      <c r="RCX3" s="13">
        <f t="shared" si="191"/>
        <v>12267</v>
      </c>
      <c r="RCY3" s="13">
        <f t="shared" si="191"/>
        <v>12268</v>
      </c>
      <c r="RCZ3" s="13">
        <f t="shared" si="191"/>
        <v>12269</v>
      </c>
      <c r="RDA3" s="13">
        <f t="shared" si="191"/>
        <v>12270</v>
      </c>
      <c r="RDB3" s="13">
        <f t="shared" si="191"/>
        <v>12271</v>
      </c>
      <c r="RDC3" s="13">
        <f t="shared" si="191"/>
        <v>12272</v>
      </c>
      <c r="RDD3" s="13">
        <f t="shared" si="191"/>
        <v>12273</v>
      </c>
      <c r="RDE3" s="13">
        <f t="shared" si="191"/>
        <v>12274</v>
      </c>
      <c r="RDF3" s="13">
        <f t="shared" si="191"/>
        <v>12275</v>
      </c>
      <c r="RDG3" s="13">
        <f t="shared" si="191"/>
        <v>12276</v>
      </c>
      <c r="RDH3" s="13">
        <f t="shared" si="191"/>
        <v>12277</v>
      </c>
      <c r="RDI3" s="13">
        <f t="shared" si="191"/>
        <v>12278</v>
      </c>
      <c r="RDJ3" s="13">
        <f t="shared" si="191"/>
        <v>12279</v>
      </c>
      <c r="RDK3" s="13">
        <f t="shared" si="191"/>
        <v>12280</v>
      </c>
      <c r="RDL3" s="13">
        <f t="shared" si="191"/>
        <v>12281</v>
      </c>
      <c r="RDM3" s="13">
        <f t="shared" si="191"/>
        <v>12282</v>
      </c>
      <c r="RDN3" s="13">
        <f t="shared" si="191"/>
        <v>12283</v>
      </c>
      <c r="RDO3" s="13">
        <f t="shared" si="191"/>
        <v>12284</v>
      </c>
      <c r="RDP3" s="13">
        <f t="shared" si="191"/>
        <v>12285</v>
      </c>
      <c r="RDQ3" s="13">
        <f t="shared" si="191"/>
        <v>12286</v>
      </c>
      <c r="RDR3" s="13">
        <f t="shared" si="191"/>
        <v>12287</v>
      </c>
      <c r="RDS3" s="13">
        <f t="shared" si="191"/>
        <v>12288</v>
      </c>
      <c r="RDT3" s="13">
        <f t="shared" si="191"/>
        <v>12289</v>
      </c>
      <c r="RDU3" s="13">
        <f t="shared" si="191"/>
        <v>12290</v>
      </c>
      <c r="RDV3" s="13">
        <f t="shared" si="191"/>
        <v>12291</v>
      </c>
      <c r="RDW3" s="13">
        <f t="shared" ref="RDW3:RGH3" si="192">COLUMN()-3</f>
        <v>12292</v>
      </c>
      <c r="RDX3" s="13">
        <f t="shared" si="192"/>
        <v>12293</v>
      </c>
      <c r="RDY3" s="13">
        <f t="shared" si="192"/>
        <v>12294</v>
      </c>
      <c r="RDZ3" s="13">
        <f t="shared" si="192"/>
        <v>12295</v>
      </c>
      <c r="REA3" s="13">
        <f t="shared" si="192"/>
        <v>12296</v>
      </c>
      <c r="REB3" s="13">
        <f t="shared" si="192"/>
        <v>12297</v>
      </c>
      <c r="REC3" s="13">
        <f t="shared" si="192"/>
        <v>12298</v>
      </c>
      <c r="RED3" s="13">
        <f t="shared" si="192"/>
        <v>12299</v>
      </c>
      <c r="REE3" s="13">
        <f t="shared" si="192"/>
        <v>12300</v>
      </c>
      <c r="REF3" s="13">
        <f t="shared" si="192"/>
        <v>12301</v>
      </c>
      <c r="REG3" s="13">
        <f t="shared" si="192"/>
        <v>12302</v>
      </c>
      <c r="REH3" s="13">
        <f t="shared" si="192"/>
        <v>12303</v>
      </c>
      <c r="REI3" s="13">
        <f t="shared" si="192"/>
        <v>12304</v>
      </c>
      <c r="REJ3" s="13">
        <f t="shared" si="192"/>
        <v>12305</v>
      </c>
      <c r="REK3" s="13">
        <f t="shared" si="192"/>
        <v>12306</v>
      </c>
      <c r="REL3" s="13">
        <f t="shared" si="192"/>
        <v>12307</v>
      </c>
      <c r="REM3" s="13">
        <f t="shared" si="192"/>
        <v>12308</v>
      </c>
      <c r="REN3" s="13">
        <f t="shared" si="192"/>
        <v>12309</v>
      </c>
      <c r="REO3" s="13">
        <f t="shared" si="192"/>
        <v>12310</v>
      </c>
      <c r="REP3" s="13">
        <f t="shared" si="192"/>
        <v>12311</v>
      </c>
      <c r="REQ3" s="13">
        <f t="shared" si="192"/>
        <v>12312</v>
      </c>
      <c r="RER3" s="13">
        <f t="shared" si="192"/>
        <v>12313</v>
      </c>
      <c r="RES3" s="13">
        <f t="shared" si="192"/>
        <v>12314</v>
      </c>
      <c r="RET3" s="13">
        <f t="shared" si="192"/>
        <v>12315</v>
      </c>
      <c r="REU3" s="13">
        <f t="shared" si="192"/>
        <v>12316</v>
      </c>
      <c r="REV3" s="13">
        <f t="shared" si="192"/>
        <v>12317</v>
      </c>
      <c r="REW3" s="13">
        <f t="shared" si="192"/>
        <v>12318</v>
      </c>
      <c r="REX3" s="13">
        <f t="shared" si="192"/>
        <v>12319</v>
      </c>
      <c r="REY3" s="13">
        <f t="shared" si="192"/>
        <v>12320</v>
      </c>
      <c r="REZ3" s="13">
        <f t="shared" si="192"/>
        <v>12321</v>
      </c>
      <c r="RFA3" s="13">
        <f t="shared" si="192"/>
        <v>12322</v>
      </c>
      <c r="RFB3" s="13">
        <f t="shared" si="192"/>
        <v>12323</v>
      </c>
      <c r="RFC3" s="13">
        <f t="shared" si="192"/>
        <v>12324</v>
      </c>
      <c r="RFD3" s="13">
        <f t="shared" si="192"/>
        <v>12325</v>
      </c>
      <c r="RFE3" s="13">
        <f t="shared" si="192"/>
        <v>12326</v>
      </c>
      <c r="RFF3" s="13">
        <f t="shared" si="192"/>
        <v>12327</v>
      </c>
      <c r="RFG3" s="13">
        <f t="shared" si="192"/>
        <v>12328</v>
      </c>
      <c r="RFH3" s="13">
        <f t="shared" si="192"/>
        <v>12329</v>
      </c>
      <c r="RFI3" s="13">
        <f t="shared" si="192"/>
        <v>12330</v>
      </c>
      <c r="RFJ3" s="13">
        <f t="shared" si="192"/>
        <v>12331</v>
      </c>
      <c r="RFK3" s="13">
        <f t="shared" si="192"/>
        <v>12332</v>
      </c>
      <c r="RFL3" s="13">
        <f t="shared" si="192"/>
        <v>12333</v>
      </c>
      <c r="RFM3" s="13">
        <f t="shared" si="192"/>
        <v>12334</v>
      </c>
      <c r="RFN3" s="13">
        <f t="shared" si="192"/>
        <v>12335</v>
      </c>
      <c r="RFO3" s="13">
        <f t="shared" si="192"/>
        <v>12336</v>
      </c>
      <c r="RFP3" s="13">
        <f t="shared" si="192"/>
        <v>12337</v>
      </c>
      <c r="RFQ3" s="13">
        <f t="shared" si="192"/>
        <v>12338</v>
      </c>
      <c r="RFR3" s="13">
        <f t="shared" si="192"/>
        <v>12339</v>
      </c>
      <c r="RFS3" s="13">
        <f t="shared" si="192"/>
        <v>12340</v>
      </c>
      <c r="RFT3" s="13">
        <f t="shared" si="192"/>
        <v>12341</v>
      </c>
      <c r="RFU3" s="13">
        <f t="shared" si="192"/>
        <v>12342</v>
      </c>
      <c r="RFV3" s="13">
        <f t="shared" si="192"/>
        <v>12343</v>
      </c>
      <c r="RFW3" s="13">
        <f t="shared" si="192"/>
        <v>12344</v>
      </c>
      <c r="RFX3" s="13">
        <f t="shared" si="192"/>
        <v>12345</v>
      </c>
      <c r="RFY3" s="13">
        <f t="shared" si="192"/>
        <v>12346</v>
      </c>
      <c r="RFZ3" s="13">
        <f t="shared" si="192"/>
        <v>12347</v>
      </c>
      <c r="RGA3" s="13">
        <f t="shared" si="192"/>
        <v>12348</v>
      </c>
      <c r="RGB3" s="13">
        <f t="shared" si="192"/>
        <v>12349</v>
      </c>
      <c r="RGC3" s="13">
        <f t="shared" si="192"/>
        <v>12350</v>
      </c>
      <c r="RGD3" s="13">
        <f t="shared" si="192"/>
        <v>12351</v>
      </c>
      <c r="RGE3" s="13">
        <f t="shared" si="192"/>
        <v>12352</v>
      </c>
      <c r="RGF3" s="13">
        <f t="shared" si="192"/>
        <v>12353</v>
      </c>
      <c r="RGG3" s="13">
        <f t="shared" si="192"/>
        <v>12354</v>
      </c>
      <c r="RGH3" s="13">
        <f t="shared" si="192"/>
        <v>12355</v>
      </c>
      <c r="RGI3" s="13">
        <f t="shared" ref="RGI3:RIT3" si="193">COLUMN()-3</f>
        <v>12356</v>
      </c>
      <c r="RGJ3" s="13">
        <f t="shared" si="193"/>
        <v>12357</v>
      </c>
      <c r="RGK3" s="13">
        <f t="shared" si="193"/>
        <v>12358</v>
      </c>
      <c r="RGL3" s="13">
        <f t="shared" si="193"/>
        <v>12359</v>
      </c>
      <c r="RGM3" s="13">
        <f t="shared" si="193"/>
        <v>12360</v>
      </c>
      <c r="RGN3" s="13">
        <f t="shared" si="193"/>
        <v>12361</v>
      </c>
      <c r="RGO3" s="13">
        <f t="shared" si="193"/>
        <v>12362</v>
      </c>
      <c r="RGP3" s="13">
        <f t="shared" si="193"/>
        <v>12363</v>
      </c>
      <c r="RGQ3" s="13">
        <f t="shared" si="193"/>
        <v>12364</v>
      </c>
      <c r="RGR3" s="13">
        <f t="shared" si="193"/>
        <v>12365</v>
      </c>
      <c r="RGS3" s="13">
        <f t="shared" si="193"/>
        <v>12366</v>
      </c>
      <c r="RGT3" s="13">
        <f t="shared" si="193"/>
        <v>12367</v>
      </c>
      <c r="RGU3" s="13">
        <f t="shared" si="193"/>
        <v>12368</v>
      </c>
      <c r="RGV3" s="13">
        <f t="shared" si="193"/>
        <v>12369</v>
      </c>
      <c r="RGW3" s="13">
        <f t="shared" si="193"/>
        <v>12370</v>
      </c>
      <c r="RGX3" s="13">
        <f t="shared" si="193"/>
        <v>12371</v>
      </c>
      <c r="RGY3" s="13">
        <f t="shared" si="193"/>
        <v>12372</v>
      </c>
      <c r="RGZ3" s="13">
        <f t="shared" si="193"/>
        <v>12373</v>
      </c>
      <c r="RHA3" s="13">
        <f t="shared" si="193"/>
        <v>12374</v>
      </c>
      <c r="RHB3" s="13">
        <f t="shared" si="193"/>
        <v>12375</v>
      </c>
      <c r="RHC3" s="13">
        <f t="shared" si="193"/>
        <v>12376</v>
      </c>
      <c r="RHD3" s="13">
        <f t="shared" si="193"/>
        <v>12377</v>
      </c>
      <c r="RHE3" s="13">
        <f t="shared" si="193"/>
        <v>12378</v>
      </c>
      <c r="RHF3" s="13">
        <f t="shared" si="193"/>
        <v>12379</v>
      </c>
      <c r="RHG3" s="13">
        <f t="shared" si="193"/>
        <v>12380</v>
      </c>
      <c r="RHH3" s="13">
        <f t="shared" si="193"/>
        <v>12381</v>
      </c>
      <c r="RHI3" s="13">
        <f t="shared" si="193"/>
        <v>12382</v>
      </c>
      <c r="RHJ3" s="13">
        <f t="shared" si="193"/>
        <v>12383</v>
      </c>
      <c r="RHK3" s="13">
        <f t="shared" si="193"/>
        <v>12384</v>
      </c>
      <c r="RHL3" s="13">
        <f t="shared" si="193"/>
        <v>12385</v>
      </c>
      <c r="RHM3" s="13">
        <f t="shared" si="193"/>
        <v>12386</v>
      </c>
      <c r="RHN3" s="13">
        <f t="shared" si="193"/>
        <v>12387</v>
      </c>
      <c r="RHO3" s="13">
        <f t="shared" si="193"/>
        <v>12388</v>
      </c>
      <c r="RHP3" s="13">
        <f t="shared" si="193"/>
        <v>12389</v>
      </c>
      <c r="RHQ3" s="13">
        <f t="shared" si="193"/>
        <v>12390</v>
      </c>
      <c r="RHR3" s="13">
        <f t="shared" si="193"/>
        <v>12391</v>
      </c>
      <c r="RHS3" s="13">
        <f t="shared" si="193"/>
        <v>12392</v>
      </c>
      <c r="RHT3" s="13">
        <f t="shared" si="193"/>
        <v>12393</v>
      </c>
      <c r="RHU3" s="13">
        <f t="shared" si="193"/>
        <v>12394</v>
      </c>
      <c r="RHV3" s="13">
        <f t="shared" si="193"/>
        <v>12395</v>
      </c>
      <c r="RHW3" s="13">
        <f t="shared" si="193"/>
        <v>12396</v>
      </c>
      <c r="RHX3" s="13">
        <f t="shared" si="193"/>
        <v>12397</v>
      </c>
      <c r="RHY3" s="13">
        <f t="shared" si="193"/>
        <v>12398</v>
      </c>
      <c r="RHZ3" s="13">
        <f t="shared" si="193"/>
        <v>12399</v>
      </c>
      <c r="RIA3" s="13">
        <f t="shared" si="193"/>
        <v>12400</v>
      </c>
      <c r="RIB3" s="13">
        <f t="shared" si="193"/>
        <v>12401</v>
      </c>
      <c r="RIC3" s="13">
        <f t="shared" si="193"/>
        <v>12402</v>
      </c>
      <c r="RID3" s="13">
        <f t="shared" si="193"/>
        <v>12403</v>
      </c>
      <c r="RIE3" s="13">
        <f t="shared" si="193"/>
        <v>12404</v>
      </c>
      <c r="RIF3" s="13">
        <f t="shared" si="193"/>
        <v>12405</v>
      </c>
      <c r="RIG3" s="13">
        <f t="shared" si="193"/>
        <v>12406</v>
      </c>
      <c r="RIH3" s="13">
        <f t="shared" si="193"/>
        <v>12407</v>
      </c>
      <c r="RII3" s="13">
        <f t="shared" si="193"/>
        <v>12408</v>
      </c>
      <c r="RIJ3" s="13">
        <f t="shared" si="193"/>
        <v>12409</v>
      </c>
      <c r="RIK3" s="13">
        <f t="shared" si="193"/>
        <v>12410</v>
      </c>
      <c r="RIL3" s="13">
        <f t="shared" si="193"/>
        <v>12411</v>
      </c>
      <c r="RIM3" s="13">
        <f t="shared" si="193"/>
        <v>12412</v>
      </c>
      <c r="RIN3" s="13">
        <f t="shared" si="193"/>
        <v>12413</v>
      </c>
      <c r="RIO3" s="13">
        <f t="shared" si="193"/>
        <v>12414</v>
      </c>
      <c r="RIP3" s="13">
        <f t="shared" si="193"/>
        <v>12415</v>
      </c>
      <c r="RIQ3" s="13">
        <f t="shared" si="193"/>
        <v>12416</v>
      </c>
      <c r="RIR3" s="13">
        <f t="shared" si="193"/>
        <v>12417</v>
      </c>
      <c r="RIS3" s="13">
        <f t="shared" si="193"/>
        <v>12418</v>
      </c>
      <c r="RIT3" s="13">
        <f t="shared" si="193"/>
        <v>12419</v>
      </c>
      <c r="RIU3" s="13">
        <f t="shared" ref="RIU3:RLF3" si="194">COLUMN()-3</f>
        <v>12420</v>
      </c>
      <c r="RIV3" s="13">
        <f t="shared" si="194"/>
        <v>12421</v>
      </c>
      <c r="RIW3" s="13">
        <f t="shared" si="194"/>
        <v>12422</v>
      </c>
      <c r="RIX3" s="13">
        <f t="shared" si="194"/>
        <v>12423</v>
      </c>
      <c r="RIY3" s="13">
        <f t="shared" si="194"/>
        <v>12424</v>
      </c>
      <c r="RIZ3" s="13">
        <f t="shared" si="194"/>
        <v>12425</v>
      </c>
      <c r="RJA3" s="13">
        <f t="shared" si="194"/>
        <v>12426</v>
      </c>
      <c r="RJB3" s="13">
        <f t="shared" si="194"/>
        <v>12427</v>
      </c>
      <c r="RJC3" s="13">
        <f t="shared" si="194"/>
        <v>12428</v>
      </c>
      <c r="RJD3" s="13">
        <f t="shared" si="194"/>
        <v>12429</v>
      </c>
      <c r="RJE3" s="13">
        <f t="shared" si="194"/>
        <v>12430</v>
      </c>
      <c r="RJF3" s="13">
        <f t="shared" si="194"/>
        <v>12431</v>
      </c>
      <c r="RJG3" s="13">
        <f t="shared" si="194"/>
        <v>12432</v>
      </c>
      <c r="RJH3" s="13">
        <f t="shared" si="194"/>
        <v>12433</v>
      </c>
      <c r="RJI3" s="13">
        <f t="shared" si="194"/>
        <v>12434</v>
      </c>
      <c r="RJJ3" s="13">
        <f t="shared" si="194"/>
        <v>12435</v>
      </c>
      <c r="RJK3" s="13">
        <f t="shared" si="194"/>
        <v>12436</v>
      </c>
      <c r="RJL3" s="13">
        <f t="shared" si="194"/>
        <v>12437</v>
      </c>
      <c r="RJM3" s="13">
        <f t="shared" si="194"/>
        <v>12438</v>
      </c>
      <c r="RJN3" s="13">
        <f t="shared" si="194"/>
        <v>12439</v>
      </c>
      <c r="RJO3" s="13">
        <f t="shared" si="194"/>
        <v>12440</v>
      </c>
      <c r="RJP3" s="13">
        <f t="shared" si="194"/>
        <v>12441</v>
      </c>
      <c r="RJQ3" s="13">
        <f t="shared" si="194"/>
        <v>12442</v>
      </c>
      <c r="RJR3" s="13">
        <f t="shared" si="194"/>
        <v>12443</v>
      </c>
      <c r="RJS3" s="13">
        <f t="shared" si="194"/>
        <v>12444</v>
      </c>
      <c r="RJT3" s="13">
        <f t="shared" si="194"/>
        <v>12445</v>
      </c>
      <c r="RJU3" s="13">
        <f t="shared" si="194"/>
        <v>12446</v>
      </c>
      <c r="RJV3" s="13">
        <f t="shared" si="194"/>
        <v>12447</v>
      </c>
      <c r="RJW3" s="13">
        <f t="shared" si="194"/>
        <v>12448</v>
      </c>
      <c r="RJX3" s="13">
        <f t="shared" si="194"/>
        <v>12449</v>
      </c>
      <c r="RJY3" s="13">
        <f t="shared" si="194"/>
        <v>12450</v>
      </c>
      <c r="RJZ3" s="13">
        <f t="shared" si="194"/>
        <v>12451</v>
      </c>
      <c r="RKA3" s="13">
        <f t="shared" si="194"/>
        <v>12452</v>
      </c>
      <c r="RKB3" s="13">
        <f t="shared" si="194"/>
        <v>12453</v>
      </c>
      <c r="RKC3" s="13">
        <f t="shared" si="194"/>
        <v>12454</v>
      </c>
      <c r="RKD3" s="13">
        <f t="shared" si="194"/>
        <v>12455</v>
      </c>
      <c r="RKE3" s="13">
        <f t="shared" si="194"/>
        <v>12456</v>
      </c>
      <c r="RKF3" s="13">
        <f t="shared" si="194"/>
        <v>12457</v>
      </c>
      <c r="RKG3" s="13">
        <f t="shared" si="194"/>
        <v>12458</v>
      </c>
      <c r="RKH3" s="13">
        <f t="shared" si="194"/>
        <v>12459</v>
      </c>
      <c r="RKI3" s="13">
        <f t="shared" si="194"/>
        <v>12460</v>
      </c>
      <c r="RKJ3" s="13">
        <f t="shared" si="194"/>
        <v>12461</v>
      </c>
      <c r="RKK3" s="13">
        <f t="shared" si="194"/>
        <v>12462</v>
      </c>
      <c r="RKL3" s="13">
        <f t="shared" si="194"/>
        <v>12463</v>
      </c>
      <c r="RKM3" s="13">
        <f t="shared" si="194"/>
        <v>12464</v>
      </c>
      <c r="RKN3" s="13">
        <f t="shared" si="194"/>
        <v>12465</v>
      </c>
      <c r="RKO3" s="13">
        <f t="shared" si="194"/>
        <v>12466</v>
      </c>
      <c r="RKP3" s="13">
        <f t="shared" si="194"/>
        <v>12467</v>
      </c>
      <c r="RKQ3" s="13">
        <f t="shared" si="194"/>
        <v>12468</v>
      </c>
      <c r="RKR3" s="13">
        <f t="shared" si="194"/>
        <v>12469</v>
      </c>
      <c r="RKS3" s="13">
        <f t="shared" si="194"/>
        <v>12470</v>
      </c>
      <c r="RKT3" s="13">
        <f t="shared" si="194"/>
        <v>12471</v>
      </c>
      <c r="RKU3" s="13">
        <f t="shared" si="194"/>
        <v>12472</v>
      </c>
      <c r="RKV3" s="13">
        <f t="shared" si="194"/>
        <v>12473</v>
      </c>
      <c r="RKW3" s="13">
        <f t="shared" si="194"/>
        <v>12474</v>
      </c>
      <c r="RKX3" s="13">
        <f t="shared" si="194"/>
        <v>12475</v>
      </c>
      <c r="RKY3" s="13">
        <f t="shared" si="194"/>
        <v>12476</v>
      </c>
      <c r="RKZ3" s="13">
        <f t="shared" si="194"/>
        <v>12477</v>
      </c>
      <c r="RLA3" s="13">
        <f t="shared" si="194"/>
        <v>12478</v>
      </c>
      <c r="RLB3" s="13">
        <f t="shared" si="194"/>
        <v>12479</v>
      </c>
      <c r="RLC3" s="13">
        <f t="shared" si="194"/>
        <v>12480</v>
      </c>
      <c r="RLD3" s="13">
        <f t="shared" si="194"/>
        <v>12481</v>
      </c>
      <c r="RLE3" s="13">
        <f t="shared" si="194"/>
        <v>12482</v>
      </c>
      <c r="RLF3" s="13">
        <f t="shared" si="194"/>
        <v>12483</v>
      </c>
      <c r="RLG3" s="13">
        <f t="shared" ref="RLG3:RNR3" si="195">COLUMN()-3</f>
        <v>12484</v>
      </c>
      <c r="RLH3" s="13">
        <f t="shared" si="195"/>
        <v>12485</v>
      </c>
      <c r="RLI3" s="13">
        <f t="shared" si="195"/>
        <v>12486</v>
      </c>
      <c r="RLJ3" s="13">
        <f t="shared" si="195"/>
        <v>12487</v>
      </c>
      <c r="RLK3" s="13">
        <f t="shared" si="195"/>
        <v>12488</v>
      </c>
      <c r="RLL3" s="13">
        <f t="shared" si="195"/>
        <v>12489</v>
      </c>
      <c r="RLM3" s="13">
        <f t="shared" si="195"/>
        <v>12490</v>
      </c>
      <c r="RLN3" s="13">
        <f t="shared" si="195"/>
        <v>12491</v>
      </c>
      <c r="RLO3" s="13">
        <f t="shared" si="195"/>
        <v>12492</v>
      </c>
      <c r="RLP3" s="13">
        <f t="shared" si="195"/>
        <v>12493</v>
      </c>
      <c r="RLQ3" s="13">
        <f t="shared" si="195"/>
        <v>12494</v>
      </c>
      <c r="RLR3" s="13">
        <f t="shared" si="195"/>
        <v>12495</v>
      </c>
      <c r="RLS3" s="13">
        <f t="shared" si="195"/>
        <v>12496</v>
      </c>
      <c r="RLT3" s="13">
        <f t="shared" si="195"/>
        <v>12497</v>
      </c>
      <c r="RLU3" s="13">
        <f t="shared" si="195"/>
        <v>12498</v>
      </c>
      <c r="RLV3" s="13">
        <f t="shared" si="195"/>
        <v>12499</v>
      </c>
      <c r="RLW3" s="13">
        <f t="shared" si="195"/>
        <v>12500</v>
      </c>
      <c r="RLX3" s="13">
        <f t="shared" si="195"/>
        <v>12501</v>
      </c>
      <c r="RLY3" s="13">
        <f t="shared" si="195"/>
        <v>12502</v>
      </c>
      <c r="RLZ3" s="13">
        <f t="shared" si="195"/>
        <v>12503</v>
      </c>
      <c r="RMA3" s="13">
        <f t="shared" si="195"/>
        <v>12504</v>
      </c>
      <c r="RMB3" s="13">
        <f t="shared" si="195"/>
        <v>12505</v>
      </c>
      <c r="RMC3" s="13">
        <f t="shared" si="195"/>
        <v>12506</v>
      </c>
      <c r="RMD3" s="13">
        <f t="shared" si="195"/>
        <v>12507</v>
      </c>
      <c r="RME3" s="13">
        <f t="shared" si="195"/>
        <v>12508</v>
      </c>
      <c r="RMF3" s="13">
        <f t="shared" si="195"/>
        <v>12509</v>
      </c>
      <c r="RMG3" s="13">
        <f t="shared" si="195"/>
        <v>12510</v>
      </c>
      <c r="RMH3" s="13">
        <f t="shared" si="195"/>
        <v>12511</v>
      </c>
      <c r="RMI3" s="13">
        <f t="shared" si="195"/>
        <v>12512</v>
      </c>
      <c r="RMJ3" s="13">
        <f t="shared" si="195"/>
        <v>12513</v>
      </c>
      <c r="RMK3" s="13">
        <f t="shared" si="195"/>
        <v>12514</v>
      </c>
      <c r="RML3" s="13">
        <f t="shared" si="195"/>
        <v>12515</v>
      </c>
      <c r="RMM3" s="13">
        <f t="shared" si="195"/>
        <v>12516</v>
      </c>
      <c r="RMN3" s="13">
        <f t="shared" si="195"/>
        <v>12517</v>
      </c>
      <c r="RMO3" s="13">
        <f t="shared" si="195"/>
        <v>12518</v>
      </c>
      <c r="RMP3" s="13">
        <f t="shared" si="195"/>
        <v>12519</v>
      </c>
      <c r="RMQ3" s="13">
        <f t="shared" si="195"/>
        <v>12520</v>
      </c>
      <c r="RMR3" s="13">
        <f t="shared" si="195"/>
        <v>12521</v>
      </c>
      <c r="RMS3" s="13">
        <f t="shared" si="195"/>
        <v>12522</v>
      </c>
      <c r="RMT3" s="13">
        <f t="shared" si="195"/>
        <v>12523</v>
      </c>
      <c r="RMU3" s="13">
        <f t="shared" si="195"/>
        <v>12524</v>
      </c>
      <c r="RMV3" s="13">
        <f t="shared" si="195"/>
        <v>12525</v>
      </c>
      <c r="RMW3" s="13">
        <f t="shared" si="195"/>
        <v>12526</v>
      </c>
      <c r="RMX3" s="13">
        <f t="shared" si="195"/>
        <v>12527</v>
      </c>
      <c r="RMY3" s="13">
        <f t="shared" si="195"/>
        <v>12528</v>
      </c>
      <c r="RMZ3" s="13">
        <f t="shared" si="195"/>
        <v>12529</v>
      </c>
      <c r="RNA3" s="13">
        <f t="shared" si="195"/>
        <v>12530</v>
      </c>
      <c r="RNB3" s="13">
        <f t="shared" si="195"/>
        <v>12531</v>
      </c>
      <c r="RNC3" s="13">
        <f t="shared" si="195"/>
        <v>12532</v>
      </c>
      <c r="RND3" s="13">
        <f t="shared" si="195"/>
        <v>12533</v>
      </c>
      <c r="RNE3" s="13">
        <f t="shared" si="195"/>
        <v>12534</v>
      </c>
      <c r="RNF3" s="13">
        <f t="shared" si="195"/>
        <v>12535</v>
      </c>
      <c r="RNG3" s="13">
        <f t="shared" si="195"/>
        <v>12536</v>
      </c>
      <c r="RNH3" s="13">
        <f t="shared" si="195"/>
        <v>12537</v>
      </c>
      <c r="RNI3" s="13">
        <f t="shared" si="195"/>
        <v>12538</v>
      </c>
      <c r="RNJ3" s="13">
        <f t="shared" si="195"/>
        <v>12539</v>
      </c>
      <c r="RNK3" s="13">
        <f t="shared" si="195"/>
        <v>12540</v>
      </c>
      <c r="RNL3" s="13">
        <f t="shared" si="195"/>
        <v>12541</v>
      </c>
      <c r="RNM3" s="13">
        <f t="shared" si="195"/>
        <v>12542</v>
      </c>
      <c r="RNN3" s="13">
        <f t="shared" si="195"/>
        <v>12543</v>
      </c>
      <c r="RNO3" s="13">
        <f t="shared" si="195"/>
        <v>12544</v>
      </c>
      <c r="RNP3" s="13">
        <f t="shared" si="195"/>
        <v>12545</v>
      </c>
      <c r="RNQ3" s="13">
        <f t="shared" si="195"/>
        <v>12546</v>
      </c>
      <c r="RNR3" s="13">
        <f t="shared" si="195"/>
        <v>12547</v>
      </c>
      <c r="RNS3" s="13">
        <f t="shared" ref="RNS3:RQD3" si="196">COLUMN()-3</f>
        <v>12548</v>
      </c>
      <c r="RNT3" s="13">
        <f t="shared" si="196"/>
        <v>12549</v>
      </c>
      <c r="RNU3" s="13">
        <f t="shared" si="196"/>
        <v>12550</v>
      </c>
      <c r="RNV3" s="13">
        <f t="shared" si="196"/>
        <v>12551</v>
      </c>
      <c r="RNW3" s="13">
        <f t="shared" si="196"/>
        <v>12552</v>
      </c>
      <c r="RNX3" s="13">
        <f t="shared" si="196"/>
        <v>12553</v>
      </c>
      <c r="RNY3" s="13">
        <f t="shared" si="196"/>
        <v>12554</v>
      </c>
      <c r="RNZ3" s="13">
        <f t="shared" si="196"/>
        <v>12555</v>
      </c>
      <c r="ROA3" s="13">
        <f t="shared" si="196"/>
        <v>12556</v>
      </c>
      <c r="ROB3" s="13">
        <f t="shared" si="196"/>
        <v>12557</v>
      </c>
      <c r="ROC3" s="13">
        <f t="shared" si="196"/>
        <v>12558</v>
      </c>
      <c r="ROD3" s="13">
        <f t="shared" si="196"/>
        <v>12559</v>
      </c>
      <c r="ROE3" s="13">
        <f t="shared" si="196"/>
        <v>12560</v>
      </c>
      <c r="ROF3" s="13">
        <f t="shared" si="196"/>
        <v>12561</v>
      </c>
      <c r="ROG3" s="13">
        <f t="shared" si="196"/>
        <v>12562</v>
      </c>
      <c r="ROH3" s="13">
        <f t="shared" si="196"/>
        <v>12563</v>
      </c>
      <c r="ROI3" s="13">
        <f t="shared" si="196"/>
        <v>12564</v>
      </c>
      <c r="ROJ3" s="13">
        <f t="shared" si="196"/>
        <v>12565</v>
      </c>
      <c r="ROK3" s="13">
        <f t="shared" si="196"/>
        <v>12566</v>
      </c>
      <c r="ROL3" s="13">
        <f t="shared" si="196"/>
        <v>12567</v>
      </c>
      <c r="ROM3" s="13">
        <f t="shared" si="196"/>
        <v>12568</v>
      </c>
      <c r="RON3" s="13">
        <f t="shared" si="196"/>
        <v>12569</v>
      </c>
      <c r="ROO3" s="13">
        <f t="shared" si="196"/>
        <v>12570</v>
      </c>
      <c r="ROP3" s="13">
        <f t="shared" si="196"/>
        <v>12571</v>
      </c>
      <c r="ROQ3" s="13">
        <f t="shared" si="196"/>
        <v>12572</v>
      </c>
      <c r="ROR3" s="13">
        <f t="shared" si="196"/>
        <v>12573</v>
      </c>
      <c r="ROS3" s="13">
        <f t="shared" si="196"/>
        <v>12574</v>
      </c>
      <c r="ROT3" s="13">
        <f t="shared" si="196"/>
        <v>12575</v>
      </c>
      <c r="ROU3" s="13">
        <f t="shared" si="196"/>
        <v>12576</v>
      </c>
      <c r="ROV3" s="13">
        <f t="shared" si="196"/>
        <v>12577</v>
      </c>
      <c r="ROW3" s="13">
        <f t="shared" si="196"/>
        <v>12578</v>
      </c>
      <c r="ROX3" s="13">
        <f t="shared" si="196"/>
        <v>12579</v>
      </c>
      <c r="ROY3" s="13">
        <f t="shared" si="196"/>
        <v>12580</v>
      </c>
      <c r="ROZ3" s="13">
        <f t="shared" si="196"/>
        <v>12581</v>
      </c>
      <c r="RPA3" s="13">
        <f t="shared" si="196"/>
        <v>12582</v>
      </c>
      <c r="RPB3" s="13">
        <f t="shared" si="196"/>
        <v>12583</v>
      </c>
      <c r="RPC3" s="13">
        <f t="shared" si="196"/>
        <v>12584</v>
      </c>
      <c r="RPD3" s="13">
        <f t="shared" si="196"/>
        <v>12585</v>
      </c>
      <c r="RPE3" s="13">
        <f t="shared" si="196"/>
        <v>12586</v>
      </c>
      <c r="RPF3" s="13">
        <f t="shared" si="196"/>
        <v>12587</v>
      </c>
      <c r="RPG3" s="13">
        <f t="shared" si="196"/>
        <v>12588</v>
      </c>
      <c r="RPH3" s="13">
        <f t="shared" si="196"/>
        <v>12589</v>
      </c>
      <c r="RPI3" s="13">
        <f t="shared" si="196"/>
        <v>12590</v>
      </c>
      <c r="RPJ3" s="13">
        <f t="shared" si="196"/>
        <v>12591</v>
      </c>
      <c r="RPK3" s="13">
        <f t="shared" si="196"/>
        <v>12592</v>
      </c>
      <c r="RPL3" s="13">
        <f t="shared" si="196"/>
        <v>12593</v>
      </c>
      <c r="RPM3" s="13">
        <f t="shared" si="196"/>
        <v>12594</v>
      </c>
      <c r="RPN3" s="13">
        <f t="shared" si="196"/>
        <v>12595</v>
      </c>
      <c r="RPO3" s="13">
        <f t="shared" si="196"/>
        <v>12596</v>
      </c>
      <c r="RPP3" s="13">
        <f t="shared" si="196"/>
        <v>12597</v>
      </c>
      <c r="RPQ3" s="13">
        <f t="shared" si="196"/>
        <v>12598</v>
      </c>
      <c r="RPR3" s="13">
        <f t="shared" si="196"/>
        <v>12599</v>
      </c>
      <c r="RPS3" s="13">
        <f t="shared" si="196"/>
        <v>12600</v>
      </c>
      <c r="RPT3" s="13">
        <f t="shared" si="196"/>
        <v>12601</v>
      </c>
      <c r="RPU3" s="13">
        <f t="shared" si="196"/>
        <v>12602</v>
      </c>
      <c r="RPV3" s="13">
        <f t="shared" si="196"/>
        <v>12603</v>
      </c>
      <c r="RPW3" s="13">
        <f t="shared" si="196"/>
        <v>12604</v>
      </c>
      <c r="RPX3" s="13">
        <f t="shared" si="196"/>
        <v>12605</v>
      </c>
      <c r="RPY3" s="13">
        <f t="shared" si="196"/>
        <v>12606</v>
      </c>
      <c r="RPZ3" s="13">
        <f t="shared" si="196"/>
        <v>12607</v>
      </c>
      <c r="RQA3" s="13">
        <f t="shared" si="196"/>
        <v>12608</v>
      </c>
      <c r="RQB3" s="13">
        <f t="shared" si="196"/>
        <v>12609</v>
      </c>
      <c r="RQC3" s="13">
        <f t="shared" si="196"/>
        <v>12610</v>
      </c>
      <c r="RQD3" s="13">
        <f t="shared" si="196"/>
        <v>12611</v>
      </c>
      <c r="RQE3" s="13">
        <f t="shared" ref="RQE3:RSP3" si="197">COLUMN()-3</f>
        <v>12612</v>
      </c>
      <c r="RQF3" s="13">
        <f t="shared" si="197"/>
        <v>12613</v>
      </c>
      <c r="RQG3" s="13">
        <f t="shared" si="197"/>
        <v>12614</v>
      </c>
      <c r="RQH3" s="13">
        <f t="shared" si="197"/>
        <v>12615</v>
      </c>
      <c r="RQI3" s="13">
        <f t="shared" si="197"/>
        <v>12616</v>
      </c>
      <c r="RQJ3" s="13">
        <f t="shared" si="197"/>
        <v>12617</v>
      </c>
      <c r="RQK3" s="13">
        <f t="shared" si="197"/>
        <v>12618</v>
      </c>
      <c r="RQL3" s="13">
        <f t="shared" si="197"/>
        <v>12619</v>
      </c>
      <c r="RQM3" s="13">
        <f t="shared" si="197"/>
        <v>12620</v>
      </c>
      <c r="RQN3" s="13">
        <f t="shared" si="197"/>
        <v>12621</v>
      </c>
      <c r="RQO3" s="13">
        <f t="shared" si="197"/>
        <v>12622</v>
      </c>
      <c r="RQP3" s="13">
        <f t="shared" si="197"/>
        <v>12623</v>
      </c>
      <c r="RQQ3" s="13">
        <f t="shared" si="197"/>
        <v>12624</v>
      </c>
      <c r="RQR3" s="13">
        <f t="shared" si="197"/>
        <v>12625</v>
      </c>
      <c r="RQS3" s="13">
        <f t="shared" si="197"/>
        <v>12626</v>
      </c>
      <c r="RQT3" s="13">
        <f t="shared" si="197"/>
        <v>12627</v>
      </c>
      <c r="RQU3" s="13">
        <f t="shared" si="197"/>
        <v>12628</v>
      </c>
      <c r="RQV3" s="13">
        <f t="shared" si="197"/>
        <v>12629</v>
      </c>
      <c r="RQW3" s="13">
        <f t="shared" si="197"/>
        <v>12630</v>
      </c>
      <c r="RQX3" s="13">
        <f t="shared" si="197"/>
        <v>12631</v>
      </c>
      <c r="RQY3" s="13">
        <f t="shared" si="197"/>
        <v>12632</v>
      </c>
      <c r="RQZ3" s="13">
        <f t="shared" si="197"/>
        <v>12633</v>
      </c>
      <c r="RRA3" s="13">
        <f t="shared" si="197"/>
        <v>12634</v>
      </c>
      <c r="RRB3" s="13">
        <f t="shared" si="197"/>
        <v>12635</v>
      </c>
      <c r="RRC3" s="13">
        <f t="shared" si="197"/>
        <v>12636</v>
      </c>
      <c r="RRD3" s="13">
        <f t="shared" si="197"/>
        <v>12637</v>
      </c>
      <c r="RRE3" s="13">
        <f t="shared" si="197"/>
        <v>12638</v>
      </c>
      <c r="RRF3" s="13">
        <f t="shared" si="197"/>
        <v>12639</v>
      </c>
      <c r="RRG3" s="13">
        <f t="shared" si="197"/>
        <v>12640</v>
      </c>
      <c r="RRH3" s="13">
        <f t="shared" si="197"/>
        <v>12641</v>
      </c>
      <c r="RRI3" s="13">
        <f t="shared" si="197"/>
        <v>12642</v>
      </c>
      <c r="RRJ3" s="13">
        <f t="shared" si="197"/>
        <v>12643</v>
      </c>
      <c r="RRK3" s="13">
        <f t="shared" si="197"/>
        <v>12644</v>
      </c>
      <c r="RRL3" s="13">
        <f t="shared" si="197"/>
        <v>12645</v>
      </c>
      <c r="RRM3" s="13">
        <f t="shared" si="197"/>
        <v>12646</v>
      </c>
      <c r="RRN3" s="13">
        <f t="shared" si="197"/>
        <v>12647</v>
      </c>
      <c r="RRO3" s="13">
        <f t="shared" si="197"/>
        <v>12648</v>
      </c>
      <c r="RRP3" s="13">
        <f t="shared" si="197"/>
        <v>12649</v>
      </c>
      <c r="RRQ3" s="13">
        <f t="shared" si="197"/>
        <v>12650</v>
      </c>
      <c r="RRR3" s="13">
        <f t="shared" si="197"/>
        <v>12651</v>
      </c>
      <c r="RRS3" s="13">
        <f t="shared" si="197"/>
        <v>12652</v>
      </c>
      <c r="RRT3" s="13">
        <f t="shared" si="197"/>
        <v>12653</v>
      </c>
      <c r="RRU3" s="13">
        <f t="shared" si="197"/>
        <v>12654</v>
      </c>
      <c r="RRV3" s="13">
        <f t="shared" si="197"/>
        <v>12655</v>
      </c>
      <c r="RRW3" s="13">
        <f t="shared" si="197"/>
        <v>12656</v>
      </c>
      <c r="RRX3" s="13">
        <f t="shared" si="197"/>
        <v>12657</v>
      </c>
      <c r="RRY3" s="13">
        <f t="shared" si="197"/>
        <v>12658</v>
      </c>
      <c r="RRZ3" s="13">
        <f t="shared" si="197"/>
        <v>12659</v>
      </c>
      <c r="RSA3" s="13">
        <f t="shared" si="197"/>
        <v>12660</v>
      </c>
      <c r="RSB3" s="13">
        <f t="shared" si="197"/>
        <v>12661</v>
      </c>
      <c r="RSC3" s="13">
        <f t="shared" si="197"/>
        <v>12662</v>
      </c>
      <c r="RSD3" s="13">
        <f t="shared" si="197"/>
        <v>12663</v>
      </c>
      <c r="RSE3" s="13">
        <f t="shared" si="197"/>
        <v>12664</v>
      </c>
      <c r="RSF3" s="13">
        <f t="shared" si="197"/>
        <v>12665</v>
      </c>
      <c r="RSG3" s="13">
        <f t="shared" si="197"/>
        <v>12666</v>
      </c>
      <c r="RSH3" s="13">
        <f t="shared" si="197"/>
        <v>12667</v>
      </c>
      <c r="RSI3" s="13">
        <f t="shared" si="197"/>
        <v>12668</v>
      </c>
      <c r="RSJ3" s="13">
        <f t="shared" si="197"/>
        <v>12669</v>
      </c>
      <c r="RSK3" s="13">
        <f t="shared" si="197"/>
        <v>12670</v>
      </c>
      <c r="RSL3" s="13">
        <f t="shared" si="197"/>
        <v>12671</v>
      </c>
      <c r="RSM3" s="13">
        <f t="shared" si="197"/>
        <v>12672</v>
      </c>
      <c r="RSN3" s="13">
        <f t="shared" si="197"/>
        <v>12673</v>
      </c>
      <c r="RSO3" s="13">
        <f t="shared" si="197"/>
        <v>12674</v>
      </c>
      <c r="RSP3" s="13">
        <f t="shared" si="197"/>
        <v>12675</v>
      </c>
      <c r="RSQ3" s="13">
        <f t="shared" ref="RSQ3:RVB3" si="198">COLUMN()-3</f>
        <v>12676</v>
      </c>
      <c r="RSR3" s="13">
        <f t="shared" si="198"/>
        <v>12677</v>
      </c>
      <c r="RSS3" s="13">
        <f t="shared" si="198"/>
        <v>12678</v>
      </c>
      <c r="RST3" s="13">
        <f t="shared" si="198"/>
        <v>12679</v>
      </c>
      <c r="RSU3" s="13">
        <f t="shared" si="198"/>
        <v>12680</v>
      </c>
      <c r="RSV3" s="13">
        <f t="shared" si="198"/>
        <v>12681</v>
      </c>
      <c r="RSW3" s="13">
        <f t="shared" si="198"/>
        <v>12682</v>
      </c>
      <c r="RSX3" s="13">
        <f t="shared" si="198"/>
        <v>12683</v>
      </c>
      <c r="RSY3" s="13">
        <f t="shared" si="198"/>
        <v>12684</v>
      </c>
      <c r="RSZ3" s="13">
        <f t="shared" si="198"/>
        <v>12685</v>
      </c>
      <c r="RTA3" s="13">
        <f t="shared" si="198"/>
        <v>12686</v>
      </c>
      <c r="RTB3" s="13">
        <f t="shared" si="198"/>
        <v>12687</v>
      </c>
      <c r="RTC3" s="13">
        <f t="shared" si="198"/>
        <v>12688</v>
      </c>
      <c r="RTD3" s="13">
        <f t="shared" si="198"/>
        <v>12689</v>
      </c>
      <c r="RTE3" s="13">
        <f t="shared" si="198"/>
        <v>12690</v>
      </c>
      <c r="RTF3" s="13">
        <f t="shared" si="198"/>
        <v>12691</v>
      </c>
      <c r="RTG3" s="13">
        <f t="shared" si="198"/>
        <v>12692</v>
      </c>
      <c r="RTH3" s="13">
        <f t="shared" si="198"/>
        <v>12693</v>
      </c>
      <c r="RTI3" s="13">
        <f t="shared" si="198"/>
        <v>12694</v>
      </c>
      <c r="RTJ3" s="13">
        <f t="shared" si="198"/>
        <v>12695</v>
      </c>
      <c r="RTK3" s="13">
        <f t="shared" si="198"/>
        <v>12696</v>
      </c>
      <c r="RTL3" s="13">
        <f t="shared" si="198"/>
        <v>12697</v>
      </c>
      <c r="RTM3" s="13">
        <f t="shared" si="198"/>
        <v>12698</v>
      </c>
      <c r="RTN3" s="13">
        <f t="shared" si="198"/>
        <v>12699</v>
      </c>
      <c r="RTO3" s="13">
        <f t="shared" si="198"/>
        <v>12700</v>
      </c>
      <c r="RTP3" s="13">
        <f t="shared" si="198"/>
        <v>12701</v>
      </c>
      <c r="RTQ3" s="13">
        <f t="shared" si="198"/>
        <v>12702</v>
      </c>
      <c r="RTR3" s="13">
        <f t="shared" si="198"/>
        <v>12703</v>
      </c>
      <c r="RTS3" s="13">
        <f t="shared" si="198"/>
        <v>12704</v>
      </c>
      <c r="RTT3" s="13">
        <f t="shared" si="198"/>
        <v>12705</v>
      </c>
      <c r="RTU3" s="13">
        <f t="shared" si="198"/>
        <v>12706</v>
      </c>
      <c r="RTV3" s="13">
        <f t="shared" si="198"/>
        <v>12707</v>
      </c>
      <c r="RTW3" s="13">
        <f t="shared" si="198"/>
        <v>12708</v>
      </c>
      <c r="RTX3" s="13">
        <f t="shared" si="198"/>
        <v>12709</v>
      </c>
      <c r="RTY3" s="13">
        <f t="shared" si="198"/>
        <v>12710</v>
      </c>
      <c r="RTZ3" s="13">
        <f t="shared" si="198"/>
        <v>12711</v>
      </c>
      <c r="RUA3" s="13">
        <f t="shared" si="198"/>
        <v>12712</v>
      </c>
      <c r="RUB3" s="13">
        <f t="shared" si="198"/>
        <v>12713</v>
      </c>
      <c r="RUC3" s="13">
        <f t="shared" si="198"/>
        <v>12714</v>
      </c>
      <c r="RUD3" s="13">
        <f t="shared" si="198"/>
        <v>12715</v>
      </c>
      <c r="RUE3" s="13">
        <f t="shared" si="198"/>
        <v>12716</v>
      </c>
      <c r="RUF3" s="13">
        <f t="shared" si="198"/>
        <v>12717</v>
      </c>
      <c r="RUG3" s="13">
        <f t="shared" si="198"/>
        <v>12718</v>
      </c>
      <c r="RUH3" s="13">
        <f t="shared" si="198"/>
        <v>12719</v>
      </c>
      <c r="RUI3" s="13">
        <f t="shared" si="198"/>
        <v>12720</v>
      </c>
      <c r="RUJ3" s="13">
        <f t="shared" si="198"/>
        <v>12721</v>
      </c>
      <c r="RUK3" s="13">
        <f t="shared" si="198"/>
        <v>12722</v>
      </c>
      <c r="RUL3" s="13">
        <f t="shared" si="198"/>
        <v>12723</v>
      </c>
      <c r="RUM3" s="13">
        <f t="shared" si="198"/>
        <v>12724</v>
      </c>
      <c r="RUN3" s="13">
        <f t="shared" si="198"/>
        <v>12725</v>
      </c>
      <c r="RUO3" s="13">
        <f t="shared" si="198"/>
        <v>12726</v>
      </c>
      <c r="RUP3" s="13">
        <f t="shared" si="198"/>
        <v>12727</v>
      </c>
      <c r="RUQ3" s="13">
        <f t="shared" si="198"/>
        <v>12728</v>
      </c>
      <c r="RUR3" s="13">
        <f t="shared" si="198"/>
        <v>12729</v>
      </c>
      <c r="RUS3" s="13">
        <f t="shared" si="198"/>
        <v>12730</v>
      </c>
      <c r="RUT3" s="13">
        <f t="shared" si="198"/>
        <v>12731</v>
      </c>
      <c r="RUU3" s="13">
        <f t="shared" si="198"/>
        <v>12732</v>
      </c>
      <c r="RUV3" s="13">
        <f t="shared" si="198"/>
        <v>12733</v>
      </c>
      <c r="RUW3" s="13">
        <f t="shared" si="198"/>
        <v>12734</v>
      </c>
      <c r="RUX3" s="13">
        <f t="shared" si="198"/>
        <v>12735</v>
      </c>
      <c r="RUY3" s="13">
        <f t="shared" si="198"/>
        <v>12736</v>
      </c>
      <c r="RUZ3" s="13">
        <f t="shared" si="198"/>
        <v>12737</v>
      </c>
      <c r="RVA3" s="13">
        <f t="shared" si="198"/>
        <v>12738</v>
      </c>
      <c r="RVB3" s="13">
        <f t="shared" si="198"/>
        <v>12739</v>
      </c>
      <c r="RVC3" s="13">
        <f t="shared" ref="RVC3:RXN3" si="199">COLUMN()-3</f>
        <v>12740</v>
      </c>
      <c r="RVD3" s="13">
        <f t="shared" si="199"/>
        <v>12741</v>
      </c>
      <c r="RVE3" s="13">
        <f t="shared" si="199"/>
        <v>12742</v>
      </c>
      <c r="RVF3" s="13">
        <f t="shared" si="199"/>
        <v>12743</v>
      </c>
      <c r="RVG3" s="13">
        <f t="shared" si="199"/>
        <v>12744</v>
      </c>
      <c r="RVH3" s="13">
        <f t="shared" si="199"/>
        <v>12745</v>
      </c>
      <c r="RVI3" s="13">
        <f t="shared" si="199"/>
        <v>12746</v>
      </c>
      <c r="RVJ3" s="13">
        <f t="shared" si="199"/>
        <v>12747</v>
      </c>
      <c r="RVK3" s="13">
        <f t="shared" si="199"/>
        <v>12748</v>
      </c>
      <c r="RVL3" s="13">
        <f t="shared" si="199"/>
        <v>12749</v>
      </c>
      <c r="RVM3" s="13">
        <f t="shared" si="199"/>
        <v>12750</v>
      </c>
      <c r="RVN3" s="13">
        <f t="shared" si="199"/>
        <v>12751</v>
      </c>
      <c r="RVO3" s="13">
        <f t="shared" si="199"/>
        <v>12752</v>
      </c>
      <c r="RVP3" s="13">
        <f t="shared" si="199"/>
        <v>12753</v>
      </c>
      <c r="RVQ3" s="13">
        <f t="shared" si="199"/>
        <v>12754</v>
      </c>
      <c r="RVR3" s="13">
        <f t="shared" si="199"/>
        <v>12755</v>
      </c>
      <c r="RVS3" s="13">
        <f t="shared" si="199"/>
        <v>12756</v>
      </c>
      <c r="RVT3" s="13">
        <f t="shared" si="199"/>
        <v>12757</v>
      </c>
      <c r="RVU3" s="13">
        <f t="shared" si="199"/>
        <v>12758</v>
      </c>
      <c r="RVV3" s="13">
        <f t="shared" si="199"/>
        <v>12759</v>
      </c>
      <c r="RVW3" s="13">
        <f t="shared" si="199"/>
        <v>12760</v>
      </c>
      <c r="RVX3" s="13">
        <f t="shared" si="199"/>
        <v>12761</v>
      </c>
      <c r="RVY3" s="13">
        <f t="shared" si="199"/>
        <v>12762</v>
      </c>
      <c r="RVZ3" s="13">
        <f t="shared" si="199"/>
        <v>12763</v>
      </c>
      <c r="RWA3" s="13">
        <f t="shared" si="199"/>
        <v>12764</v>
      </c>
      <c r="RWB3" s="13">
        <f t="shared" si="199"/>
        <v>12765</v>
      </c>
      <c r="RWC3" s="13">
        <f t="shared" si="199"/>
        <v>12766</v>
      </c>
      <c r="RWD3" s="13">
        <f t="shared" si="199"/>
        <v>12767</v>
      </c>
      <c r="RWE3" s="13">
        <f t="shared" si="199"/>
        <v>12768</v>
      </c>
      <c r="RWF3" s="13">
        <f t="shared" si="199"/>
        <v>12769</v>
      </c>
      <c r="RWG3" s="13">
        <f t="shared" si="199"/>
        <v>12770</v>
      </c>
      <c r="RWH3" s="13">
        <f t="shared" si="199"/>
        <v>12771</v>
      </c>
      <c r="RWI3" s="13">
        <f t="shared" si="199"/>
        <v>12772</v>
      </c>
      <c r="RWJ3" s="13">
        <f t="shared" si="199"/>
        <v>12773</v>
      </c>
      <c r="RWK3" s="13">
        <f t="shared" si="199"/>
        <v>12774</v>
      </c>
      <c r="RWL3" s="13">
        <f t="shared" si="199"/>
        <v>12775</v>
      </c>
      <c r="RWM3" s="13">
        <f t="shared" si="199"/>
        <v>12776</v>
      </c>
      <c r="RWN3" s="13">
        <f t="shared" si="199"/>
        <v>12777</v>
      </c>
      <c r="RWO3" s="13">
        <f t="shared" si="199"/>
        <v>12778</v>
      </c>
      <c r="RWP3" s="13">
        <f t="shared" si="199"/>
        <v>12779</v>
      </c>
      <c r="RWQ3" s="13">
        <f t="shared" si="199"/>
        <v>12780</v>
      </c>
      <c r="RWR3" s="13">
        <f t="shared" si="199"/>
        <v>12781</v>
      </c>
      <c r="RWS3" s="13">
        <f t="shared" si="199"/>
        <v>12782</v>
      </c>
      <c r="RWT3" s="13">
        <f t="shared" si="199"/>
        <v>12783</v>
      </c>
      <c r="RWU3" s="13">
        <f t="shared" si="199"/>
        <v>12784</v>
      </c>
      <c r="RWV3" s="13">
        <f t="shared" si="199"/>
        <v>12785</v>
      </c>
      <c r="RWW3" s="13">
        <f t="shared" si="199"/>
        <v>12786</v>
      </c>
      <c r="RWX3" s="13">
        <f t="shared" si="199"/>
        <v>12787</v>
      </c>
      <c r="RWY3" s="13">
        <f t="shared" si="199"/>
        <v>12788</v>
      </c>
      <c r="RWZ3" s="13">
        <f t="shared" si="199"/>
        <v>12789</v>
      </c>
      <c r="RXA3" s="13">
        <f t="shared" si="199"/>
        <v>12790</v>
      </c>
      <c r="RXB3" s="13">
        <f t="shared" si="199"/>
        <v>12791</v>
      </c>
      <c r="RXC3" s="13">
        <f t="shared" si="199"/>
        <v>12792</v>
      </c>
      <c r="RXD3" s="13">
        <f t="shared" si="199"/>
        <v>12793</v>
      </c>
      <c r="RXE3" s="13">
        <f t="shared" si="199"/>
        <v>12794</v>
      </c>
      <c r="RXF3" s="13">
        <f t="shared" si="199"/>
        <v>12795</v>
      </c>
      <c r="RXG3" s="13">
        <f t="shared" si="199"/>
        <v>12796</v>
      </c>
      <c r="RXH3" s="13">
        <f t="shared" si="199"/>
        <v>12797</v>
      </c>
      <c r="RXI3" s="13">
        <f t="shared" si="199"/>
        <v>12798</v>
      </c>
      <c r="RXJ3" s="13">
        <f t="shared" si="199"/>
        <v>12799</v>
      </c>
      <c r="RXK3" s="13">
        <f t="shared" si="199"/>
        <v>12800</v>
      </c>
      <c r="RXL3" s="13">
        <f t="shared" si="199"/>
        <v>12801</v>
      </c>
      <c r="RXM3" s="13">
        <f t="shared" si="199"/>
        <v>12802</v>
      </c>
      <c r="RXN3" s="13">
        <f t="shared" si="199"/>
        <v>12803</v>
      </c>
      <c r="RXO3" s="13">
        <f t="shared" ref="RXO3:RZZ3" si="200">COLUMN()-3</f>
        <v>12804</v>
      </c>
      <c r="RXP3" s="13">
        <f t="shared" si="200"/>
        <v>12805</v>
      </c>
      <c r="RXQ3" s="13">
        <f t="shared" si="200"/>
        <v>12806</v>
      </c>
      <c r="RXR3" s="13">
        <f t="shared" si="200"/>
        <v>12807</v>
      </c>
      <c r="RXS3" s="13">
        <f t="shared" si="200"/>
        <v>12808</v>
      </c>
      <c r="RXT3" s="13">
        <f t="shared" si="200"/>
        <v>12809</v>
      </c>
      <c r="RXU3" s="13">
        <f t="shared" si="200"/>
        <v>12810</v>
      </c>
      <c r="RXV3" s="13">
        <f t="shared" si="200"/>
        <v>12811</v>
      </c>
      <c r="RXW3" s="13">
        <f t="shared" si="200"/>
        <v>12812</v>
      </c>
      <c r="RXX3" s="13">
        <f t="shared" si="200"/>
        <v>12813</v>
      </c>
      <c r="RXY3" s="13">
        <f t="shared" si="200"/>
        <v>12814</v>
      </c>
      <c r="RXZ3" s="13">
        <f t="shared" si="200"/>
        <v>12815</v>
      </c>
      <c r="RYA3" s="13">
        <f t="shared" si="200"/>
        <v>12816</v>
      </c>
      <c r="RYB3" s="13">
        <f t="shared" si="200"/>
        <v>12817</v>
      </c>
      <c r="RYC3" s="13">
        <f t="shared" si="200"/>
        <v>12818</v>
      </c>
      <c r="RYD3" s="13">
        <f t="shared" si="200"/>
        <v>12819</v>
      </c>
      <c r="RYE3" s="13">
        <f t="shared" si="200"/>
        <v>12820</v>
      </c>
      <c r="RYF3" s="13">
        <f t="shared" si="200"/>
        <v>12821</v>
      </c>
      <c r="RYG3" s="13">
        <f t="shared" si="200"/>
        <v>12822</v>
      </c>
      <c r="RYH3" s="13">
        <f t="shared" si="200"/>
        <v>12823</v>
      </c>
      <c r="RYI3" s="13">
        <f t="shared" si="200"/>
        <v>12824</v>
      </c>
      <c r="RYJ3" s="13">
        <f t="shared" si="200"/>
        <v>12825</v>
      </c>
      <c r="RYK3" s="13">
        <f t="shared" si="200"/>
        <v>12826</v>
      </c>
      <c r="RYL3" s="13">
        <f t="shared" si="200"/>
        <v>12827</v>
      </c>
      <c r="RYM3" s="13">
        <f t="shared" si="200"/>
        <v>12828</v>
      </c>
      <c r="RYN3" s="13">
        <f t="shared" si="200"/>
        <v>12829</v>
      </c>
      <c r="RYO3" s="13">
        <f t="shared" si="200"/>
        <v>12830</v>
      </c>
      <c r="RYP3" s="13">
        <f t="shared" si="200"/>
        <v>12831</v>
      </c>
      <c r="RYQ3" s="13">
        <f t="shared" si="200"/>
        <v>12832</v>
      </c>
      <c r="RYR3" s="13">
        <f t="shared" si="200"/>
        <v>12833</v>
      </c>
      <c r="RYS3" s="13">
        <f t="shared" si="200"/>
        <v>12834</v>
      </c>
      <c r="RYT3" s="13">
        <f t="shared" si="200"/>
        <v>12835</v>
      </c>
      <c r="RYU3" s="13">
        <f t="shared" si="200"/>
        <v>12836</v>
      </c>
      <c r="RYV3" s="13">
        <f t="shared" si="200"/>
        <v>12837</v>
      </c>
      <c r="RYW3" s="13">
        <f t="shared" si="200"/>
        <v>12838</v>
      </c>
      <c r="RYX3" s="13">
        <f t="shared" si="200"/>
        <v>12839</v>
      </c>
      <c r="RYY3" s="13">
        <f t="shared" si="200"/>
        <v>12840</v>
      </c>
      <c r="RYZ3" s="13">
        <f t="shared" si="200"/>
        <v>12841</v>
      </c>
      <c r="RZA3" s="13">
        <f t="shared" si="200"/>
        <v>12842</v>
      </c>
      <c r="RZB3" s="13">
        <f t="shared" si="200"/>
        <v>12843</v>
      </c>
      <c r="RZC3" s="13">
        <f t="shared" si="200"/>
        <v>12844</v>
      </c>
      <c r="RZD3" s="13">
        <f t="shared" si="200"/>
        <v>12845</v>
      </c>
      <c r="RZE3" s="13">
        <f t="shared" si="200"/>
        <v>12846</v>
      </c>
      <c r="RZF3" s="13">
        <f t="shared" si="200"/>
        <v>12847</v>
      </c>
      <c r="RZG3" s="13">
        <f t="shared" si="200"/>
        <v>12848</v>
      </c>
      <c r="RZH3" s="13">
        <f t="shared" si="200"/>
        <v>12849</v>
      </c>
      <c r="RZI3" s="13">
        <f t="shared" si="200"/>
        <v>12850</v>
      </c>
      <c r="RZJ3" s="13">
        <f t="shared" si="200"/>
        <v>12851</v>
      </c>
      <c r="RZK3" s="13">
        <f t="shared" si="200"/>
        <v>12852</v>
      </c>
      <c r="RZL3" s="13">
        <f t="shared" si="200"/>
        <v>12853</v>
      </c>
      <c r="RZM3" s="13">
        <f t="shared" si="200"/>
        <v>12854</v>
      </c>
      <c r="RZN3" s="13">
        <f t="shared" si="200"/>
        <v>12855</v>
      </c>
      <c r="RZO3" s="13">
        <f t="shared" si="200"/>
        <v>12856</v>
      </c>
      <c r="RZP3" s="13">
        <f t="shared" si="200"/>
        <v>12857</v>
      </c>
      <c r="RZQ3" s="13">
        <f t="shared" si="200"/>
        <v>12858</v>
      </c>
      <c r="RZR3" s="13">
        <f t="shared" si="200"/>
        <v>12859</v>
      </c>
      <c r="RZS3" s="13">
        <f t="shared" si="200"/>
        <v>12860</v>
      </c>
      <c r="RZT3" s="13">
        <f t="shared" si="200"/>
        <v>12861</v>
      </c>
      <c r="RZU3" s="13">
        <f t="shared" si="200"/>
        <v>12862</v>
      </c>
      <c r="RZV3" s="13">
        <f t="shared" si="200"/>
        <v>12863</v>
      </c>
      <c r="RZW3" s="13">
        <f t="shared" si="200"/>
        <v>12864</v>
      </c>
      <c r="RZX3" s="13">
        <f t="shared" si="200"/>
        <v>12865</v>
      </c>
      <c r="RZY3" s="13">
        <f t="shared" si="200"/>
        <v>12866</v>
      </c>
      <c r="RZZ3" s="13">
        <f t="shared" si="200"/>
        <v>12867</v>
      </c>
      <c r="SAA3" s="13">
        <f t="shared" ref="SAA3:SCL3" si="201">COLUMN()-3</f>
        <v>12868</v>
      </c>
      <c r="SAB3" s="13">
        <f t="shared" si="201"/>
        <v>12869</v>
      </c>
      <c r="SAC3" s="13">
        <f t="shared" si="201"/>
        <v>12870</v>
      </c>
      <c r="SAD3" s="13">
        <f t="shared" si="201"/>
        <v>12871</v>
      </c>
      <c r="SAE3" s="13">
        <f t="shared" si="201"/>
        <v>12872</v>
      </c>
      <c r="SAF3" s="13">
        <f t="shared" si="201"/>
        <v>12873</v>
      </c>
      <c r="SAG3" s="13">
        <f t="shared" si="201"/>
        <v>12874</v>
      </c>
      <c r="SAH3" s="13">
        <f t="shared" si="201"/>
        <v>12875</v>
      </c>
      <c r="SAI3" s="13">
        <f t="shared" si="201"/>
        <v>12876</v>
      </c>
      <c r="SAJ3" s="13">
        <f t="shared" si="201"/>
        <v>12877</v>
      </c>
      <c r="SAK3" s="13">
        <f t="shared" si="201"/>
        <v>12878</v>
      </c>
      <c r="SAL3" s="13">
        <f t="shared" si="201"/>
        <v>12879</v>
      </c>
      <c r="SAM3" s="13">
        <f t="shared" si="201"/>
        <v>12880</v>
      </c>
      <c r="SAN3" s="13">
        <f t="shared" si="201"/>
        <v>12881</v>
      </c>
      <c r="SAO3" s="13">
        <f t="shared" si="201"/>
        <v>12882</v>
      </c>
      <c r="SAP3" s="13">
        <f t="shared" si="201"/>
        <v>12883</v>
      </c>
      <c r="SAQ3" s="13">
        <f t="shared" si="201"/>
        <v>12884</v>
      </c>
      <c r="SAR3" s="13">
        <f t="shared" si="201"/>
        <v>12885</v>
      </c>
      <c r="SAS3" s="13">
        <f t="shared" si="201"/>
        <v>12886</v>
      </c>
      <c r="SAT3" s="13">
        <f t="shared" si="201"/>
        <v>12887</v>
      </c>
      <c r="SAU3" s="13">
        <f t="shared" si="201"/>
        <v>12888</v>
      </c>
      <c r="SAV3" s="13">
        <f t="shared" si="201"/>
        <v>12889</v>
      </c>
      <c r="SAW3" s="13">
        <f t="shared" si="201"/>
        <v>12890</v>
      </c>
      <c r="SAX3" s="13">
        <f t="shared" si="201"/>
        <v>12891</v>
      </c>
      <c r="SAY3" s="13">
        <f t="shared" si="201"/>
        <v>12892</v>
      </c>
      <c r="SAZ3" s="13">
        <f t="shared" si="201"/>
        <v>12893</v>
      </c>
      <c r="SBA3" s="13">
        <f t="shared" si="201"/>
        <v>12894</v>
      </c>
      <c r="SBB3" s="13">
        <f t="shared" si="201"/>
        <v>12895</v>
      </c>
      <c r="SBC3" s="13">
        <f t="shared" si="201"/>
        <v>12896</v>
      </c>
      <c r="SBD3" s="13">
        <f t="shared" si="201"/>
        <v>12897</v>
      </c>
      <c r="SBE3" s="13">
        <f t="shared" si="201"/>
        <v>12898</v>
      </c>
      <c r="SBF3" s="13">
        <f t="shared" si="201"/>
        <v>12899</v>
      </c>
      <c r="SBG3" s="13">
        <f t="shared" si="201"/>
        <v>12900</v>
      </c>
      <c r="SBH3" s="13">
        <f t="shared" si="201"/>
        <v>12901</v>
      </c>
      <c r="SBI3" s="13">
        <f t="shared" si="201"/>
        <v>12902</v>
      </c>
      <c r="SBJ3" s="13">
        <f t="shared" si="201"/>
        <v>12903</v>
      </c>
      <c r="SBK3" s="13">
        <f t="shared" si="201"/>
        <v>12904</v>
      </c>
      <c r="SBL3" s="13">
        <f t="shared" si="201"/>
        <v>12905</v>
      </c>
      <c r="SBM3" s="13">
        <f t="shared" si="201"/>
        <v>12906</v>
      </c>
      <c r="SBN3" s="13">
        <f t="shared" si="201"/>
        <v>12907</v>
      </c>
      <c r="SBO3" s="13">
        <f t="shared" si="201"/>
        <v>12908</v>
      </c>
      <c r="SBP3" s="13">
        <f t="shared" si="201"/>
        <v>12909</v>
      </c>
      <c r="SBQ3" s="13">
        <f t="shared" si="201"/>
        <v>12910</v>
      </c>
      <c r="SBR3" s="13">
        <f t="shared" si="201"/>
        <v>12911</v>
      </c>
      <c r="SBS3" s="13">
        <f t="shared" si="201"/>
        <v>12912</v>
      </c>
      <c r="SBT3" s="13">
        <f t="shared" si="201"/>
        <v>12913</v>
      </c>
      <c r="SBU3" s="13">
        <f t="shared" si="201"/>
        <v>12914</v>
      </c>
      <c r="SBV3" s="13">
        <f t="shared" si="201"/>
        <v>12915</v>
      </c>
      <c r="SBW3" s="13">
        <f t="shared" si="201"/>
        <v>12916</v>
      </c>
      <c r="SBX3" s="13">
        <f t="shared" si="201"/>
        <v>12917</v>
      </c>
      <c r="SBY3" s="13">
        <f t="shared" si="201"/>
        <v>12918</v>
      </c>
      <c r="SBZ3" s="13">
        <f t="shared" si="201"/>
        <v>12919</v>
      </c>
      <c r="SCA3" s="13">
        <f t="shared" si="201"/>
        <v>12920</v>
      </c>
      <c r="SCB3" s="13">
        <f t="shared" si="201"/>
        <v>12921</v>
      </c>
      <c r="SCC3" s="13">
        <f t="shared" si="201"/>
        <v>12922</v>
      </c>
      <c r="SCD3" s="13">
        <f t="shared" si="201"/>
        <v>12923</v>
      </c>
      <c r="SCE3" s="13">
        <f t="shared" si="201"/>
        <v>12924</v>
      </c>
      <c r="SCF3" s="13">
        <f t="shared" si="201"/>
        <v>12925</v>
      </c>
      <c r="SCG3" s="13">
        <f t="shared" si="201"/>
        <v>12926</v>
      </c>
      <c r="SCH3" s="13">
        <f t="shared" si="201"/>
        <v>12927</v>
      </c>
      <c r="SCI3" s="13">
        <f t="shared" si="201"/>
        <v>12928</v>
      </c>
      <c r="SCJ3" s="13">
        <f t="shared" si="201"/>
        <v>12929</v>
      </c>
      <c r="SCK3" s="13">
        <f t="shared" si="201"/>
        <v>12930</v>
      </c>
      <c r="SCL3" s="13">
        <f t="shared" si="201"/>
        <v>12931</v>
      </c>
      <c r="SCM3" s="13">
        <f t="shared" ref="SCM3:SEX3" si="202">COLUMN()-3</f>
        <v>12932</v>
      </c>
      <c r="SCN3" s="13">
        <f t="shared" si="202"/>
        <v>12933</v>
      </c>
      <c r="SCO3" s="13">
        <f t="shared" si="202"/>
        <v>12934</v>
      </c>
      <c r="SCP3" s="13">
        <f t="shared" si="202"/>
        <v>12935</v>
      </c>
      <c r="SCQ3" s="13">
        <f t="shared" si="202"/>
        <v>12936</v>
      </c>
      <c r="SCR3" s="13">
        <f t="shared" si="202"/>
        <v>12937</v>
      </c>
      <c r="SCS3" s="13">
        <f t="shared" si="202"/>
        <v>12938</v>
      </c>
      <c r="SCT3" s="13">
        <f t="shared" si="202"/>
        <v>12939</v>
      </c>
      <c r="SCU3" s="13">
        <f t="shared" si="202"/>
        <v>12940</v>
      </c>
      <c r="SCV3" s="13">
        <f t="shared" si="202"/>
        <v>12941</v>
      </c>
      <c r="SCW3" s="13">
        <f t="shared" si="202"/>
        <v>12942</v>
      </c>
      <c r="SCX3" s="13">
        <f t="shared" si="202"/>
        <v>12943</v>
      </c>
      <c r="SCY3" s="13">
        <f t="shared" si="202"/>
        <v>12944</v>
      </c>
      <c r="SCZ3" s="13">
        <f t="shared" si="202"/>
        <v>12945</v>
      </c>
      <c r="SDA3" s="13">
        <f t="shared" si="202"/>
        <v>12946</v>
      </c>
      <c r="SDB3" s="13">
        <f t="shared" si="202"/>
        <v>12947</v>
      </c>
      <c r="SDC3" s="13">
        <f t="shared" si="202"/>
        <v>12948</v>
      </c>
      <c r="SDD3" s="13">
        <f t="shared" si="202"/>
        <v>12949</v>
      </c>
      <c r="SDE3" s="13">
        <f t="shared" si="202"/>
        <v>12950</v>
      </c>
      <c r="SDF3" s="13">
        <f t="shared" si="202"/>
        <v>12951</v>
      </c>
      <c r="SDG3" s="13">
        <f t="shared" si="202"/>
        <v>12952</v>
      </c>
      <c r="SDH3" s="13">
        <f t="shared" si="202"/>
        <v>12953</v>
      </c>
      <c r="SDI3" s="13">
        <f t="shared" si="202"/>
        <v>12954</v>
      </c>
      <c r="SDJ3" s="13">
        <f t="shared" si="202"/>
        <v>12955</v>
      </c>
      <c r="SDK3" s="13">
        <f t="shared" si="202"/>
        <v>12956</v>
      </c>
      <c r="SDL3" s="13">
        <f t="shared" si="202"/>
        <v>12957</v>
      </c>
      <c r="SDM3" s="13">
        <f t="shared" si="202"/>
        <v>12958</v>
      </c>
      <c r="SDN3" s="13">
        <f t="shared" si="202"/>
        <v>12959</v>
      </c>
      <c r="SDO3" s="13">
        <f t="shared" si="202"/>
        <v>12960</v>
      </c>
      <c r="SDP3" s="13">
        <f t="shared" si="202"/>
        <v>12961</v>
      </c>
      <c r="SDQ3" s="13">
        <f t="shared" si="202"/>
        <v>12962</v>
      </c>
      <c r="SDR3" s="13">
        <f t="shared" si="202"/>
        <v>12963</v>
      </c>
      <c r="SDS3" s="13">
        <f t="shared" si="202"/>
        <v>12964</v>
      </c>
      <c r="SDT3" s="13">
        <f t="shared" si="202"/>
        <v>12965</v>
      </c>
      <c r="SDU3" s="13">
        <f t="shared" si="202"/>
        <v>12966</v>
      </c>
      <c r="SDV3" s="13">
        <f t="shared" si="202"/>
        <v>12967</v>
      </c>
      <c r="SDW3" s="13">
        <f t="shared" si="202"/>
        <v>12968</v>
      </c>
      <c r="SDX3" s="13">
        <f t="shared" si="202"/>
        <v>12969</v>
      </c>
      <c r="SDY3" s="13">
        <f t="shared" si="202"/>
        <v>12970</v>
      </c>
      <c r="SDZ3" s="13">
        <f t="shared" si="202"/>
        <v>12971</v>
      </c>
      <c r="SEA3" s="13">
        <f t="shared" si="202"/>
        <v>12972</v>
      </c>
      <c r="SEB3" s="13">
        <f t="shared" si="202"/>
        <v>12973</v>
      </c>
      <c r="SEC3" s="13">
        <f t="shared" si="202"/>
        <v>12974</v>
      </c>
      <c r="SED3" s="13">
        <f t="shared" si="202"/>
        <v>12975</v>
      </c>
      <c r="SEE3" s="13">
        <f t="shared" si="202"/>
        <v>12976</v>
      </c>
      <c r="SEF3" s="13">
        <f t="shared" si="202"/>
        <v>12977</v>
      </c>
      <c r="SEG3" s="13">
        <f t="shared" si="202"/>
        <v>12978</v>
      </c>
      <c r="SEH3" s="13">
        <f t="shared" si="202"/>
        <v>12979</v>
      </c>
      <c r="SEI3" s="13">
        <f t="shared" si="202"/>
        <v>12980</v>
      </c>
      <c r="SEJ3" s="13">
        <f t="shared" si="202"/>
        <v>12981</v>
      </c>
      <c r="SEK3" s="13">
        <f t="shared" si="202"/>
        <v>12982</v>
      </c>
      <c r="SEL3" s="13">
        <f t="shared" si="202"/>
        <v>12983</v>
      </c>
      <c r="SEM3" s="13">
        <f t="shared" si="202"/>
        <v>12984</v>
      </c>
      <c r="SEN3" s="13">
        <f t="shared" si="202"/>
        <v>12985</v>
      </c>
      <c r="SEO3" s="13">
        <f t="shared" si="202"/>
        <v>12986</v>
      </c>
      <c r="SEP3" s="13">
        <f t="shared" si="202"/>
        <v>12987</v>
      </c>
      <c r="SEQ3" s="13">
        <f t="shared" si="202"/>
        <v>12988</v>
      </c>
      <c r="SER3" s="13">
        <f t="shared" si="202"/>
        <v>12989</v>
      </c>
      <c r="SES3" s="13">
        <f t="shared" si="202"/>
        <v>12990</v>
      </c>
      <c r="SET3" s="13">
        <f t="shared" si="202"/>
        <v>12991</v>
      </c>
      <c r="SEU3" s="13">
        <f t="shared" si="202"/>
        <v>12992</v>
      </c>
      <c r="SEV3" s="13">
        <f t="shared" si="202"/>
        <v>12993</v>
      </c>
      <c r="SEW3" s="13">
        <f t="shared" si="202"/>
        <v>12994</v>
      </c>
      <c r="SEX3" s="13">
        <f t="shared" si="202"/>
        <v>12995</v>
      </c>
      <c r="SEY3" s="13">
        <f t="shared" ref="SEY3:SHJ3" si="203">COLUMN()-3</f>
        <v>12996</v>
      </c>
      <c r="SEZ3" s="13">
        <f t="shared" si="203"/>
        <v>12997</v>
      </c>
      <c r="SFA3" s="13">
        <f t="shared" si="203"/>
        <v>12998</v>
      </c>
      <c r="SFB3" s="13">
        <f t="shared" si="203"/>
        <v>12999</v>
      </c>
      <c r="SFC3" s="13">
        <f t="shared" si="203"/>
        <v>13000</v>
      </c>
      <c r="SFD3" s="13">
        <f t="shared" si="203"/>
        <v>13001</v>
      </c>
      <c r="SFE3" s="13">
        <f t="shared" si="203"/>
        <v>13002</v>
      </c>
      <c r="SFF3" s="13">
        <f t="shared" si="203"/>
        <v>13003</v>
      </c>
      <c r="SFG3" s="13">
        <f t="shared" si="203"/>
        <v>13004</v>
      </c>
      <c r="SFH3" s="13">
        <f t="shared" si="203"/>
        <v>13005</v>
      </c>
      <c r="SFI3" s="13">
        <f t="shared" si="203"/>
        <v>13006</v>
      </c>
      <c r="SFJ3" s="13">
        <f t="shared" si="203"/>
        <v>13007</v>
      </c>
      <c r="SFK3" s="13">
        <f t="shared" si="203"/>
        <v>13008</v>
      </c>
      <c r="SFL3" s="13">
        <f t="shared" si="203"/>
        <v>13009</v>
      </c>
      <c r="SFM3" s="13">
        <f t="shared" si="203"/>
        <v>13010</v>
      </c>
      <c r="SFN3" s="13">
        <f t="shared" si="203"/>
        <v>13011</v>
      </c>
      <c r="SFO3" s="13">
        <f t="shared" si="203"/>
        <v>13012</v>
      </c>
      <c r="SFP3" s="13">
        <f t="shared" si="203"/>
        <v>13013</v>
      </c>
      <c r="SFQ3" s="13">
        <f t="shared" si="203"/>
        <v>13014</v>
      </c>
      <c r="SFR3" s="13">
        <f t="shared" si="203"/>
        <v>13015</v>
      </c>
      <c r="SFS3" s="13">
        <f t="shared" si="203"/>
        <v>13016</v>
      </c>
      <c r="SFT3" s="13">
        <f t="shared" si="203"/>
        <v>13017</v>
      </c>
      <c r="SFU3" s="13">
        <f t="shared" si="203"/>
        <v>13018</v>
      </c>
      <c r="SFV3" s="13">
        <f t="shared" si="203"/>
        <v>13019</v>
      </c>
      <c r="SFW3" s="13">
        <f t="shared" si="203"/>
        <v>13020</v>
      </c>
      <c r="SFX3" s="13">
        <f t="shared" si="203"/>
        <v>13021</v>
      </c>
      <c r="SFY3" s="13">
        <f t="shared" si="203"/>
        <v>13022</v>
      </c>
      <c r="SFZ3" s="13">
        <f t="shared" si="203"/>
        <v>13023</v>
      </c>
      <c r="SGA3" s="13">
        <f t="shared" si="203"/>
        <v>13024</v>
      </c>
      <c r="SGB3" s="13">
        <f t="shared" si="203"/>
        <v>13025</v>
      </c>
      <c r="SGC3" s="13">
        <f t="shared" si="203"/>
        <v>13026</v>
      </c>
      <c r="SGD3" s="13">
        <f t="shared" si="203"/>
        <v>13027</v>
      </c>
      <c r="SGE3" s="13">
        <f t="shared" si="203"/>
        <v>13028</v>
      </c>
      <c r="SGF3" s="13">
        <f t="shared" si="203"/>
        <v>13029</v>
      </c>
      <c r="SGG3" s="13">
        <f t="shared" si="203"/>
        <v>13030</v>
      </c>
      <c r="SGH3" s="13">
        <f t="shared" si="203"/>
        <v>13031</v>
      </c>
      <c r="SGI3" s="13">
        <f t="shared" si="203"/>
        <v>13032</v>
      </c>
      <c r="SGJ3" s="13">
        <f t="shared" si="203"/>
        <v>13033</v>
      </c>
      <c r="SGK3" s="13">
        <f t="shared" si="203"/>
        <v>13034</v>
      </c>
      <c r="SGL3" s="13">
        <f t="shared" si="203"/>
        <v>13035</v>
      </c>
      <c r="SGM3" s="13">
        <f t="shared" si="203"/>
        <v>13036</v>
      </c>
      <c r="SGN3" s="13">
        <f t="shared" si="203"/>
        <v>13037</v>
      </c>
      <c r="SGO3" s="13">
        <f t="shared" si="203"/>
        <v>13038</v>
      </c>
      <c r="SGP3" s="13">
        <f t="shared" si="203"/>
        <v>13039</v>
      </c>
      <c r="SGQ3" s="13">
        <f t="shared" si="203"/>
        <v>13040</v>
      </c>
      <c r="SGR3" s="13">
        <f t="shared" si="203"/>
        <v>13041</v>
      </c>
      <c r="SGS3" s="13">
        <f t="shared" si="203"/>
        <v>13042</v>
      </c>
      <c r="SGT3" s="13">
        <f t="shared" si="203"/>
        <v>13043</v>
      </c>
      <c r="SGU3" s="13">
        <f t="shared" si="203"/>
        <v>13044</v>
      </c>
      <c r="SGV3" s="13">
        <f t="shared" si="203"/>
        <v>13045</v>
      </c>
      <c r="SGW3" s="13">
        <f t="shared" si="203"/>
        <v>13046</v>
      </c>
      <c r="SGX3" s="13">
        <f t="shared" si="203"/>
        <v>13047</v>
      </c>
      <c r="SGY3" s="13">
        <f t="shared" si="203"/>
        <v>13048</v>
      </c>
      <c r="SGZ3" s="13">
        <f t="shared" si="203"/>
        <v>13049</v>
      </c>
      <c r="SHA3" s="13">
        <f t="shared" si="203"/>
        <v>13050</v>
      </c>
      <c r="SHB3" s="13">
        <f t="shared" si="203"/>
        <v>13051</v>
      </c>
      <c r="SHC3" s="13">
        <f t="shared" si="203"/>
        <v>13052</v>
      </c>
      <c r="SHD3" s="13">
        <f t="shared" si="203"/>
        <v>13053</v>
      </c>
      <c r="SHE3" s="13">
        <f t="shared" si="203"/>
        <v>13054</v>
      </c>
      <c r="SHF3" s="13">
        <f t="shared" si="203"/>
        <v>13055</v>
      </c>
      <c r="SHG3" s="13">
        <f t="shared" si="203"/>
        <v>13056</v>
      </c>
      <c r="SHH3" s="13">
        <f t="shared" si="203"/>
        <v>13057</v>
      </c>
      <c r="SHI3" s="13">
        <f t="shared" si="203"/>
        <v>13058</v>
      </c>
      <c r="SHJ3" s="13">
        <f t="shared" si="203"/>
        <v>13059</v>
      </c>
      <c r="SHK3" s="13">
        <f t="shared" ref="SHK3:SJV3" si="204">COLUMN()-3</f>
        <v>13060</v>
      </c>
      <c r="SHL3" s="13">
        <f t="shared" si="204"/>
        <v>13061</v>
      </c>
      <c r="SHM3" s="13">
        <f t="shared" si="204"/>
        <v>13062</v>
      </c>
      <c r="SHN3" s="13">
        <f t="shared" si="204"/>
        <v>13063</v>
      </c>
      <c r="SHO3" s="13">
        <f t="shared" si="204"/>
        <v>13064</v>
      </c>
      <c r="SHP3" s="13">
        <f t="shared" si="204"/>
        <v>13065</v>
      </c>
      <c r="SHQ3" s="13">
        <f t="shared" si="204"/>
        <v>13066</v>
      </c>
      <c r="SHR3" s="13">
        <f t="shared" si="204"/>
        <v>13067</v>
      </c>
      <c r="SHS3" s="13">
        <f t="shared" si="204"/>
        <v>13068</v>
      </c>
      <c r="SHT3" s="13">
        <f t="shared" si="204"/>
        <v>13069</v>
      </c>
      <c r="SHU3" s="13">
        <f t="shared" si="204"/>
        <v>13070</v>
      </c>
      <c r="SHV3" s="13">
        <f t="shared" si="204"/>
        <v>13071</v>
      </c>
      <c r="SHW3" s="13">
        <f t="shared" si="204"/>
        <v>13072</v>
      </c>
      <c r="SHX3" s="13">
        <f t="shared" si="204"/>
        <v>13073</v>
      </c>
      <c r="SHY3" s="13">
        <f t="shared" si="204"/>
        <v>13074</v>
      </c>
      <c r="SHZ3" s="13">
        <f t="shared" si="204"/>
        <v>13075</v>
      </c>
      <c r="SIA3" s="13">
        <f t="shared" si="204"/>
        <v>13076</v>
      </c>
      <c r="SIB3" s="13">
        <f t="shared" si="204"/>
        <v>13077</v>
      </c>
      <c r="SIC3" s="13">
        <f t="shared" si="204"/>
        <v>13078</v>
      </c>
      <c r="SID3" s="13">
        <f t="shared" si="204"/>
        <v>13079</v>
      </c>
      <c r="SIE3" s="13">
        <f t="shared" si="204"/>
        <v>13080</v>
      </c>
      <c r="SIF3" s="13">
        <f t="shared" si="204"/>
        <v>13081</v>
      </c>
      <c r="SIG3" s="13">
        <f t="shared" si="204"/>
        <v>13082</v>
      </c>
      <c r="SIH3" s="13">
        <f t="shared" si="204"/>
        <v>13083</v>
      </c>
      <c r="SII3" s="13">
        <f t="shared" si="204"/>
        <v>13084</v>
      </c>
      <c r="SIJ3" s="13">
        <f t="shared" si="204"/>
        <v>13085</v>
      </c>
      <c r="SIK3" s="13">
        <f t="shared" si="204"/>
        <v>13086</v>
      </c>
      <c r="SIL3" s="13">
        <f t="shared" si="204"/>
        <v>13087</v>
      </c>
      <c r="SIM3" s="13">
        <f t="shared" si="204"/>
        <v>13088</v>
      </c>
      <c r="SIN3" s="13">
        <f t="shared" si="204"/>
        <v>13089</v>
      </c>
      <c r="SIO3" s="13">
        <f t="shared" si="204"/>
        <v>13090</v>
      </c>
      <c r="SIP3" s="13">
        <f t="shared" si="204"/>
        <v>13091</v>
      </c>
      <c r="SIQ3" s="13">
        <f t="shared" si="204"/>
        <v>13092</v>
      </c>
      <c r="SIR3" s="13">
        <f t="shared" si="204"/>
        <v>13093</v>
      </c>
      <c r="SIS3" s="13">
        <f t="shared" si="204"/>
        <v>13094</v>
      </c>
      <c r="SIT3" s="13">
        <f t="shared" si="204"/>
        <v>13095</v>
      </c>
      <c r="SIU3" s="13">
        <f t="shared" si="204"/>
        <v>13096</v>
      </c>
      <c r="SIV3" s="13">
        <f t="shared" si="204"/>
        <v>13097</v>
      </c>
      <c r="SIW3" s="13">
        <f t="shared" si="204"/>
        <v>13098</v>
      </c>
      <c r="SIX3" s="13">
        <f t="shared" si="204"/>
        <v>13099</v>
      </c>
      <c r="SIY3" s="13">
        <f t="shared" si="204"/>
        <v>13100</v>
      </c>
      <c r="SIZ3" s="13">
        <f t="shared" si="204"/>
        <v>13101</v>
      </c>
      <c r="SJA3" s="13">
        <f t="shared" si="204"/>
        <v>13102</v>
      </c>
      <c r="SJB3" s="13">
        <f t="shared" si="204"/>
        <v>13103</v>
      </c>
      <c r="SJC3" s="13">
        <f t="shared" si="204"/>
        <v>13104</v>
      </c>
      <c r="SJD3" s="13">
        <f t="shared" si="204"/>
        <v>13105</v>
      </c>
      <c r="SJE3" s="13">
        <f t="shared" si="204"/>
        <v>13106</v>
      </c>
      <c r="SJF3" s="13">
        <f t="shared" si="204"/>
        <v>13107</v>
      </c>
      <c r="SJG3" s="13">
        <f t="shared" si="204"/>
        <v>13108</v>
      </c>
      <c r="SJH3" s="13">
        <f t="shared" si="204"/>
        <v>13109</v>
      </c>
      <c r="SJI3" s="13">
        <f t="shared" si="204"/>
        <v>13110</v>
      </c>
      <c r="SJJ3" s="13">
        <f t="shared" si="204"/>
        <v>13111</v>
      </c>
      <c r="SJK3" s="13">
        <f t="shared" si="204"/>
        <v>13112</v>
      </c>
      <c r="SJL3" s="13">
        <f t="shared" si="204"/>
        <v>13113</v>
      </c>
      <c r="SJM3" s="13">
        <f t="shared" si="204"/>
        <v>13114</v>
      </c>
      <c r="SJN3" s="13">
        <f t="shared" si="204"/>
        <v>13115</v>
      </c>
      <c r="SJO3" s="13">
        <f t="shared" si="204"/>
        <v>13116</v>
      </c>
      <c r="SJP3" s="13">
        <f t="shared" si="204"/>
        <v>13117</v>
      </c>
      <c r="SJQ3" s="13">
        <f t="shared" si="204"/>
        <v>13118</v>
      </c>
      <c r="SJR3" s="13">
        <f t="shared" si="204"/>
        <v>13119</v>
      </c>
      <c r="SJS3" s="13">
        <f t="shared" si="204"/>
        <v>13120</v>
      </c>
      <c r="SJT3" s="13">
        <f t="shared" si="204"/>
        <v>13121</v>
      </c>
      <c r="SJU3" s="13">
        <f t="shared" si="204"/>
        <v>13122</v>
      </c>
      <c r="SJV3" s="13">
        <f t="shared" si="204"/>
        <v>13123</v>
      </c>
      <c r="SJW3" s="13">
        <f t="shared" ref="SJW3:SMH3" si="205">COLUMN()-3</f>
        <v>13124</v>
      </c>
      <c r="SJX3" s="13">
        <f t="shared" si="205"/>
        <v>13125</v>
      </c>
      <c r="SJY3" s="13">
        <f t="shared" si="205"/>
        <v>13126</v>
      </c>
      <c r="SJZ3" s="13">
        <f t="shared" si="205"/>
        <v>13127</v>
      </c>
      <c r="SKA3" s="13">
        <f t="shared" si="205"/>
        <v>13128</v>
      </c>
      <c r="SKB3" s="13">
        <f t="shared" si="205"/>
        <v>13129</v>
      </c>
      <c r="SKC3" s="13">
        <f t="shared" si="205"/>
        <v>13130</v>
      </c>
      <c r="SKD3" s="13">
        <f t="shared" si="205"/>
        <v>13131</v>
      </c>
      <c r="SKE3" s="13">
        <f t="shared" si="205"/>
        <v>13132</v>
      </c>
      <c r="SKF3" s="13">
        <f t="shared" si="205"/>
        <v>13133</v>
      </c>
      <c r="SKG3" s="13">
        <f t="shared" si="205"/>
        <v>13134</v>
      </c>
      <c r="SKH3" s="13">
        <f t="shared" si="205"/>
        <v>13135</v>
      </c>
      <c r="SKI3" s="13">
        <f t="shared" si="205"/>
        <v>13136</v>
      </c>
      <c r="SKJ3" s="13">
        <f t="shared" si="205"/>
        <v>13137</v>
      </c>
      <c r="SKK3" s="13">
        <f t="shared" si="205"/>
        <v>13138</v>
      </c>
      <c r="SKL3" s="13">
        <f t="shared" si="205"/>
        <v>13139</v>
      </c>
      <c r="SKM3" s="13">
        <f t="shared" si="205"/>
        <v>13140</v>
      </c>
      <c r="SKN3" s="13">
        <f t="shared" si="205"/>
        <v>13141</v>
      </c>
      <c r="SKO3" s="13">
        <f t="shared" si="205"/>
        <v>13142</v>
      </c>
      <c r="SKP3" s="13">
        <f t="shared" si="205"/>
        <v>13143</v>
      </c>
      <c r="SKQ3" s="13">
        <f t="shared" si="205"/>
        <v>13144</v>
      </c>
      <c r="SKR3" s="13">
        <f t="shared" si="205"/>
        <v>13145</v>
      </c>
      <c r="SKS3" s="13">
        <f t="shared" si="205"/>
        <v>13146</v>
      </c>
      <c r="SKT3" s="13">
        <f t="shared" si="205"/>
        <v>13147</v>
      </c>
      <c r="SKU3" s="13">
        <f t="shared" si="205"/>
        <v>13148</v>
      </c>
      <c r="SKV3" s="13">
        <f t="shared" si="205"/>
        <v>13149</v>
      </c>
      <c r="SKW3" s="13">
        <f t="shared" si="205"/>
        <v>13150</v>
      </c>
      <c r="SKX3" s="13">
        <f t="shared" si="205"/>
        <v>13151</v>
      </c>
      <c r="SKY3" s="13">
        <f t="shared" si="205"/>
        <v>13152</v>
      </c>
      <c r="SKZ3" s="13">
        <f t="shared" si="205"/>
        <v>13153</v>
      </c>
      <c r="SLA3" s="13">
        <f t="shared" si="205"/>
        <v>13154</v>
      </c>
      <c r="SLB3" s="13">
        <f t="shared" si="205"/>
        <v>13155</v>
      </c>
      <c r="SLC3" s="13">
        <f t="shared" si="205"/>
        <v>13156</v>
      </c>
      <c r="SLD3" s="13">
        <f t="shared" si="205"/>
        <v>13157</v>
      </c>
      <c r="SLE3" s="13">
        <f t="shared" si="205"/>
        <v>13158</v>
      </c>
      <c r="SLF3" s="13">
        <f t="shared" si="205"/>
        <v>13159</v>
      </c>
      <c r="SLG3" s="13">
        <f t="shared" si="205"/>
        <v>13160</v>
      </c>
      <c r="SLH3" s="13">
        <f t="shared" si="205"/>
        <v>13161</v>
      </c>
      <c r="SLI3" s="13">
        <f t="shared" si="205"/>
        <v>13162</v>
      </c>
      <c r="SLJ3" s="13">
        <f t="shared" si="205"/>
        <v>13163</v>
      </c>
      <c r="SLK3" s="13">
        <f t="shared" si="205"/>
        <v>13164</v>
      </c>
      <c r="SLL3" s="13">
        <f t="shared" si="205"/>
        <v>13165</v>
      </c>
      <c r="SLM3" s="13">
        <f t="shared" si="205"/>
        <v>13166</v>
      </c>
      <c r="SLN3" s="13">
        <f t="shared" si="205"/>
        <v>13167</v>
      </c>
      <c r="SLO3" s="13">
        <f t="shared" si="205"/>
        <v>13168</v>
      </c>
      <c r="SLP3" s="13">
        <f t="shared" si="205"/>
        <v>13169</v>
      </c>
      <c r="SLQ3" s="13">
        <f t="shared" si="205"/>
        <v>13170</v>
      </c>
      <c r="SLR3" s="13">
        <f t="shared" si="205"/>
        <v>13171</v>
      </c>
      <c r="SLS3" s="13">
        <f t="shared" si="205"/>
        <v>13172</v>
      </c>
      <c r="SLT3" s="13">
        <f t="shared" si="205"/>
        <v>13173</v>
      </c>
      <c r="SLU3" s="13">
        <f t="shared" si="205"/>
        <v>13174</v>
      </c>
      <c r="SLV3" s="13">
        <f t="shared" si="205"/>
        <v>13175</v>
      </c>
      <c r="SLW3" s="13">
        <f t="shared" si="205"/>
        <v>13176</v>
      </c>
      <c r="SLX3" s="13">
        <f t="shared" si="205"/>
        <v>13177</v>
      </c>
      <c r="SLY3" s="13">
        <f t="shared" si="205"/>
        <v>13178</v>
      </c>
      <c r="SLZ3" s="13">
        <f t="shared" si="205"/>
        <v>13179</v>
      </c>
      <c r="SMA3" s="13">
        <f t="shared" si="205"/>
        <v>13180</v>
      </c>
      <c r="SMB3" s="13">
        <f t="shared" si="205"/>
        <v>13181</v>
      </c>
      <c r="SMC3" s="13">
        <f t="shared" si="205"/>
        <v>13182</v>
      </c>
      <c r="SMD3" s="13">
        <f t="shared" si="205"/>
        <v>13183</v>
      </c>
      <c r="SME3" s="13">
        <f t="shared" si="205"/>
        <v>13184</v>
      </c>
      <c r="SMF3" s="13">
        <f t="shared" si="205"/>
        <v>13185</v>
      </c>
      <c r="SMG3" s="13">
        <f t="shared" si="205"/>
        <v>13186</v>
      </c>
      <c r="SMH3" s="13">
        <f t="shared" si="205"/>
        <v>13187</v>
      </c>
      <c r="SMI3" s="13">
        <f t="shared" ref="SMI3:SOT3" si="206">COLUMN()-3</f>
        <v>13188</v>
      </c>
      <c r="SMJ3" s="13">
        <f t="shared" si="206"/>
        <v>13189</v>
      </c>
      <c r="SMK3" s="13">
        <f t="shared" si="206"/>
        <v>13190</v>
      </c>
      <c r="SML3" s="13">
        <f t="shared" si="206"/>
        <v>13191</v>
      </c>
      <c r="SMM3" s="13">
        <f t="shared" si="206"/>
        <v>13192</v>
      </c>
      <c r="SMN3" s="13">
        <f t="shared" si="206"/>
        <v>13193</v>
      </c>
      <c r="SMO3" s="13">
        <f t="shared" si="206"/>
        <v>13194</v>
      </c>
      <c r="SMP3" s="13">
        <f t="shared" si="206"/>
        <v>13195</v>
      </c>
      <c r="SMQ3" s="13">
        <f t="shared" si="206"/>
        <v>13196</v>
      </c>
      <c r="SMR3" s="13">
        <f t="shared" si="206"/>
        <v>13197</v>
      </c>
      <c r="SMS3" s="13">
        <f t="shared" si="206"/>
        <v>13198</v>
      </c>
      <c r="SMT3" s="13">
        <f t="shared" si="206"/>
        <v>13199</v>
      </c>
      <c r="SMU3" s="13">
        <f t="shared" si="206"/>
        <v>13200</v>
      </c>
      <c r="SMV3" s="13">
        <f t="shared" si="206"/>
        <v>13201</v>
      </c>
      <c r="SMW3" s="13">
        <f t="shared" si="206"/>
        <v>13202</v>
      </c>
      <c r="SMX3" s="13">
        <f t="shared" si="206"/>
        <v>13203</v>
      </c>
      <c r="SMY3" s="13">
        <f t="shared" si="206"/>
        <v>13204</v>
      </c>
      <c r="SMZ3" s="13">
        <f t="shared" si="206"/>
        <v>13205</v>
      </c>
      <c r="SNA3" s="13">
        <f t="shared" si="206"/>
        <v>13206</v>
      </c>
      <c r="SNB3" s="13">
        <f t="shared" si="206"/>
        <v>13207</v>
      </c>
      <c r="SNC3" s="13">
        <f t="shared" si="206"/>
        <v>13208</v>
      </c>
      <c r="SND3" s="13">
        <f t="shared" si="206"/>
        <v>13209</v>
      </c>
      <c r="SNE3" s="13">
        <f t="shared" si="206"/>
        <v>13210</v>
      </c>
      <c r="SNF3" s="13">
        <f t="shared" si="206"/>
        <v>13211</v>
      </c>
      <c r="SNG3" s="13">
        <f t="shared" si="206"/>
        <v>13212</v>
      </c>
      <c r="SNH3" s="13">
        <f t="shared" si="206"/>
        <v>13213</v>
      </c>
      <c r="SNI3" s="13">
        <f t="shared" si="206"/>
        <v>13214</v>
      </c>
      <c r="SNJ3" s="13">
        <f t="shared" si="206"/>
        <v>13215</v>
      </c>
      <c r="SNK3" s="13">
        <f t="shared" si="206"/>
        <v>13216</v>
      </c>
      <c r="SNL3" s="13">
        <f t="shared" si="206"/>
        <v>13217</v>
      </c>
      <c r="SNM3" s="13">
        <f t="shared" si="206"/>
        <v>13218</v>
      </c>
      <c r="SNN3" s="13">
        <f t="shared" si="206"/>
        <v>13219</v>
      </c>
      <c r="SNO3" s="13">
        <f t="shared" si="206"/>
        <v>13220</v>
      </c>
      <c r="SNP3" s="13">
        <f t="shared" si="206"/>
        <v>13221</v>
      </c>
      <c r="SNQ3" s="13">
        <f t="shared" si="206"/>
        <v>13222</v>
      </c>
      <c r="SNR3" s="13">
        <f t="shared" si="206"/>
        <v>13223</v>
      </c>
      <c r="SNS3" s="13">
        <f t="shared" si="206"/>
        <v>13224</v>
      </c>
      <c r="SNT3" s="13">
        <f t="shared" si="206"/>
        <v>13225</v>
      </c>
      <c r="SNU3" s="13">
        <f t="shared" si="206"/>
        <v>13226</v>
      </c>
      <c r="SNV3" s="13">
        <f t="shared" si="206"/>
        <v>13227</v>
      </c>
      <c r="SNW3" s="13">
        <f t="shared" si="206"/>
        <v>13228</v>
      </c>
      <c r="SNX3" s="13">
        <f t="shared" si="206"/>
        <v>13229</v>
      </c>
      <c r="SNY3" s="13">
        <f t="shared" si="206"/>
        <v>13230</v>
      </c>
      <c r="SNZ3" s="13">
        <f t="shared" si="206"/>
        <v>13231</v>
      </c>
      <c r="SOA3" s="13">
        <f t="shared" si="206"/>
        <v>13232</v>
      </c>
      <c r="SOB3" s="13">
        <f t="shared" si="206"/>
        <v>13233</v>
      </c>
      <c r="SOC3" s="13">
        <f t="shared" si="206"/>
        <v>13234</v>
      </c>
      <c r="SOD3" s="13">
        <f t="shared" si="206"/>
        <v>13235</v>
      </c>
      <c r="SOE3" s="13">
        <f t="shared" si="206"/>
        <v>13236</v>
      </c>
      <c r="SOF3" s="13">
        <f t="shared" si="206"/>
        <v>13237</v>
      </c>
      <c r="SOG3" s="13">
        <f t="shared" si="206"/>
        <v>13238</v>
      </c>
      <c r="SOH3" s="13">
        <f t="shared" si="206"/>
        <v>13239</v>
      </c>
      <c r="SOI3" s="13">
        <f t="shared" si="206"/>
        <v>13240</v>
      </c>
      <c r="SOJ3" s="13">
        <f t="shared" si="206"/>
        <v>13241</v>
      </c>
      <c r="SOK3" s="13">
        <f t="shared" si="206"/>
        <v>13242</v>
      </c>
      <c r="SOL3" s="13">
        <f t="shared" si="206"/>
        <v>13243</v>
      </c>
      <c r="SOM3" s="13">
        <f t="shared" si="206"/>
        <v>13244</v>
      </c>
      <c r="SON3" s="13">
        <f t="shared" si="206"/>
        <v>13245</v>
      </c>
      <c r="SOO3" s="13">
        <f t="shared" si="206"/>
        <v>13246</v>
      </c>
      <c r="SOP3" s="13">
        <f t="shared" si="206"/>
        <v>13247</v>
      </c>
      <c r="SOQ3" s="13">
        <f t="shared" si="206"/>
        <v>13248</v>
      </c>
      <c r="SOR3" s="13">
        <f t="shared" si="206"/>
        <v>13249</v>
      </c>
      <c r="SOS3" s="13">
        <f t="shared" si="206"/>
        <v>13250</v>
      </c>
      <c r="SOT3" s="13">
        <f t="shared" si="206"/>
        <v>13251</v>
      </c>
      <c r="SOU3" s="13">
        <f t="shared" ref="SOU3:SRF3" si="207">COLUMN()-3</f>
        <v>13252</v>
      </c>
      <c r="SOV3" s="13">
        <f t="shared" si="207"/>
        <v>13253</v>
      </c>
      <c r="SOW3" s="13">
        <f t="shared" si="207"/>
        <v>13254</v>
      </c>
      <c r="SOX3" s="13">
        <f t="shared" si="207"/>
        <v>13255</v>
      </c>
      <c r="SOY3" s="13">
        <f t="shared" si="207"/>
        <v>13256</v>
      </c>
      <c r="SOZ3" s="13">
        <f t="shared" si="207"/>
        <v>13257</v>
      </c>
      <c r="SPA3" s="13">
        <f t="shared" si="207"/>
        <v>13258</v>
      </c>
      <c r="SPB3" s="13">
        <f t="shared" si="207"/>
        <v>13259</v>
      </c>
      <c r="SPC3" s="13">
        <f t="shared" si="207"/>
        <v>13260</v>
      </c>
      <c r="SPD3" s="13">
        <f t="shared" si="207"/>
        <v>13261</v>
      </c>
      <c r="SPE3" s="13">
        <f t="shared" si="207"/>
        <v>13262</v>
      </c>
      <c r="SPF3" s="13">
        <f t="shared" si="207"/>
        <v>13263</v>
      </c>
      <c r="SPG3" s="13">
        <f t="shared" si="207"/>
        <v>13264</v>
      </c>
      <c r="SPH3" s="13">
        <f t="shared" si="207"/>
        <v>13265</v>
      </c>
      <c r="SPI3" s="13">
        <f t="shared" si="207"/>
        <v>13266</v>
      </c>
      <c r="SPJ3" s="13">
        <f t="shared" si="207"/>
        <v>13267</v>
      </c>
      <c r="SPK3" s="13">
        <f t="shared" si="207"/>
        <v>13268</v>
      </c>
      <c r="SPL3" s="13">
        <f t="shared" si="207"/>
        <v>13269</v>
      </c>
      <c r="SPM3" s="13">
        <f t="shared" si="207"/>
        <v>13270</v>
      </c>
      <c r="SPN3" s="13">
        <f t="shared" si="207"/>
        <v>13271</v>
      </c>
      <c r="SPO3" s="13">
        <f t="shared" si="207"/>
        <v>13272</v>
      </c>
      <c r="SPP3" s="13">
        <f t="shared" si="207"/>
        <v>13273</v>
      </c>
      <c r="SPQ3" s="13">
        <f t="shared" si="207"/>
        <v>13274</v>
      </c>
      <c r="SPR3" s="13">
        <f t="shared" si="207"/>
        <v>13275</v>
      </c>
      <c r="SPS3" s="13">
        <f t="shared" si="207"/>
        <v>13276</v>
      </c>
      <c r="SPT3" s="13">
        <f t="shared" si="207"/>
        <v>13277</v>
      </c>
      <c r="SPU3" s="13">
        <f t="shared" si="207"/>
        <v>13278</v>
      </c>
      <c r="SPV3" s="13">
        <f t="shared" si="207"/>
        <v>13279</v>
      </c>
      <c r="SPW3" s="13">
        <f t="shared" si="207"/>
        <v>13280</v>
      </c>
      <c r="SPX3" s="13">
        <f t="shared" si="207"/>
        <v>13281</v>
      </c>
      <c r="SPY3" s="13">
        <f t="shared" si="207"/>
        <v>13282</v>
      </c>
      <c r="SPZ3" s="13">
        <f t="shared" si="207"/>
        <v>13283</v>
      </c>
      <c r="SQA3" s="13">
        <f t="shared" si="207"/>
        <v>13284</v>
      </c>
      <c r="SQB3" s="13">
        <f t="shared" si="207"/>
        <v>13285</v>
      </c>
      <c r="SQC3" s="13">
        <f t="shared" si="207"/>
        <v>13286</v>
      </c>
      <c r="SQD3" s="13">
        <f t="shared" si="207"/>
        <v>13287</v>
      </c>
      <c r="SQE3" s="13">
        <f t="shared" si="207"/>
        <v>13288</v>
      </c>
      <c r="SQF3" s="13">
        <f t="shared" si="207"/>
        <v>13289</v>
      </c>
      <c r="SQG3" s="13">
        <f t="shared" si="207"/>
        <v>13290</v>
      </c>
      <c r="SQH3" s="13">
        <f t="shared" si="207"/>
        <v>13291</v>
      </c>
      <c r="SQI3" s="13">
        <f t="shared" si="207"/>
        <v>13292</v>
      </c>
      <c r="SQJ3" s="13">
        <f t="shared" si="207"/>
        <v>13293</v>
      </c>
      <c r="SQK3" s="13">
        <f t="shared" si="207"/>
        <v>13294</v>
      </c>
      <c r="SQL3" s="13">
        <f t="shared" si="207"/>
        <v>13295</v>
      </c>
      <c r="SQM3" s="13">
        <f t="shared" si="207"/>
        <v>13296</v>
      </c>
      <c r="SQN3" s="13">
        <f t="shared" si="207"/>
        <v>13297</v>
      </c>
      <c r="SQO3" s="13">
        <f t="shared" si="207"/>
        <v>13298</v>
      </c>
      <c r="SQP3" s="13">
        <f t="shared" si="207"/>
        <v>13299</v>
      </c>
      <c r="SQQ3" s="13">
        <f t="shared" si="207"/>
        <v>13300</v>
      </c>
      <c r="SQR3" s="13">
        <f t="shared" si="207"/>
        <v>13301</v>
      </c>
      <c r="SQS3" s="13">
        <f t="shared" si="207"/>
        <v>13302</v>
      </c>
      <c r="SQT3" s="13">
        <f t="shared" si="207"/>
        <v>13303</v>
      </c>
      <c r="SQU3" s="13">
        <f t="shared" si="207"/>
        <v>13304</v>
      </c>
      <c r="SQV3" s="13">
        <f t="shared" si="207"/>
        <v>13305</v>
      </c>
      <c r="SQW3" s="13">
        <f t="shared" si="207"/>
        <v>13306</v>
      </c>
      <c r="SQX3" s="13">
        <f t="shared" si="207"/>
        <v>13307</v>
      </c>
      <c r="SQY3" s="13">
        <f t="shared" si="207"/>
        <v>13308</v>
      </c>
      <c r="SQZ3" s="13">
        <f t="shared" si="207"/>
        <v>13309</v>
      </c>
      <c r="SRA3" s="13">
        <f t="shared" si="207"/>
        <v>13310</v>
      </c>
      <c r="SRB3" s="13">
        <f t="shared" si="207"/>
        <v>13311</v>
      </c>
      <c r="SRC3" s="13">
        <f t="shared" si="207"/>
        <v>13312</v>
      </c>
      <c r="SRD3" s="13">
        <f t="shared" si="207"/>
        <v>13313</v>
      </c>
      <c r="SRE3" s="13">
        <f t="shared" si="207"/>
        <v>13314</v>
      </c>
      <c r="SRF3" s="13">
        <f t="shared" si="207"/>
        <v>13315</v>
      </c>
      <c r="SRG3" s="13">
        <f t="shared" ref="SRG3:STR3" si="208">COLUMN()-3</f>
        <v>13316</v>
      </c>
      <c r="SRH3" s="13">
        <f t="shared" si="208"/>
        <v>13317</v>
      </c>
      <c r="SRI3" s="13">
        <f t="shared" si="208"/>
        <v>13318</v>
      </c>
      <c r="SRJ3" s="13">
        <f t="shared" si="208"/>
        <v>13319</v>
      </c>
      <c r="SRK3" s="13">
        <f t="shared" si="208"/>
        <v>13320</v>
      </c>
      <c r="SRL3" s="13">
        <f t="shared" si="208"/>
        <v>13321</v>
      </c>
      <c r="SRM3" s="13">
        <f t="shared" si="208"/>
        <v>13322</v>
      </c>
      <c r="SRN3" s="13">
        <f t="shared" si="208"/>
        <v>13323</v>
      </c>
      <c r="SRO3" s="13">
        <f t="shared" si="208"/>
        <v>13324</v>
      </c>
      <c r="SRP3" s="13">
        <f t="shared" si="208"/>
        <v>13325</v>
      </c>
      <c r="SRQ3" s="13">
        <f t="shared" si="208"/>
        <v>13326</v>
      </c>
      <c r="SRR3" s="13">
        <f t="shared" si="208"/>
        <v>13327</v>
      </c>
      <c r="SRS3" s="13">
        <f t="shared" si="208"/>
        <v>13328</v>
      </c>
      <c r="SRT3" s="13">
        <f t="shared" si="208"/>
        <v>13329</v>
      </c>
      <c r="SRU3" s="13">
        <f t="shared" si="208"/>
        <v>13330</v>
      </c>
      <c r="SRV3" s="13">
        <f t="shared" si="208"/>
        <v>13331</v>
      </c>
      <c r="SRW3" s="13">
        <f t="shared" si="208"/>
        <v>13332</v>
      </c>
      <c r="SRX3" s="13">
        <f t="shared" si="208"/>
        <v>13333</v>
      </c>
      <c r="SRY3" s="13">
        <f t="shared" si="208"/>
        <v>13334</v>
      </c>
      <c r="SRZ3" s="13">
        <f t="shared" si="208"/>
        <v>13335</v>
      </c>
      <c r="SSA3" s="13">
        <f t="shared" si="208"/>
        <v>13336</v>
      </c>
      <c r="SSB3" s="13">
        <f t="shared" si="208"/>
        <v>13337</v>
      </c>
      <c r="SSC3" s="13">
        <f t="shared" si="208"/>
        <v>13338</v>
      </c>
      <c r="SSD3" s="13">
        <f t="shared" si="208"/>
        <v>13339</v>
      </c>
      <c r="SSE3" s="13">
        <f t="shared" si="208"/>
        <v>13340</v>
      </c>
      <c r="SSF3" s="13">
        <f t="shared" si="208"/>
        <v>13341</v>
      </c>
      <c r="SSG3" s="13">
        <f t="shared" si="208"/>
        <v>13342</v>
      </c>
      <c r="SSH3" s="13">
        <f t="shared" si="208"/>
        <v>13343</v>
      </c>
      <c r="SSI3" s="13">
        <f t="shared" si="208"/>
        <v>13344</v>
      </c>
      <c r="SSJ3" s="13">
        <f t="shared" si="208"/>
        <v>13345</v>
      </c>
      <c r="SSK3" s="13">
        <f t="shared" si="208"/>
        <v>13346</v>
      </c>
      <c r="SSL3" s="13">
        <f t="shared" si="208"/>
        <v>13347</v>
      </c>
      <c r="SSM3" s="13">
        <f t="shared" si="208"/>
        <v>13348</v>
      </c>
      <c r="SSN3" s="13">
        <f t="shared" si="208"/>
        <v>13349</v>
      </c>
      <c r="SSO3" s="13">
        <f t="shared" si="208"/>
        <v>13350</v>
      </c>
      <c r="SSP3" s="13">
        <f t="shared" si="208"/>
        <v>13351</v>
      </c>
      <c r="SSQ3" s="13">
        <f t="shared" si="208"/>
        <v>13352</v>
      </c>
      <c r="SSR3" s="13">
        <f t="shared" si="208"/>
        <v>13353</v>
      </c>
      <c r="SSS3" s="13">
        <f t="shared" si="208"/>
        <v>13354</v>
      </c>
      <c r="SST3" s="13">
        <f t="shared" si="208"/>
        <v>13355</v>
      </c>
      <c r="SSU3" s="13">
        <f t="shared" si="208"/>
        <v>13356</v>
      </c>
      <c r="SSV3" s="13">
        <f t="shared" si="208"/>
        <v>13357</v>
      </c>
      <c r="SSW3" s="13">
        <f t="shared" si="208"/>
        <v>13358</v>
      </c>
      <c r="SSX3" s="13">
        <f t="shared" si="208"/>
        <v>13359</v>
      </c>
      <c r="SSY3" s="13">
        <f t="shared" si="208"/>
        <v>13360</v>
      </c>
      <c r="SSZ3" s="13">
        <f t="shared" si="208"/>
        <v>13361</v>
      </c>
      <c r="STA3" s="13">
        <f t="shared" si="208"/>
        <v>13362</v>
      </c>
      <c r="STB3" s="13">
        <f t="shared" si="208"/>
        <v>13363</v>
      </c>
      <c r="STC3" s="13">
        <f t="shared" si="208"/>
        <v>13364</v>
      </c>
      <c r="STD3" s="13">
        <f t="shared" si="208"/>
        <v>13365</v>
      </c>
      <c r="STE3" s="13">
        <f t="shared" si="208"/>
        <v>13366</v>
      </c>
      <c r="STF3" s="13">
        <f t="shared" si="208"/>
        <v>13367</v>
      </c>
      <c r="STG3" s="13">
        <f t="shared" si="208"/>
        <v>13368</v>
      </c>
      <c r="STH3" s="13">
        <f t="shared" si="208"/>
        <v>13369</v>
      </c>
      <c r="STI3" s="13">
        <f t="shared" si="208"/>
        <v>13370</v>
      </c>
      <c r="STJ3" s="13">
        <f t="shared" si="208"/>
        <v>13371</v>
      </c>
      <c r="STK3" s="13">
        <f t="shared" si="208"/>
        <v>13372</v>
      </c>
      <c r="STL3" s="13">
        <f t="shared" si="208"/>
        <v>13373</v>
      </c>
      <c r="STM3" s="13">
        <f t="shared" si="208"/>
        <v>13374</v>
      </c>
      <c r="STN3" s="13">
        <f t="shared" si="208"/>
        <v>13375</v>
      </c>
      <c r="STO3" s="13">
        <f t="shared" si="208"/>
        <v>13376</v>
      </c>
      <c r="STP3" s="13">
        <f t="shared" si="208"/>
        <v>13377</v>
      </c>
      <c r="STQ3" s="13">
        <f t="shared" si="208"/>
        <v>13378</v>
      </c>
      <c r="STR3" s="13">
        <f t="shared" si="208"/>
        <v>13379</v>
      </c>
      <c r="STS3" s="13">
        <f t="shared" ref="STS3:SWD3" si="209">COLUMN()-3</f>
        <v>13380</v>
      </c>
      <c r="STT3" s="13">
        <f t="shared" si="209"/>
        <v>13381</v>
      </c>
      <c r="STU3" s="13">
        <f t="shared" si="209"/>
        <v>13382</v>
      </c>
      <c r="STV3" s="13">
        <f t="shared" si="209"/>
        <v>13383</v>
      </c>
      <c r="STW3" s="13">
        <f t="shared" si="209"/>
        <v>13384</v>
      </c>
      <c r="STX3" s="13">
        <f t="shared" si="209"/>
        <v>13385</v>
      </c>
      <c r="STY3" s="13">
        <f t="shared" si="209"/>
        <v>13386</v>
      </c>
      <c r="STZ3" s="13">
        <f t="shared" si="209"/>
        <v>13387</v>
      </c>
      <c r="SUA3" s="13">
        <f t="shared" si="209"/>
        <v>13388</v>
      </c>
      <c r="SUB3" s="13">
        <f t="shared" si="209"/>
        <v>13389</v>
      </c>
      <c r="SUC3" s="13">
        <f t="shared" si="209"/>
        <v>13390</v>
      </c>
      <c r="SUD3" s="13">
        <f t="shared" si="209"/>
        <v>13391</v>
      </c>
      <c r="SUE3" s="13">
        <f t="shared" si="209"/>
        <v>13392</v>
      </c>
      <c r="SUF3" s="13">
        <f t="shared" si="209"/>
        <v>13393</v>
      </c>
      <c r="SUG3" s="13">
        <f t="shared" si="209"/>
        <v>13394</v>
      </c>
      <c r="SUH3" s="13">
        <f t="shared" si="209"/>
        <v>13395</v>
      </c>
      <c r="SUI3" s="13">
        <f t="shared" si="209"/>
        <v>13396</v>
      </c>
      <c r="SUJ3" s="13">
        <f t="shared" si="209"/>
        <v>13397</v>
      </c>
      <c r="SUK3" s="13">
        <f t="shared" si="209"/>
        <v>13398</v>
      </c>
      <c r="SUL3" s="13">
        <f t="shared" si="209"/>
        <v>13399</v>
      </c>
      <c r="SUM3" s="13">
        <f t="shared" si="209"/>
        <v>13400</v>
      </c>
      <c r="SUN3" s="13">
        <f t="shared" si="209"/>
        <v>13401</v>
      </c>
      <c r="SUO3" s="13">
        <f t="shared" si="209"/>
        <v>13402</v>
      </c>
      <c r="SUP3" s="13">
        <f t="shared" si="209"/>
        <v>13403</v>
      </c>
      <c r="SUQ3" s="13">
        <f t="shared" si="209"/>
        <v>13404</v>
      </c>
      <c r="SUR3" s="13">
        <f t="shared" si="209"/>
        <v>13405</v>
      </c>
      <c r="SUS3" s="13">
        <f t="shared" si="209"/>
        <v>13406</v>
      </c>
      <c r="SUT3" s="13">
        <f t="shared" si="209"/>
        <v>13407</v>
      </c>
      <c r="SUU3" s="13">
        <f t="shared" si="209"/>
        <v>13408</v>
      </c>
      <c r="SUV3" s="13">
        <f t="shared" si="209"/>
        <v>13409</v>
      </c>
      <c r="SUW3" s="13">
        <f t="shared" si="209"/>
        <v>13410</v>
      </c>
      <c r="SUX3" s="13">
        <f t="shared" si="209"/>
        <v>13411</v>
      </c>
      <c r="SUY3" s="13">
        <f t="shared" si="209"/>
        <v>13412</v>
      </c>
      <c r="SUZ3" s="13">
        <f t="shared" si="209"/>
        <v>13413</v>
      </c>
      <c r="SVA3" s="13">
        <f t="shared" si="209"/>
        <v>13414</v>
      </c>
      <c r="SVB3" s="13">
        <f t="shared" si="209"/>
        <v>13415</v>
      </c>
      <c r="SVC3" s="13">
        <f t="shared" si="209"/>
        <v>13416</v>
      </c>
      <c r="SVD3" s="13">
        <f t="shared" si="209"/>
        <v>13417</v>
      </c>
      <c r="SVE3" s="13">
        <f t="shared" si="209"/>
        <v>13418</v>
      </c>
      <c r="SVF3" s="13">
        <f t="shared" si="209"/>
        <v>13419</v>
      </c>
      <c r="SVG3" s="13">
        <f t="shared" si="209"/>
        <v>13420</v>
      </c>
      <c r="SVH3" s="13">
        <f t="shared" si="209"/>
        <v>13421</v>
      </c>
      <c r="SVI3" s="13">
        <f t="shared" si="209"/>
        <v>13422</v>
      </c>
      <c r="SVJ3" s="13">
        <f t="shared" si="209"/>
        <v>13423</v>
      </c>
      <c r="SVK3" s="13">
        <f t="shared" si="209"/>
        <v>13424</v>
      </c>
      <c r="SVL3" s="13">
        <f t="shared" si="209"/>
        <v>13425</v>
      </c>
      <c r="SVM3" s="13">
        <f t="shared" si="209"/>
        <v>13426</v>
      </c>
      <c r="SVN3" s="13">
        <f t="shared" si="209"/>
        <v>13427</v>
      </c>
      <c r="SVO3" s="13">
        <f t="shared" si="209"/>
        <v>13428</v>
      </c>
      <c r="SVP3" s="13">
        <f t="shared" si="209"/>
        <v>13429</v>
      </c>
      <c r="SVQ3" s="13">
        <f t="shared" si="209"/>
        <v>13430</v>
      </c>
      <c r="SVR3" s="13">
        <f t="shared" si="209"/>
        <v>13431</v>
      </c>
      <c r="SVS3" s="13">
        <f t="shared" si="209"/>
        <v>13432</v>
      </c>
      <c r="SVT3" s="13">
        <f t="shared" si="209"/>
        <v>13433</v>
      </c>
      <c r="SVU3" s="13">
        <f t="shared" si="209"/>
        <v>13434</v>
      </c>
      <c r="SVV3" s="13">
        <f t="shared" si="209"/>
        <v>13435</v>
      </c>
      <c r="SVW3" s="13">
        <f t="shared" si="209"/>
        <v>13436</v>
      </c>
      <c r="SVX3" s="13">
        <f t="shared" si="209"/>
        <v>13437</v>
      </c>
      <c r="SVY3" s="13">
        <f t="shared" si="209"/>
        <v>13438</v>
      </c>
      <c r="SVZ3" s="13">
        <f t="shared" si="209"/>
        <v>13439</v>
      </c>
      <c r="SWA3" s="13">
        <f t="shared" si="209"/>
        <v>13440</v>
      </c>
      <c r="SWB3" s="13">
        <f t="shared" si="209"/>
        <v>13441</v>
      </c>
      <c r="SWC3" s="13">
        <f t="shared" si="209"/>
        <v>13442</v>
      </c>
      <c r="SWD3" s="13">
        <f t="shared" si="209"/>
        <v>13443</v>
      </c>
      <c r="SWE3" s="13">
        <f t="shared" ref="SWE3:SYP3" si="210">COLUMN()-3</f>
        <v>13444</v>
      </c>
      <c r="SWF3" s="13">
        <f t="shared" si="210"/>
        <v>13445</v>
      </c>
      <c r="SWG3" s="13">
        <f t="shared" si="210"/>
        <v>13446</v>
      </c>
      <c r="SWH3" s="13">
        <f t="shared" si="210"/>
        <v>13447</v>
      </c>
      <c r="SWI3" s="13">
        <f t="shared" si="210"/>
        <v>13448</v>
      </c>
      <c r="SWJ3" s="13">
        <f t="shared" si="210"/>
        <v>13449</v>
      </c>
      <c r="SWK3" s="13">
        <f t="shared" si="210"/>
        <v>13450</v>
      </c>
      <c r="SWL3" s="13">
        <f t="shared" si="210"/>
        <v>13451</v>
      </c>
      <c r="SWM3" s="13">
        <f t="shared" si="210"/>
        <v>13452</v>
      </c>
      <c r="SWN3" s="13">
        <f t="shared" si="210"/>
        <v>13453</v>
      </c>
      <c r="SWO3" s="13">
        <f t="shared" si="210"/>
        <v>13454</v>
      </c>
      <c r="SWP3" s="13">
        <f t="shared" si="210"/>
        <v>13455</v>
      </c>
      <c r="SWQ3" s="13">
        <f t="shared" si="210"/>
        <v>13456</v>
      </c>
      <c r="SWR3" s="13">
        <f t="shared" si="210"/>
        <v>13457</v>
      </c>
      <c r="SWS3" s="13">
        <f t="shared" si="210"/>
        <v>13458</v>
      </c>
      <c r="SWT3" s="13">
        <f t="shared" si="210"/>
        <v>13459</v>
      </c>
      <c r="SWU3" s="13">
        <f t="shared" si="210"/>
        <v>13460</v>
      </c>
      <c r="SWV3" s="13">
        <f t="shared" si="210"/>
        <v>13461</v>
      </c>
      <c r="SWW3" s="13">
        <f t="shared" si="210"/>
        <v>13462</v>
      </c>
      <c r="SWX3" s="13">
        <f t="shared" si="210"/>
        <v>13463</v>
      </c>
      <c r="SWY3" s="13">
        <f t="shared" si="210"/>
        <v>13464</v>
      </c>
      <c r="SWZ3" s="13">
        <f t="shared" si="210"/>
        <v>13465</v>
      </c>
      <c r="SXA3" s="13">
        <f t="shared" si="210"/>
        <v>13466</v>
      </c>
      <c r="SXB3" s="13">
        <f t="shared" si="210"/>
        <v>13467</v>
      </c>
      <c r="SXC3" s="13">
        <f t="shared" si="210"/>
        <v>13468</v>
      </c>
      <c r="SXD3" s="13">
        <f t="shared" si="210"/>
        <v>13469</v>
      </c>
      <c r="SXE3" s="13">
        <f t="shared" si="210"/>
        <v>13470</v>
      </c>
      <c r="SXF3" s="13">
        <f t="shared" si="210"/>
        <v>13471</v>
      </c>
      <c r="SXG3" s="13">
        <f t="shared" si="210"/>
        <v>13472</v>
      </c>
      <c r="SXH3" s="13">
        <f t="shared" si="210"/>
        <v>13473</v>
      </c>
      <c r="SXI3" s="13">
        <f t="shared" si="210"/>
        <v>13474</v>
      </c>
      <c r="SXJ3" s="13">
        <f t="shared" si="210"/>
        <v>13475</v>
      </c>
      <c r="SXK3" s="13">
        <f t="shared" si="210"/>
        <v>13476</v>
      </c>
      <c r="SXL3" s="13">
        <f t="shared" si="210"/>
        <v>13477</v>
      </c>
      <c r="SXM3" s="13">
        <f t="shared" si="210"/>
        <v>13478</v>
      </c>
      <c r="SXN3" s="13">
        <f t="shared" si="210"/>
        <v>13479</v>
      </c>
      <c r="SXO3" s="13">
        <f t="shared" si="210"/>
        <v>13480</v>
      </c>
      <c r="SXP3" s="13">
        <f t="shared" si="210"/>
        <v>13481</v>
      </c>
      <c r="SXQ3" s="13">
        <f t="shared" si="210"/>
        <v>13482</v>
      </c>
      <c r="SXR3" s="13">
        <f t="shared" si="210"/>
        <v>13483</v>
      </c>
      <c r="SXS3" s="13">
        <f t="shared" si="210"/>
        <v>13484</v>
      </c>
      <c r="SXT3" s="13">
        <f t="shared" si="210"/>
        <v>13485</v>
      </c>
      <c r="SXU3" s="13">
        <f t="shared" si="210"/>
        <v>13486</v>
      </c>
      <c r="SXV3" s="13">
        <f t="shared" si="210"/>
        <v>13487</v>
      </c>
      <c r="SXW3" s="13">
        <f t="shared" si="210"/>
        <v>13488</v>
      </c>
      <c r="SXX3" s="13">
        <f t="shared" si="210"/>
        <v>13489</v>
      </c>
      <c r="SXY3" s="13">
        <f t="shared" si="210"/>
        <v>13490</v>
      </c>
      <c r="SXZ3" s="13">
        <f t="shared" si="210"/>
        <v>13491</v>
      </c>
      <c r="SYA3" s="13">
        <f t="shared" si="210"/>
        <v>13492</v>
      </c>
      <c r="SYB3" s="13">
        <f t="shared" si="210"/>
        <v>13493</v>
      </c>
      <c r="SYC3" s="13">
        <f t="shared" si="210"/>
        <v>13494</v>
      </c>
      <c r="SYD3" s="13">
        <f t="shared" si="210"/>
        <v>13495</v>
      </c>
      <c r="SYE3" s="13">
        <f t="shared" si="210"/>
        <v>13496</v>
      </c>
      <c r="SYF3" s="13">
        <f t="shared" si="210"/>
        <v>13497</v>
      </c>
      <c r="SYG3" s="13">
        <f t="shared" si="210"/>
        <v>13498</v>
      </c>
      <c r="SYH3" s="13">
        <f t="shared" si="210"/>
        <v>13499</v>
      </c>
      <c r="SYI3" s="13">
        <f t="shared" si="210"/>
        <v>13500</v>
      </c>
      <c r="SYJ3" s="13">
        <f t="shared" si="210"/>
        <v>13501</v>
      </c>
      <c r="SYK3" s="13">
        <f t="shared" si="210"/>
        <v>13502</v>
      </c>
      <c r="SYL3" s="13">
        <f t="shared" si="210"/>
        <v>13503</v>
      </c>
      <c r="SYM3" s="13">
        <f t="shared" si="210"/>
        <v>13504</v>
      </c>
      <c r="SYN3" s="13">
        <f t="shared" si="210"/>
        <v>13505</v>
      </c>
      <c r="SYO3" s="13">
        <f t="shared" si="210"/>
        <v>13506</v>
      </c>
      <c r="SYP3" s="13">
        <f t="shared" si="210"/>
        <v>13507</v>
      </c>
      <c r="SYQ3" s="13">
        <f t="shared" ref="SYQ3:TBB3" si="211">COLUMN()-3</f>
        <v>13508</v>
      </c>
      <c r="SYR3" s="13">
        <f t="shared" si="211"/>
        <v>13509</v>
      </c>
      <c r="SYS3" s="13">
        <f t="shared" si="211"/>
        <v>13510</v>
      </c>
      <c r="SYT3" s="13">
        <f t="shared" si="211"/>
        <v>13511</v>
      </c>
      <c r="SYU3" s="13">
        <f t="shared" si="211"/>
        <v>13512</v>
      </c>
      <c r="SYV3" s="13">
        <f t="shared" si="211"/>
        <v>13513</v>
      </c>
      <c r="SYW3" s="13">
        <f t="shared" si="211"/>
        <v>13514</v>
      </c>
      <c r="SYX3" s="13">
        <f t="shared" si="211"/>
        <v>13515</v>
      </c>
      <c r="SYY3" s="13">
        <f t="shared" si="211"/>
        <v>13516</v>
      </c>
      <c r="SYZ3" s="13">
        <f t="shared" si="211"/>
        <v>13517</v>
      </c>
      <c r="SZA3" s="13">
        <f t="shared" si="211"/>
        <v>13518</v>
      </c>
      <c r="SZB3" s="13">
        <f t="shared" si="211"/>
        <v>13519</v>
      </c>
      <c r="SZC3" s="13">
        <f t="shared" si="211"/>
        <v>13520</v>
      </c>
      <c r="SZD3" s="13">
        <f t="shared" si="211"/>
        <v>13521</v>
      </c>
      <c r="SZE3" s="13">
        <f t="shared" si="211"/>
        <v>13522</v>
      </c>
      <c r="SZF3" s="13">
        <f t="shared" si="211"/>
        <v>13523</v>
      </c>
      <c r="SZG3" s="13">
        <f t="shared" si="211"/>
        <v>13524</v>
      </c>
      <c r="SZH3" s="13">
        <f t="shared" si="211"/>
        <v>13525</v>
      </c>
      <c r="SZI3" s="13">
        <f t="shared" si="211"/>
        <v>13526</v>
      </c>
      <c r="SZJ3" s="13">
        <f t="shared" si="211"/>
        <v>13527</v>
      </c>
      <c r="SZK3" s="13">
        <f t="shared" si="211"/>
        <v>13528</v>
      </c>
      <c r="SZL3" s="13">
        <f t="shared" si="211"/>
        <v>13529</v>
      </c>
      <c r="SZM3" s="13">
        <f t="shared" si="211"/>
        <v>13530</v>
      </c>
      <c r="SZN3" s="13">
        <f t="shared" si="211"/>
        <v>13531</v>
      </c>
      <c r="SZO3" s="13">
        <f t="shared" si="211"/>
        <v>13532</v>
      </c>
      <c r="SZP3" s="13">
        <f t="shared" si="211"/>
        <v>13533</v>
      </c>
      <c r="SZQ3" s="13">
        <f t="shared" si="211"/>
        <v>13534</v>
      </c>
      <c r="SZR3" s="13">
        <f t="shared" si="211"/>
        <v>13535</v>
      </c>
      <c r="SZS3" s="13">
        <f t="shared" si="211"/>
        <v>13536</v>
      </c>
      <c r="SZT3" s="13">
        <f t="shared" si="211"/>
        <v>13537</v>
      </c>
      <c r="SZU3" s="13">
        <f t="shared" si="211"/>
        <v>13538</v>
      </c>
      <c r="SZV3" s="13">
        <f t="shared" si="211"/>
        <v>13539</v>
      </c>
      <c r="SZW3" s="13">
        <f t="shared" si="211"/>
        <v>13540</v>
      </c>
      <c r="SZX3" s="13">
        <f t="shared" si="211"/>
        <v>13541</v>
      </c>
      <c r="SZY3" s="13">
        <f t="shared" si="211"/>
        <v>13542</v>
      </c>
      <c r="SZZ3" s="13">
        <f t="shared" si="211"/>
        <v>13543</v>
      </c>
      <c r="TAA3" s="13">
        <f t="shared" si="211"/>
        <v>13544</v>
      </c>
      <c r="TAB3" s="13">
        <f t="shared" si="211"/>
        <v>13545</v>
      </c>
      <c r="TAC3" s="13">
        <f t="shared" si="211"/>
        <v>13546</v>
      </c>
      <c r="TAD3" s="13">
        <f t="shared" si="211"/>
        <v>13547</v>
      </c>
      <c r="TAE3" s="13">
        <f t="shared" si="211"/>
        <v>13548</v>
      </c>
      <c r="TAF3" s="13">
        <f t="shared" si="211"/>
        <v>13549</v>
      </c>
      <c r="TAG3" s="13">
        <f t="shared" si="211"/>
        <v>13550</v>
      </c>
      <c r="TAH3" s="13">
        <f t="shared" si="211"/>
        <v>13551</v>
      </c>
      <c r="TAI3" s="13">
        <f t="shared" si="211"/>
        <v>13552</v>
      </c>
      <c r="TAJ3" s="13">
        <f t="shared" si="211"/>
        <v>13553</v>
      </c>
      <c r="TAK3" s="13">
        <f t="shared" si="211"/>
        <v>13554</v>
      </c>
      <c r="TAL3" s="13">
        <f t="shared" si="211"/>
        <v>13555</v>
      </c>
      <c r="TAM3" s="13">
        <f t="shared" si="211"/>
        <v>13556</v>
      </c>
      <c r="TAN3" s="13">
        <f t="shared" si="211"/>
        <v>13557</v>
      </c>
      <c r="TAO3" s="13">
        <f t="shared" si="211"/>
        <v>13558</v>
      </c>
      <c r="TAP3" s="13">
        <f t="shared" si="211"/>
        <v>13559</v>
      </c>
      <c r="TAQ3" s="13">
        <f t="shared" si="211"/>
        <v>13560</v>
      </c>
      <c r="TAR3" s="13">
        <f t="shared" si="211"/>
        <v>13561</v>
      </c>
      <c r="TAS3" s="13">
        <f t="shared" si="211"/>
        <v>13562</v>
      </c>
      <c r="TAT3" s="13">
        <f t="shared" si="211"/>
        <v>13563</v>
      </c>
      <c r="TAU3" s="13">
        <f t="shared" si="211"/>
        <v>13564</v>
      </c>
      <c r="TAV3" s="13">
        <f t="shared" si="211"/>
        <v>13565</v>
      </c>
      <c r="TAW3" s="13">
        <f t="shared" si="211"/>
        <v>13566</v>
      </c>
      <c r="TAX3" s="13">
        <f t="shared" si="211"/>
        <v>13567</v>
      </c>
      <c r="TAY3" s="13">
        <f t="shared" si="211"/>
        <v>13568</v>
      </c>
      <c r="TAZ3" s="13">
        <f t="shared" si="211"/>
        <v>13569</v>
      </c>
      <c r="TBA3" s="13">
        <f t="shared" si="211"/>
        <v>13570</v>
      </c>
      <c r="TBB3" s="13">
        <f t="shared" si="211"/>
        <v>13571</v>
      </c>
      <c r="TBC3" s="13">
        <f t="shared" ref="TBC3:TDN3" si="212">COLUMN()-3</f>
        <v>13572</v>
      </c>
      <c r="TBD3" s="13">
        <f t="shared" si="212"/>
        <v>13573</v>
      </c>
      <c r="TBE3" s="13">
        <f t="shared" si="212"/>
        <v>13574</v>
      </c>
      <c r="TBF3" s="13">
        <f t="shared" si="212"/>
        <v>13575</v>
      </c>
      <c r="TBG3" s="13">
        <f t="shared" si="212"/>
        <v>13576</v>
      </c>
      <c r="TBH3" s="13">
        <f t="shared" si="212"/>
        <v>13577</v>
      </c>
      <c r="TBI3" s="13">
        <f t="shared" si="212"/>
        <v>13578</v>
      </c>
      <c r="TBJ3" s="13">
        <f t="shared" si="212"/>
        <v>13579</v>
      </c>
      <c r="TBK3" s="13">
        <f t="shared" si="212"/>
        <v>13580</v>
      </c>
      <c r="TBL3" s="13">
        <f t="shared" si="212"/>
        <v>13581</v>
      </c>
      <c r="TBM3" s="13">
        <f t="shared" si="212"/>
        <v>13582</v>
      </c>
      <c r="TBN3" s="13">
        <f t="shared" si="212"/>
        <v>13583</v>
      </c>
      <c r="TBO3" s="13">
        <f t="shared" si="212"/>
        <v>13584</v>
      </c>
      <c r="TBP3" s="13">
        <f t="shared" si="212"/>
        <v>13585</v>
      </c>
      <c r="TBQ3" s="13">
        <f t="shared" si="212"/>
        <v>13586</v>
      </c>
      <c r="TBR3" s="13">
        <f t="shared" si="212"/>
        <v>13587</v>
      </c>
      <c r="TBS3" s="13">
        <f t="shared" si="212"/>
        <v>13588</v>
      </c>
      <c r="TBT3" s="13">
        <f t="shared" si="212"/>
        <v>13589</v>
      </c>
      <c r="TBU3" s="13">
        <f t="shared" si="212"/>
        <v>13590</v>
      </c>
      <c r="TBV3" s="13">
        <f t="shared" si="212"/>
        <v>13591</v>
      </c>
      <c r="TBW3" s="13">
        <f t="shared" si="212"/>
        <v>13592</v>
      </c>
      <c r="TBX3" s="13">
        <f t="shared" si="212"/>
        <v>13593</v>
      </c>
      <c r="TBY3" s="13">
        <f t="shared" si="212"/>
        <v>13594</v>
      </c>
      <c r="TBZ3" s="13">
        <f t="shared" si="212"/>
        <v>13595</v>
      </c>
      <c r="TCA3" s="13">
        <f t="shared" si="212"/>
        <v>13596</v>
      </c>
      <c r="TCB3" s="13">
        <f t="shared" si="212"/>
        <v>13597</v>
      </c>
      <c r="TCC3" s="13">
        <f t="shared" si="212"/>
        <v>13598</v>
      </c>
      <c r="TCD3" s="13">
        <f t="shared" si="212"/>
        <v>13599</v>
      </c>
      <c r="TCE3" s="13">
        <f t="shared" si="212"/>
        <v>13600</v>
      </c>
      <c r="TCF3" s="13">
        <f t="shared" si="212"/>
        <v>13601</v>
      </c>
      <c r="TCG3" s="13">
        <f t="shared" si="212"/>
        <v>13602</v>
      </c>
      <c r="TCH3" s="13">
        <f t="shared" si="212"/>
        <v>13603</v>
      </c>
      <c r="TCI3" s="13">
        <f t="shared" si="212"/>
        <v>13604</v>
      </c>
      <c r="TCJ3" s="13">
        <f t="shared" si="212"/>
        <v>13605</v>
      </c>
      <c r="TCK3" s="13">
        <f t="shared" si="212"/>
        <v>13606</v>
      </c>
      <c r="TCL3" s="13">
        <f t="shared" si="212"/>
        <v>13607</v>
      </c>
      <c r="TCM3" s="13">
        <f t="shared" si="212"/>
        <v>13608</v>
      </c>
      <c r="TCN3" s="13">
        <f t="shared" si="212"/>
        <v>13609</v>
      </c>
      <c r="TCO3" s="13">
        <f t="shared" si="212"/>
        <v>13610</v>
      </c>
      <c r="TCP3" s="13">
        <f t="shared" si="212"/>
        <v>13611</v>
      </c>
      <c r="TCQ3" s="13">
        <f t="shared" si="212"/>
        <v>13612</v>
      </c>
      <c r="TCR3" s="13">
        <f t="shared" si="212"/>
        <v>13613</v>
      </c>
      <c r="TCS3" s="13">
        <f t="shared" si="212"/>
        <v>13614</v>
      </c>
      <c r="TCT3" s="13">
        <f t="shared" si="212"/>
        <v>13615</v>
      </c>
      <c r="TCU3" s="13">
        <f t="shared" si="212"/>
        <v>13616</v>
      </c>
      <c r="TCV3" s="13">
        <f t="shared" si="212"/>
        <v>13617</v>
      </c>
      <c r="TCW3" s="13">
        <f t="shared" si="212"/>
        <v>13618</v>
      </c>
      <c r="TCX3" s="13">
        <f t="shared" si="212"/>
        <v>13619</v>
      </c>
      <c r="TCY3" s="13">
        <f t="shared" si="212"/>
        <v>13620</v>
      </c>
      <c r="TCZ3" s="13">
        <f t="shared" si="212"/>
        <v>13621</v>
      </c>
      <c r="TDA3" s="13">
        <f t="shared" si="212"/>
        <v>13622</v>
      </c>
      <c r="TDB3" s="13">
        <f t="shared" si="212"/>
        <v>13623</v>
      </c>
      <c r="TDC3" s="13">
        <f t="shared" si="212"/>
        <v>13624</v>
      </c>
      <c r="TDD3" s="13">
        <f t="shared" si="212"/>
        <v>13625</v>
      </c>
      <c r="TDE3" s="13">
        <f t="shared" si="212"/>
        <v>13626</v>
      </c>
      <c r="TDF3" s="13">
        <f t="shared" si="212"/>
        <v>13627</v>
      </c>
      <c r="TDG3" s="13">
        <f t="shared" si="212"/>
        <v>13628</v>
      </c>
      <c r="TDH3" s="13">
        <f t="shared" si="212"/>
        <v>13629</v>
      </c>
      <c r="TDI3" s="13">
        <f t="shared" si="212"/>
        <v>13630</v>
      </c>
      <c r="TDJ3" s="13">
        <f t="shared" si="212"/>
        <v>13631</v>
      </c>
      <c r="TDK3" s="13">
        <f t="shared" si="212"/>
        <v>13632</v>
      </c>
      <c r="TDL3" s="13">
        <f t="shared" si="212"/>
        <v>13633</v>
      </c>
      <c r="TDM3" s="13">
        <f t="shared" si="212"/>
        <v>13634</v>
      </c>
      <c r="TDN3" s="13">
        <f t="shared" si="212"/>
        <v>13635</v>
      </c>
      <c r="TDO3" s="13">
        <f t="shared" ref="TDO3:TFZ3" si="213">COLUMN()-3</f>
        <v>13636</v>
      </c>
      <c r="TDP3" s="13">
        <f t="shared" si="213"/>
        <v>13637</v>
      </c>
      <c r="TDQ3" s="13">
        <f t="shared" si="213"/>
        <v>13638</v>
      </c>
      <c r="TDR3" s="13">
        <f t="shared" si="213"/>
        <v>13639</v>
      </c>
      <c r="TDS3" s="13">
        <f t="shared" si="213"/>
        <v>13640</v>
      </c>
      <c r="TDT3" s="13">
        <f t="shared" si="213"/>
        <v>13641</v>
      </c>
      <c r="TDU3" s="13">
        <f t="shared" si="213"/>
        <v>13642</v>
      </c>
      <c r="TDV3" s="13">
        <f t="shared" si="213"/>
        <v>13643</v>
      </c>
      <c r="TDW3" s="13">
        <f t="shared" si="213"/>
        <v>13644</v>
      </c>
      <c r="TDX3" s="13">
        <f t="shared" si="213"/>
        <v>13645</v>
      </c>
      <c r="TDY3" s="13">
        <f t="shared" si="213"/>
        <v>13646</v>
      </c>
      <c r="TDZ3" s="13">
        <f t="shared" si="213"/>
        <v>13647</v>
      </c>
      <c r="TEA3" s="13">
        <f t="shared" si="213"/>
        <v>13648</v>
      </c>
      <c r="TEB3" s="13">
        <f t="shared" si="213"/>
        <v>13649</v>
      </c>
      <c r="TEC3" s="13">
        <f t="shared" si="213"/>
        <v>13650</v>
      </c>
      <c r="TED3" s="13">
        <f t="shared" si="213"/>
        <v>13651</v>
      </c>
      <c r="TEE3" s="13">
        <f t="shared" si="213"/>
        <v>13652</v>
      </c>
      <c r="TEF3" s="13">
        <f t="shared" si="213"/>
        <v>13653</v>
      </c>
      <c r="TEG3" s="13">
        <f t="shared" si="213"/>
        <v>13654</v>
      </c>
      <c r="TEH3" s="13">
        <f t="shared" si="213"/>
        <v>13655</v>
      </c>
      <c r="TEI3" s="13">
        <f t="shared" si="213"/>
        <v>13656</v>
      </c>
      <c r="TEJ3" s="13">
        <f t="shared" si="213"/>
        <v>13657</v>
      </c>
      <c r="TEK3" s="13">
        <f t="shared" si="213"/>
        <v>13658</v>
      </c>
      <c r="TEL3" s="13">
        <f t="shared" si="213"/>
        <v>13659</v>
      </c>
      <c r="TEM3" s="13">
        <f t="shared" si="213"/>
        <v>13660</v>
      </c>
      <c r="TEN3" s="13">
        <f t="shared" si="213"/>
        <v>13661</v>
      </c>
      <c r="TEO3" s="13">
        <f t="shared" si="213"/>
        <v>13662</v>
      </c>
      <c r="TEP3" s="13">
        <f t="shared" si="213"/>
        <v>13663</v>
      </c>
      <c r="TEQ3" s="13">
        <f t="shared" si="213"/>
        <v>13664</v>
      </c>
      <c r="TER3" s="13">
        <f t="shared" si="213"/>
        <v>13665</v>
      </c>
      <c r="TES3" s="13">
        <f t="shared" si="213"/>
        <v>13666</v>
      </c>
      <c r="TET3" s="13">
        <f t="shared" si="213"/>
        <v>13667</v>
      </c>
      <c r="TEU3" s="13">
        <f t="shared" si="213"/>
        <v>13668</v>
      </c>
      <c r="TEV3" s="13">
        <f t="shared" si="213"/>
        <v>13669</v>
      </c>
      <c r="TEW3" s="13">
        <f t="shared" si="213"/>
        <v>13670</v>
      </c>
      <c r="TEX3" s="13">
        <f t="shared" si="213"/>
        <v>13671</v>
      </c>
      <c r="TEY3" s="13">
        <f t="shared" si="213"/>
        <v>13672</v>
      </c>
      <c r="TEZ3" s="13">
        <f t="shared" si="213"/>
        <v>13673</v>
      </c>
      <c r="TFA3" s="13">
        <f t="shared" si="213"/>
        <v>13674</v>
      </c>
      <c r="TFB3" s="13">
        <f t="shared" si="213"/>
        <v>13675</v>
      </c>
      <c r="TFC3" s="13">
        <f t="shared" si="213"/>
        <v>13676</v>
      </c>
      <c r="TFD3" s="13">
        <f t="shared" si="213"/>
        <v>13677</v>
      </c>
      <c r="TFE3" s="13">
        <f t="shared" si="213"/>
        <v>13678</v>
      </c>
      <c r="TFF3" s="13">
        <f t="shared" si="213"/>
        <v>13679</v>
      </c>
      <c r="TFG3" s="13">
        <f t="shared" si="213"/>
        <v>13680</v>
      </c>
      <c r="TFH3" s="13">
        <f t="shared" si="213"/>
        <v>13681</v>
      </c>
      <c r="TFI3" s="13">
        <f t="shared" si="213"/>
        <v>13682</v>
      </c>
      <c r="TFJ3" s="13">
        <f t="shared" si="213"/>
        <v>13683</v>
      </c>
      <c r="TFK3" s="13">
        <f t="shared" si="213"/>
        <v>13684</v>
      </c>
      <c r="TFL3" s="13">
        <f t="shared" si="213"/>
        <v>13685</v>
      </c>
      <c r="TFM3" s="13">
        <f t="shared" si="213"/>
        <v>13686</v>
      </c>
      <c r="TFN3" s="13">
        <f t="shared" si="213"/>
        <v>13687</v>
      </c>
      <c r="TFO3" s="13">
        <f t="shared" si="213"/>
        <v>13688</v>
      </c>
      <c r="TFP3" s="13">
        <f t="shared" si="213"/>
        <v>13689</v>
      </c>
      <c r="TFQ3" s="13">
        <f t="shared" si="213"/>
        <v>13690</v>
      </c>
      <c r="TFR3" s="13">
        <f t="shared" si="213"/>
        <v>13691</v>
      </c>
      <c r="TFS3" s="13">
        <f t="shared" si="213"/>
        <v>13692</v>
      </c>
      <c r="TFT3" s="13">
        <f t="shared" si="213"/>
        <v>13693</v>
      </c>
      <c r="TFU3" s="13">
        <f t="shared" si="213"/>
        <v>13694</v>
      </c>
      <c r="TFV3" s="13">
        <f t="shared" si="213"/>
        <v>13695</v>
      </c>
      <c r="TFW3" s="13">
        <f t="shared" si="213"/>
        <v>13696</v>
      </c>
      <c r="TFX3" s="13">
        <f t="shared" si="213"/>
        <v>13697</v>
      </c>
      <c r="TFY3" s="13">
        <f t="shared" si="213"/>
        <v>13698</v>
      </c>
      <c r="TFZ3" s="13">
        <f t="shared" si="213"/>
        <v>13699</v>
      </c>
      <c r="TGA3" s="13">
        <f t="shared" ref="TGA3:TIL3" si="214">COLUMN()-3</f>
        <v>13700</v>
      </c>
      <c r="TGB3" s="13">
        <f t="shared" si="214"/>
        <v>13701</v>
      </c>
      <c r="TGC3" s="13">
        <f t="shared" si="214"/>
        <v>13702</v>
      </c>
      <c r="TGD3" s="13">
        <f t="shared" si="214"/>
        <v>13703</v>
      </c>
      <c r="TGE3" s="13">
        <f t="shared" si="214"/>
        <v>13704</v>
      </c>
      <c r="TGF3" s="13">
        <f t="shared" si="214"/>
        <v>13705</v>
      </c>
      <c r="TGG3" s="13">
        <f t="shared" si="214"/>
        <v>13706</v>
      </c>
      <c r="TGH3" s="13">
        <f t="shared" si="214"/>
        <v>13707</v>
      </c>
      <c r="TGI3" s="13">
        <f t="shared" si="214"/>
        <v>13708</v>
      </c>
      <c r="TGJ3" s="13">
        <f t="shared" si="214"/>
        <v>13709</v>
      </c>
      <c r="TGK3" s="13">
        <f t="shared" si="214"/>
        <v>13710</v>
      </c>
      <c r="TGL3" s="13">
        <f t="shared" si="214"/>
        <v>13711</v>
      </c>
      <c r="TGM3" s="13">
        <f t="shared" si="214"/>
        <v>13712</v>
      </c>
      <c r="TGN3" s="13">
        <f t="shared" si="214"/>
        <v>13713</v>
      </c>
      <c r="TGO3" s="13">
        <f t="shared" si="214"/>
        <v>13714</v>
      </c>
      <c r="TGP3" s="13">
        <f t="shared" si="214"/>
        <v>13715</v>
      </c>
      <c r="TGQ3" s="13">
        <f t="shared" si="214"/>
        <v>13716</v>
      </c>
      <c r="TGR3" s="13">
        <f t="shared" si="214"/>
        <v>13717</v>
      </c>
      <c r="TGS3" s="13">
        <f t="shared" si="214"/>
        <v>13718</v>
      </c>
      <c r="TGT3" s="13">
        <f t="shared" si="214"/>
        <v>13719</v>
      </c>
      <c r="TGU3" s="13">
        <f t="shared" si="214"/>
        <v>13720</v>
      </c>
      <c r="TGV3" s="13">
        <f t="shared" si="214"/>
        <v>13721</v>
      </c>
      <c r="TGW3" s="13">
        <f t="shared" si="214"/>
        <v>13722</v>
      </c>
      <c r="TGX3" s="13">
        <f t="shared" si="214"/>
        <v>13723</v>
      </c>
      <c r="TGY3" s="13">
        <f t="shared" si="214"/>
        <v>13724</v>
      </c>
      <c r="TGZ3" s="13">
        <f t="shared" si="214"/>
        <v>13725</v>
      </c>
      <c r="THA3" s="13">
        <f t="shared" si="214"/>
        <v>13726</v>
      </c>
      <c r="THB3" s="13">
        <f t="shared" si="214"/>
        <v>13727</v>
      </c>
      <c r="THC3" s="13">
        <f t="shared" si="214"/>
        <v>13728</v>
      </c>
      <c r="THD3" s="13">
        <f t="shared" si="214"/>
        <v>13729</v>
      </c>
      <c r="THE3" s="13">
        <f t="shared" si="214"/>
        <v>13730</v>
      </c>
      <c r="THF3" s="13">
        <f t="shared" si="214"/>
        <v>13731</v>
      </c>
      <c r="THG3" s="13">
        <f t="shared" si="214"/>
        <v>13732</v>
      </c>
      <c r="THH3" s="13">
        <f t="shared" si="214"/>
        <v>13733</v>
      </c>
      <c r="THI3" s="13">
        <f t="shared" si="214"/>
        <v>13734</v>
      </c>
      <c r="THJ3" s="13">
        <f t="shared" si="214"/>
        <v>13735</v>
      </c>
      <c r="THK3" s="13">
        <f t="shared" si="214"/>
        <v>13736</v>
      </c>
      <c r="THL3" s="13">
        <f t="shared" si="214"/>
        <v>13737</v>
      </c>
      <c r="THM3" s="13">
        <f t="shared" si="214"/>
        <v>13738</v>
      </c>
      <c r="THN3" s="13">
        <f t="shared" si="214"/>
        <v>13739</v>
      </c>
      <c r="THO3" s="13">
        <f t="shared" si="214"/>
        <v>13740</v>
      </c>
      <c r="THP3" s="13">
        <f t="shared" si="214"/>
        <v>13741</v>
      </c>
      <c r="THQ3" s="13">
        <f t="shared" si="214"/>
        <v>13742</v>
      </c>
      <c r="THR3" s="13">
        <f t="shared" si="214"/>
        <v>13743</v>
      </c>
      <c r="THS3" s="13">
        <f t="shared" si="214"/>
        <v>13744</v>
      </c>
      <c r="THT3" s="13">
        <f t="shared" si="214"/>
        <v>13745</v>
      </c>
      <c r="THU3" s="13">
        <f t="shared" si="214"/>
        <v>13746</v>
      </c>
      <c r="THV3" s="13">
        <f t="shared" si="214"/>
        <v>13747</v>
      </c>
      <c r="THW3" s="13">
        <f t="shared" si="214"/>
        <v>13748</v>
      </c>
      <c r="THX3" s="13">
        <f t="shared" si="214"/>
        <v>13749</v>
      </c>
      <c r="THY3" s="13">
        <f t="shared" si="214"/>
        <v>13750</v>
      </c>
      <c r="THZ3" s="13">
        <f t="shared" si="214"/>
        <v>13751</v>
      </c>
      <c r="TIA3" s="13">
        <f t="shared" si="214"/>
        <v>13752</v>
      </c>
      <c r="TIB3" s="13">
        <f t="shared" si="214"/>
        <v>13753</v>
      </c>
      <c r="TIC3" s="13">
        <f t="shared" si="214"/>
        <v>13754</v>
      </c>
      <c r="TID3" s="13">
        <f t="shared" si="214"/>
        <v>13755</v>
      </c>
      <c r="TIE3" s="13">
        <f t="shared" si="214"/>
        <v>13756</v>
      </c>
      <c r="TIF3" s="13">
        <f t="shared" si="214"/>
        <v>13757</v>
      </c>
      <c r="TIG3" s="13">
        <f t="shared" si="214"/>
        <v>13758</v>
      </c>
      <c r="TIH3" s="13">
        <f t="shared" si="214"/>
        <v>13759</v>
      </c>
      <c r="TII3" s="13">
        <f t="shared" si="214"/>
        <v>13760</v>
      </c>
      <c r="TIJ3" s="13">
        <f t="shared" si="214"/>
        <v>13761</v>
      </c>
      <c r="TIK3" s="13">
        <f t="shared" si="214"/>
        <v>13762</v>
      </c>
      <c r="TIL3" s="13">
        <f t="shared" si="214"/>
        <v>13763</v>
      </c>
      <c r="TIM3" s="13">
        <f t="shared" ref="TIM3:TKX3" si="215">COLUMN()-3</f>
        <v>13764</v>
      </c>
      <c r="TIN3" s="13">
        <f t="shared" si="215"/>
        <v>13765</v>
      </c>
      <c r="TIO3" s="13">
        <f t="shared" si="215"/>
        <v>13766</v>
      </c>
      <c r="TIP3" s="13">
        <f t="shared" si="215"/>
        <v>13767</v>
      </c>
      <c r="TIQ3" s="13">
        <f t="shared" si="215"/>
        <v>13768</v>
      </c>
      <c r="TIR3" s="13">
        <f t="shared" si="215"/>
        <v>13769</v>
      </c>
      <c r="TIS3" s="13">
        <f t="shared" si="215"/>
        <v>13770</v>
      </c>
      <c r="TIT3" s="13">
        <f t="shared" si="215"/>
        <v>13771</v>
      </c>
      <c r="TIU3" s="13">
        <f t="shared" si="215"/>
        <v>13772</v>
      </c>
      <c r="TIV3" s="13">
        <f t="shared" si="215"/>
        <v>13773</v>
      </c>
      <c r="TIW3" s="13">
        <f t="shared" si="215"/>
        <v>13774</v>
      </c>
      <c r="TIX3" s="13">
        <f t="shared" si="215"/>
        <v>13775</v>
      </c>
      <c r="TIY3" s="13">
        <f t="shared" si="215"/>
        <v>13776</v>
      </c>
      <c r="TIZ3" s="13">
        <f t="shared" si="215"/>
        <v>13777</v>
      </c>
      <c r="TJA3" s="13">
        <f t="shared" si="215"/>
        <v>13778</v>
      </c>
      <c r="TJB3" s="13">
        <f t="shared" si="215"/>
        <v>13779</v>
      </c>
      <c r="TJC3" s="13">
        <f t="shared" si="215"/>
        <v>13780</v>
      </c>
      <c r="TJD3" s="13">
        <f t="shared" si="215"/>
        <v>13781</v>
      </c>
      <c r="TJE3" s="13">
        <f t="shared" si="215"/>
        <v>13782</v>
      </c>
      <c r="TJF3" s="13">
        <f t="shared" si="215"/>
        <v>13783</v>
      </c>
      <c r="TJG3" s="13">
        <f t="shared" si="215"/>
        <v>13784</v>
      </c>
      <c r="TJH3" s="13">
        <f t="shared" si="215"/>
        <v>13785</v>
      </c>
      <c r="TJI3" s="13">
        <f t="shared" si="215"/>
        <v>13786</v>
      </c>
      <c r="TJJ3" s="13">
        <f t="shared" si="215"/>
        <v>13787</v>
      </c>
      <c r="TJK3" s="13">
        <f t="shared" si="215"/>
        <v>13788</v>
      </c>
      <c r="TJL3" s="13">
        <f t="shared" si="215"/>
        <v>13789</v>
      </c>
      <c r="TJM3" s="13">
        <f t="shared" si="215"/>
        <v>13790</v>
      </c>
      <c r="TJN3" s="13">
        <f t="shared" si="215"/>
        <v>13791</v>
      </c>
      <c r="TJO3" s="13">
        <f t="shared" si="215"/>
        <v>13792</v>
      </c>
      <c r="TJP3" s="13">
        <f t="shared" si="215"/>
        <v>13793</v>
      </c>
      <c r="TJQ3" s="13">
        <f t="shared" si="215"/>
        <v>13794</v>
      </c>
      <c r="TJR3" s="13">
        <f t="shared" si="215"/>
        <v>13795</v>
      </c>
      <c r="TJS3" s="13">
        <f t="shared" si="215"/>
        <v>13796</v>
      </c>
      <c r="TJT3" s="13">
        <f t="shared" si="215"/>
        <v>13797</v>
      </c>
      <c r="TJU3" s="13">
        <f t="shared" si="215"/>
        <v>13798</v>
      </c>
      <c r="TJV3" s="13">
        <f t="shared" si="215"/>
        <v>13799</v>
      </c>
      <c r="TJW3" s="13">
        <f t="shared" si="215"/>
        <v>13800</v>
      </c>
      <c r="TJX3" s="13">
        <f t="shared" si="215"/>
        <v>13801</v>
      </c>
      <c r="TJY3" s="13">
        <f t="shared" si="215"/>
        <v>13802</v>
      </c>
      <c r="TJZ3" s="13">
        <f t="shared" si="215"/>
        <v>13803</v>
      </c>
      <c r="TKA3" s="13">
        <f t="shared" si="215"/>
        <v>13804</v>
      </c>
      <c r="TKB3" s="13">
        <f t="shared" si="215"/>
        <v>13805</v>
      </c>
      <c r="TKC3" s="13">
        <f t="shared" si="215"/>
        <v>13806</v>
      </c>
      <c r="TKD3" s="13">
        <f t="shared" si="215"/>
        <v>13807</v>
      </c>
      <c r="TKE3" s="13">
        <f t="shared" si="215"/>
        <v>13808</v>
      </c>
      <c r="TKF3" s="13">
        <f t="shared" si="215"/>
        <v>13809</v>
      </c>
      <c r="TKG3" s="13">
        <f t="shared" si="215"/>
        <v>13810</v>
      </c>
      <c r="TKH3" s="13">
        <f t="shared" si="215"/>
        <v>13811</v>
      </c>
      <c r="TKI3" s="13">
        <f t="shared" si="215"/>
        <v>13812</v>
      </c>
      <c r="TKJ3" s="13">
        <f t="shared" si="215"/>
        <v>13813</v>
      </c>
      <c r="TKK3" s="13">
        <f t="shared" si="215"/>
        <v>13814</v>
      </c>
      <c r="TKL3" s="13">
        <f t="shared" si="215"/>
        <v>13815</v>
      </c>
      <c r="TKM3" s="13">
        <f t="shared" si="215"/>
        <v>13816</v>
      </c>
      <c r="TKN3" s="13">
        <f t="shared" si="215"/>
        <v>13817</v>
      </c>
      <c r="TKO3" s="13">
        <f t="shared" si="215"/>
        <v>13818</v>
      </c>
      <c r="TKP3" s="13">
        <f t="shared" si="215"/>
        <v>13819</v>
      </c>
      <c r="TKQ3" s="13">
        <f t="shared" si="215"/>
        <v>13820</v>
      </c>
      <c r="TKR3" s="13">
        <f t="shared" si="215"/>
        <v>13821</v>
      </c>
      <c r="TKS3" s="13">
        <f t="shared" si="215"/>
        <v>13822</v>
      </c>
      <c r="TKT3" s="13">
        <f t="shared" si="215"/>
        <v>13823</v>
      </c>
      <c r="TKU3" s="13">
        <f t="shared" si="215"/>
        <v>13824</v>
      </c>
      <c r="TKV3" s="13">
        <f t="shared" si="215"/>
        <v>13825</v>
      </c>
      <c r="TKW3" s="13">
        <f t="shared" si="215"/>
        <v>13826</v>
      </c>
      <c r="TKX3" s="13">
        <f t="shared" si="215"/>
        <v>13827</v>
      </c>
      <c r="TKY3" s="13">
        <f t="shared" ref="TKY3:TNJ3" si="216">COLUMN()-3</f>
        <v>13828</v>
      </c>
      <c r="TKZ3" s="13">
        <f t="shared" si="216"/>
        <v>13829</v>
      </c>
      <c r="TLA3" s="13">
        <f t="shared" si="216"/>
        <v>13830</v>
      </c>
      <c r="TLB3" s="13">
        <f t="shared" si="216"/>
        <v>13831</v>
      </c>
      <c r="TLC3" s="13">
        <f t="shared" si="216"/>
        <v>13832</v>
      </c>
      <c r="TLD3" s="13">
        <f t="shared" si="216"/>
        <v>13833</v>
      </c>
      <c r="TLE3" s="13">
        <f t="shared" si="216"/>
        <v>13834</v>
      </c>
      <c r="TLF3" s="13">
        <f t="shared" si="216"/>
        <v>13835</v>
      </c>
      <c r="TLG3" s="13">
        <f t="shared" si="216"/>
        <v>13836</v>
      </c>
      <c r="TLH3" s="13">
        <f t="shared" si="216"/>
        <v>13837</v>
      </c>
      <c r="TLI3" s="13">
        <f t="shared" si="216"/>
        <v>13838</v>
      </c>
      <c r="TLJ3" s="13">
        <f t="shared" si="216"/>
        <v>13839</v>
      </c>
      <c r="TLK3" s="13">
        <f t="shared" si="216"/>
        <v>13840</v>
      </c>
      <c r="TLL3" s="13">
        <f t="shared" si="216"/>
        <v>13841</v>
      </c>
      <c r="TLM3" s="13">
        <f t="shared" si="216"/>
        <v>13842</v>
      </c>
      <c r="TLN3" s="13">
        <f t="shared" si="216"/>
        <v>13843</v>
      </c>
      <c r="TLO3" s="13">
        <f t="shared" si="216"/>
        <v>13844</v>
      </c>
      <c r="TLP3" s="13">
        <f t="shared" si="216"/>
        <v>13845</v>
      </c>
      <c r="TLQ3" s="13">
        <f t="shared" si="216"/>
        <v>13846</v>
      </c>
      <c r="TLR3" s="13">
        <f t="shared" si="216"/>
        <v>13847</v>
      </c>
      <c r="TLS3" s="13">
        <f t="shared" si="216"/>
        <v>13848</v>
      </c>
      <c r="TLT3" s="13">
        <f t="shared" si="216"/>
        <v>13849</v>
      </c>
      <c r="TLU3" s="13">
        <f t="shared" si="216"/>
        <v>13850</v>
      </c>
      <c r="TLV3" s="13">
        <f t="shared" si="216"/>
        <v>13851</v>
      </c>
      <c r="TLW3" s="13">
        <f t="shared" si="216"/>
        <v>13852</v>
      </c>
      <c r="TLX3" s="13">
        <f t="shared" si="216"/>
        <v>13853</v>
      </c>
      <c r="TLY3" s="13">
        <f t="shared" si="216"/>
        <v>13854</v>
      </c>
      <c r="TLZ3" s="13">
        <f t="shared" si="216"/>
        <v>13855</v>
      </c>
      <c r="TMA3" s="13">
        <f t="shared" si="216"/>
        <v>13856</v>
      </c>
      <c r="TMB3" s="13">
        <f t="shared" si="216"/>
        <v>13857</v>
      </c>
      <c r="TMC3" s="13">
        <f t="shared" si="216"/>
        <v>13858</v>
      </c>
      <c r="TMD3" s="13">
        <f t="shared" si="216"/>
        <v>13859</v>
      </c>
      <c r="TME3" s="13">
        <f t="shared" si="216"/>
        <v>13860</v>
      </c>
      <c r="TMF3" s="13">
        <f t="shared" si="216"/>
        <v>13861</v>
      </c>
      <c r="TMG3" s="13">
        <f t="shared" si="216"/>
        <v>13862</v>
      </c>
      <c r="TMH3" s="13">
        <f t="shared" si="216"/>
        <v>13863</v>
      </c>
      <c r="TMI3" s="13">
        <f t="shared" si="216"/>
        <v>13864</v>
      </c>
      <c r="TMJ3" s="13">
        <f t="shared" si="216"/>
        <v>13865</v>
      </c>
      <c r="TMK3" s="13">
        <f t="shared" si="216"/>
        <v>13866</v>
      </c>
      <c r="TML3" s="13">
        <f t="shared" si="216"/>
        <v>13867</v>
      </c>
      <c r="TMM3" s="13">
        <f t="shared" si="216"/>
        <v>13868</v>
      </c>
      <c r="TMN3" s="13">
        <f t="shared" si="216"/>
        <v>13869</v>
      </c>
      <c r="TMO3" s="13">
        <f t="shared" si="216"/>
        <v>13870</v>
      </c>
      <c r="TMP3" s="13">
        <f t="shared" si="216"/>
        <v>13871</v>
      </c>
      <c r="TMQ3" s="13">
        <f t="shared" si="216"/>
        <v>13872</v>
      </c>
      <c r="TMR3" s="13">
        <f t="shared" si="216"/>
        <v>13873</v>
      </c>
      <c r="TMS3" s="13">
        <f t="shared" si="216"/>
        <v>13874</v>
      </c>
      <c r="TMT3" s="13">
        <f t="shared" si="216"/>
        <v>13875</v>
      </c>
      <c r="TMU3" s="13">
        <f t="shared" si="216"/>
        <v>13876</v>
      </c>
      <c r="TMV3" s="13">
        <f t="shared" si="216"/>
        <v>13877</v>
      </c>
      <c r="TMW3" s="13">
        <f t="shared" si="216"/>
        <v>13878</v>
      </c>
      <c r="TMX3" s="13">
        <f t="shared" si="216"/>
        <v>13879</v>
      </c>
      <c r="TMY3" s="13">
        <f t="shared" si="216"/>
        <v>13880</v>
      </c>
      <c r="TMZ3" s="13">
        <f t="shared" si="216"/>
        <v>13881</v>
      </c>
      <c r="TNA3" s="13">
        <f t="shared" si="216"/>
        <v>13882</v>
      </c>
      <c r="TNB3" s="13">
        <f t="shared" si="216"/>
        <v>13883</v>
      </c>
      <c r="TNC3" s="13">
        <f t="shared" si="216"/>
        <v>13884</v>
      </c>
      <c r="TND3" s="13">
        <f t="shared" si="216"/>
        <v>13885</v>
      </c>
      <c r="TNE3" s="13">
        <f t="shared" si="216"/>
        <v>13886</v>
      </c>
      <c r="TNF3" s="13">
        <f t="shared" si="216"/>
        <v>13887</v>
      </c>
      <c r="TNG3" s="13">
        <f t="shared" si="216"/>
        <v>13888</v>
      </c>
      <c r="TNH3" s="13">
        <f t="shared" si="216"/>
        <v>13889</v>
      </c>
      <c r="TNI3" s="13">
        <f t="shared" si="216"/>
        <v>13890</v>
      </c>
      <c r="TNJ3" s="13">
        <f t="shared" si="216"/>
        <v>13891</v>
      </c>
      <c r="TNK3" s="13">
        <f t="shared" ref="TNK3:TPV3" si="217">COLUMN()-3</f>
        <v>13892</v>
      </c>
      <c r="TNL3" s="13">
        <f t="shared" si="217"/>
        <v>13893</v>
      </c>
      <c r="TNM3" s="13">
        <f t="shared" si="217"/>
        <v>13894</v>
      </c>
      <c r="TNN3" s="13">
        <f t="shared" si="217"/>
        <v>13895</v>
      </c>
      <c r="TNO3" s="13">
        <f t="shared" si="217"/>
        <v>13896</v>
      </c>
      <c r="TNP3" s="13">
        <f t="shared" si="217"/>
        <v>13897</v>
      </c>
      <c r="TNQ3" s="13">
        <f t="shared" si="217"/>
        <v>13898</v>
      </c>
      <c r="TNR3" s="13">
        <f t="shared" si="217"/>
        <v>13899</v>
      </c>
      <c r="TNS3" s="13">
        <f t="shared" si="217"/>
        <v>13900</v>
      </c>
      <c r="TNT3" s="13">
        <f t="shared" si="217"/>
        <v>13901</v>
      </c>
      <c r="TNU3" s="13">
        <f t="shared" si="217"/>
        <v>13902</v>
      </c>
      <c r="TNV3" s="13">
        <f t="shared" si="217"/>
        <v>13903</v>
      </c>
      <c r="TNW3" s="13">
        <f t="shared" si="217"/>
        <v>13904</v>
      </c>
      <c r="TNX3" s="13">
        <f t="shared" si="217"/>
        <v>13905</v>
      </c>
      <c r="TNY3" s="13">
        <f t="shared" si="217"/>
        <v>13906</v>
      </c>
      <c r="TNZ3" s="13">
        <f t="shared" si="217"/>
        <v>13907</v>
      </c>
      <c r="TOA3" s="13">
        <f t="shared" si="217"/>
        <v>13908</v>
      </c>
      <c r="TOB3" s="13">
        <f t="shared" si="217"/>
        <v>13909</v>
      </c>
      <c r="TOC3" s="13">
        <f t="shared" si="217"/>
        <v>13910</v>
      </c>
      <c r="TOD3" s="13">
        <f t="shared" si="217"/>
        <v>13911</v>
      </c>
      <c r="TOE3" s="13">
        <f t="shared" si="217"/>
        <v>13912</v>
      </c>
      <c r="TOF3" s="13">
        <f t="shared" si="217"/>
        <v>13913</v>
      </c>
      <c r="TOG3" s="13">
        <f t="shared" si="217"/>
        <v>13914</v>
      </c>
      <c r="TOH3" s="13">
        <f t="shared" si="217"/>
        <v>13915</v>
      </c>
      <c r="TOI3" s="13">
        <f t="shared" si="217"/>
        <v>13916</v>
      </c>
      <c r="TOJ3" s="13">
        <f t="shared" si="217"/>
        <v>13917</v>
      </c>
      <c r="TOK3" s="13">
        <f t="shared" si="217"/>
        <v>13918</v>
      </c>
      <c r="TOL3" s="13">
        <f t="shared" si="217"/>
        <v>13919</v>
      </c>
      <c r="TOM3" s="13">
        <f t="shared" si="217"/>
        <v>13920</v>
      </c>
      <c r="TON3" s="13">
        <f t="shared" si="217"/>
        <v>13921</v>
      </c>
      <c r="TOO3" s="13">
        <f t="shared" si="217"/>
        <v>13922</v>
      </c>
      <c r="TOP3" s="13">
        <f t="shared" si="217"/>
        <v>13923</v>
      </c>
      <c r="TOQ3" s="13">
        <f t="shared" si="217"/>
        <v>13924</v>
      </c>
      <c r="TOR3" s="13">
        <f t="shared" si="217"/>
        <v>13925</v>
      </c>
      <c r="TOS3" s="13">
        <f t="shared" si="217"/>
        <v>13926</v>
      </c>
      <c r="TOT3" s="13">
        <f t="shared" si="217"/>
        <v>13927</v>
      </c>
      <c r="TOU3" s="13">
        <f t="shared" si="217"/>
        <v>13928</v>
      </c>
      <c r="TOV3" s="13">
        <f t="shared" si="217"/>
        <v>13929</v>
      </c>
      <c r="TOW3" s="13">
        <f t="shared" si="217"/>
        <v>13930</v>
      </c>
      <c r="TOX3" s="13">
        <f t="shared" si="217"/>
        <v>13931</v>
      </c>
      <c r="TOY3" s="13">
        <f t="shared" si="217"/>
        <v>13932</v>
      </c>
      <c r="TOZ3" s="13">
        <f t="shared" si="217"/>
        <v>13933</v>
      </c>
      <c r="TPA3" s="13">
        <f t="shared" si="217"/>
        <v>13934</v>
      </c>
      <c r="TPB3" s="13">
        <f t="shared" si="217"/>
        <v>13935</v>
      </c>
      <c r="TPC3" s="13">
        <f t="shared" si="217"/>
        <v>13936</v>
      </c>
      <c r="TPD3" s="13">
        <f t="shared" si="217"/>
        <v>13937</v>
      </c>
      <c r="TPE3" s="13">
        <f t="shared" si="217"/>
        <v>13938</v>
      </c>
      <c r="TPF3" s="13">
        <f t="shared" si="217"/>
        <v>13939</v>
      </c>
      <c r="TPG3" s="13">
        <f t="shared" si="217"/>
        <v>13940</v>
      </c>
      <c r="TPH3" s="13">
        <f t="shared" si="217"/>
        <v>13941</v>
      </c>
      <c r="TPI3" s="13">
        <f t="shared" si="217"/>
        <v>13942</v>
      </c>
      <c r="TPJ3" s="13">
        <f t="shared" si="217"/>
        <v>13943</v>
      </c>
      <c r="TPK3" s="13">
        <f t="shared" si="217"/>
        <v>13944</v>
      </c>
      <c r="TPL3" s="13">
        <f t="shared" si="217"/>
        <v>13945</v>
      </c>
      <c r="TPM3" s="13">
        <f t="shared" si="217"/>
        <v>13946</v>
      </c>
      <c r="TPN3" s="13">
        <f t="shared" si="217"/>
        <v>13947</v>
      </c>
      <c r="TPO3" s="13">
        <f t="shared" si="217"/>
        <v>13948</v>
      </c>
      <c r="TPP3" s="13">
        <f t="shared" si="217"/>
        <v>13949</v>
      </c>
      <c r="TPQ3" s="13">
        <f t="shared" si="217"/>
        <v>13950</v>
      </c>
      <c r="TPR3" s="13">
        <f t="shared" si="217"/>
        <v>13951</v>
      </c>
      <c r="TPS3" s="13">
        <f t="shared" si="217"/>
        <v>13952</v>
      </c>
      <c r="TPT3" s="13">
        <f t="shared" si="217"/>
        <v>13953</v>
      </c>
      <c r="TPU3" s="13">
        <f t="shared" si="217"/>
        <v>13954</v>
      </c>
      <c r="TPV3" s="13">
        <f t="shared" si="217"/>
        <v>13955</v>
      </c>
      <c r="TPW3" s="13">
        <f t="shared" ref="TPW3:TSH3" si="218">COLUMN()-3</f>
        <v>13956</v>
      </c>
      <c r="TPX3" s="13">
        <f t="shared" si="218"/>
        <v>13957</v>
      </c>
      <c r="TPY3" s="13">
        <f t="shared" si="218"/>
        <v>13958</v>
      </c>
      <c r="TPZ3" s="13">
        <f t="shared" si="218"/>
        <v>13959</v>
      </c>
      <c r="TQA3" s="13">
        <f t="shared" si="218"/>
        <v>13960</v>
      </c>
      <c r="TQB3" s="13">
        <f t="shared" si="218"/>
        <v>13961</v>
      </c>
      <c r="TQC3" s="13">
        <f t="shared" si="218"/>
        <v>13962</v>
      </c>
      <c r="TQD3" s="13">
        <f t="shared" si="218"/>
        <v>13963</v>
      </c>
      <c r="TQE3" s="13">
        <f t="shared" si="218"/>
        <v>13964</v>
      </c>
      <c r="TQF3" s="13">
        <f t="shared" si="218"/>
        <v>13965</v>
      </c>
      <c r="TQG3" s="13">
        <f t="shared" si="218"/>
        <v>13966</v>
      </c>
      <c r="TQH3" s="13">
        <f t="shared" si="218"/>
        <v>13967</v>
      </c>
      <c r="TQI3" s="13">
        <f t="shared" si="218"/>
        <v>13968</v>
      </c>
      <c r="TQJ3" s="13">
        <f t="shared" si="218"/>
        <v>13969</v>
      </c>
      <c r="TQK3" s="13">
        <f t="shared" si="218"/>
        <v>13970</v>
      </c>
      <c r="TQL3" s="13">
        <f t="shared" si="218"/>
        <v>13971</v>
      </c>
      <c r="TQM3" s="13">
        <f t="shared" si="218"/>
        <v>13972</v>
      </c>
      <c r="TQN3" s="13">
        <f t="shared" si="218"/>
        <v>13973</v>
      </c>
      <c r="TQO3" s="13">
        <f t="shared" si="218"/>
        <v>13974</v>
      </c>
      <c r="TQP3" s="13">
        <f t="shared" si="218"/>
        <v>13975</v>
      </c>
      <c r="TQQ3" s="13">
        <f t="shared" si="218"/>
        <v>13976</v>
      </c>
      <c r="TQR3" s="13">
        <f t="shared" si="218"/>
        <v>13977</v>
      </c>
      <c r="TQS3" s="13">
        <f t="shared" si="218"/>
        <v>13978</v>
      </c>
      <c r="TQT3" s="13">
        <f t="shared" si="218"/>
        <v>13979</v>
      </c>
      <c r="TQU3" s="13">
        <f t="shared" si="218"/>
        <v>13980</v>
      </c>
      <c r="TQV3" s="13">
        <f t="shared" si="218"/>
        <v>13981</v>
      </c>
      <c r="TQW3" s="13">
        <f t="shared" si="218"/>
        <v>13982</v>
      </c>
      <c r="TQX3" s="13">
        <f t="shared" si="218"/>
        <v>13983</v>
      </c>
      <c r="TQY3" s="13">
        <f t="shared" si="218"/>
        <v>13984</v>
      </c>
      <c r="TQZ3" s="13">
        <f t="shared" si="218"/>
        <v>13985</v>
      </c>
      <c r="TRA3" s="13">
        <f t="shared" si="218"/>
        <v>13986</v>
      </c>
      <c r="TRB3" s="13">
        <f t="shared" si="218"/>
        <v>13987</v>
      </c>
      <c r="TRC3" s="13">
        <f t="shared" si="218"/>
        <v>13988</v>
      </c>
      <c r="TRD3" s="13">
        <f t="shared" si="218"/>
        <v>13989</v>
      </c>
      <c r="TRE3" s="13">
        <f t="shared" si="218"/>
        <v>13990</v>
      </c>
      <c r="TRF3" s="13">
        <f t="shared" si="218"/>
        <v>13991</v>
      </c>
      <c r="TRG3" s="13">
        <f t="shared" si="218"/>
        <v>13992</v>
      </c>
      <c r="TRH3" s="13">
        <f t="shared" si="218"/>
        <v>13993</v>
      </c>
      <c r="TRI3" s="13">
        <f t="shared" si="218"/>
        <v>13994</v>
      </c>
      <c r="TRJ3" s="13">
        <f t="shared" si="218"/>
        <v>13995</v>
      </c>
      <c r="TRK3" s="13">
        <f t="shared" si="218"/>
        <v>13996</v>
      </c>
      <c r="TRL3" s="13">
        <f t="shared" si="218"/>
        <v>13997</v>
      </c>
      <c r="TRM3" s="13">
        <f t="shared" si="218"/>
        <v>13998</v>
      </c>
      <c r="TRN3" s="13">
        <f t="shared" si="218"/>
        <v>13999</v>
      </c>
      <c r="TRO3" s="13">
        <f t="shared" si="218"/>
        <v>14000</v>
      </c>
      <c r="TRP3" s="13">
        <f t="shared" si="218"/>
        <v>14001</v>
      </c>
      <c r="TRQ3" s="13">
        <f t="shared" si="218"/>
        <v>14002</v>
      </c>
      <c r="TRR3" s="13">
        <f t="shared" si="218"/>
        <v>14003</v>
      </c>
      <c r="TRS3" s="13">
        <f t="shared" si="218"/>
        <v>14004</v>
      </c>
      <c r="TRT3" s="13">
        <f t="shared" si="218"/>
        <v>14005</v>
      </c>
      <c r="TRU3" s="13">
        <f t="shared" si="218"/>
        <v>14006</v>
      </c>
      <c r="TRV3" s="13">
        <f t="shared" si="218"/>
        <v>14007</v>
      </c>
      <c r="TRW3" s="13">
        <f t="shared" si="218"/>
        <v>14008</v>
      </c>
      <c r="TRX3" s="13">
        <f t="shared" si="218"/>
        <v>14009</v>
      </c>
      <c r="TRY3" s="13">
        <f t="shared" si="218"/>
        <v>14010</v>
      </c>
      <c r="TRZ3" s="13">
        <f t="shared" si="218"/>
        <v>14011</v>
      </c>
      <c r="TSA3" s="13">
        <f t="shared" si="218"/>
        <v>14012</v>
      </c>
      <c r="TSB3" s="13">
        <f t="shared" si="218"/>
        <v>14013</v>
      </c>
      <c r="TSC3" s="13">
        <f t="shared" si="218"/>
        <v>14014</v>
      </c>
      <c r="TSD3" s="13">
        <f t="shared" si="218"/>
        <v>14015</v>
      </c>
      <c r="TSE3" s="13">
        <f t="shared" si="218"/>
        <v>14016</v>
      </c>
      <c r="TSF3" s="13">
        <f t="shared" si="218"/>
        <v>14017</v>
      </c>
      <c r="TSG3" s="13">
        <f t="shared" si="218"/>
        <v>14018</v>
      </c>
      <c r="TSH3" s="13">
        <f t="shared" si="218"/>
        <v>14019</v>
      </c>
      <c r="TSI3" s="13">
        <f t="shared" ref="TSI3:TUT3" si="219">COLUMN()-3</f>
        <v>14020</v>
      </c>
      <c r="TSJ3" s="13">
        <f t="shared" si="219"/>
        <v>14021</v>
      </c>
      <c r="TSK3" s="13">
        <f t="shared" si="219"/>
        <v>14022</v>
      </c>
      <c r="TSL3" s="13">
        <f t="shared" si="219"/>
        <v>14023</v>
      </c>
      <c r="TSM3" s="13">
        <f t="shared" si="219"/>
        <v>14024</v>
      </c>
      <c r="TSN3" s="13">
        <f t="shared" si="219"/>
        <v>14025</v>
      </c>
      <c r="TSO3" s="13">
        <f t="shared" si="219"/>
        <v>14026</v>
      </c>
      <c r="TSP3" s="13">
        <f t="shared" si="219"/>
        <v>14027</v>
      </c>
      <c r="TSQ3" s="13">
        <f t="shared" si="219"/>
        <v>14028</v>
      </c>
      <c r="TSR3" s="13">
        <f t="shared" si="219"/>
        <v>14029</v>
      </c>
      <c r="TSS3" s="13">
        <f t="shared" si="219"/>
        <v>14030</v>
      </c>
      <c r="TST3" s="13">
        <f t="shared" si="219"/>
        <v>14031</v>
      </c>
      <c r="TSU3" s="13">
        <f t="shared" si="219"/>
        <v>14032</v>
      </c>
      <c r="TSV3" s="13">
        <f t="shared" si="219"/>
        <v>14033</v>
      </c>
      <c r="TSW3" s="13">
        <f t="shared" si="219"/>
        <v>14034</v>
      </c>
      <c r="TSX3" s="13">
        <f t="shared" si="219"/>
        <v>14035</v>
      </c>
      <c r="TSY3" s="13">
        <f t="shared" si="219"/>
        <v>14036</v>
      </c>
      <c r="TSZ3" s="13">
        <f t="shared" si="219"/>
        <v>14037</v>
      </c>
      <c r="TTA3" s="13">
        <f t="shared" si="219"/>
        <v>14038</v>
      </c>
      <c r="TTB3" s="13">
        <f t="shared" si="219"/>
        <v>14039</v>
      </c>
      <c r="TTC3" s="13">
        <f t="shared" si="219"/>
        <v>14040</v>
      </c>
      <c r="TTD3" s="13">
        <f t="shared" si="219"/>
        <v>14041</v>
      </c>
      <c r="TTE3" s="13">
        <f t="shared" si="219"/>
        <v>14042</v>
      </c>
      <c r="TTF3" s="13">
        <f t="shared" si="219"/>
        <v>14043</v>
      </c>
      <c r="TTG3" s="13">
        <f t="shared" si="219"/>
        <v>14044</v>
      </c>
      <c r="TTH3" s="13">
        <f t="shared" si="219"/>
        <v>14045</v>
      </c>
      <c r="TTI3" s="13">
        <f t="shared" si="219"/>
        <v>14046</v>
      </c>
      <c r="TTJ3" s="13">
        <f t="shared" si="219"/>
        <v>14047</v>
      </c>
      <c r="TTK3" s="13">
        <f t="shared" si="219"/>
        <v>14048</v>
      </c>
      <c r="TTL3" s="13">
        <f t="shared" si="219"/>
        <v>14049</v>
      </c>
      <c r="TTM3" s="13">
        <f t="shared" si="219"/>
        <v>14050</v>
      </c>
      <c r="TTN3" s="13">
        <f t="shared" si="219"/>
        <v>14051</v>
      </c>
      <c r="TTO3" s="13">
        <f t="shared" si="219"/>
        <v>14052</v>
      </c>
      <c r="TTP3" s="13">
        <f t="shared" si="219"/>
        <v>14053</v>
      </c>
      <c r="TTQ3" s="13">
        <f t="shared" si="219"/>
        <v>14054</v>
      </c>
      <c r="TTR3" s="13">
        <f t="shared" si="219"/>
        <v>14055</v>
      </c>
      <c r="TTS3" s="13">
        <f t="shared" si="219"/>
        <v>14056</v>
      </c>
      <c r="TTT3" s="13">
        <f t="shared" si="219"/>
        <v>14057</v>
      </c>
      <c r="TTU3" s="13">
        <f t="shared" si="219"/>
        <v>14058</v>
      </c>
      <c r="TTV3" s="13">
        <f t="shared" si="219"/>
        <v>14059</v>
      </c>
      <c r="TTW3" s="13">
        <f t="shared" si="219"/>
        <v>14060</v>
      </c>
      <c r="TTX3" s="13">
        <f t="shared" si="219"/>
        <v>14061</v>
      </c>
      <c r="TTY3" s="13">
        <f t="shared" si="219"/>
        <v>14062</v>
      </c>
      <c r="TTZ3" s="13">
        <f t="shared" si="219"/>
        <v>14063</v>
      </c>
      <c r="TUA3" s="13">
        <f t="shared" si="219"/>
        <v>14064</v>
      </c>
      <c r="TUB3" s="13">
        <f t="shared" si="219"/>
        <v>14065</v>
      </c>
      <c r="TUC3" s="13">
        <f t="shared" si="219"/>
        <v>14066</v>
      </c>
      <c r="TUD3" s="13">
        <f t="shared" si="219"/>
        <v>14067</v>
      </c>
      <c r="TUE3" s="13">
        <f t="shared" si="219"/>
        <v>14068</v>
      </c>
      <c r="TUF3" s="13">
        <f t="shared" si="219"/>
        <v>14069</v>
      </c>
      <c r="TUG3" s="13">
        <f t="shared" si="219"/>
        <v>14070</v>
      </c>
      <c r="TUH3" s="13">
        <f t="shared" si="219"/>
        <v>14071</v>
      </c>
      <c r="TUI3" s="13">
        <f t="shared" si="219"/>
        <v>14072</v>
      </c>
      <c r="TUJ3" s="13">
        <f t="shared" si="219"/>
        <v>14073</v>
      </c>
      <c r="TUK3" s="13">
        <f t="shared" si="219"/>
        <v>14074</v>
      </c>
      <c r="TUL3" s="13">
        <f t="shared" si="219"/>
        <v>14075</v>
      </c>
      <c r="TUM3" s="13">
        <f t="shared" si="219"/>
        <v>14076</v>
      </c>
      <c r="TUN3" s="13">
        <f t="shared" si="219"/>
        <v>14077</v>
      </c>
      <c r="TUO3" s="13">
        <f t="shared" si="219"/>
        <v>14078</v>
      </c>
      <c r="TUP3" s="13">
        <f t="shared" si="219"/>
        <v>14079</v>
      </c>
      <c r="TUQ3" s="13">
        <f t="shared" si="219"/>
        <v>14080</v>
      </c>
      <c r="TUR3" s="13">
        <f t="shared" si="219"/>
        <v>14081</v>
      </c>
      <c r="TUS3" s="13">
        <f t="shared" si="219"/>
        <v>14082</v>
      </c>
      <c r="TUT3" s="13">
        <f t="shared" si="219"/>
        <v>14083</v>
      </c>
      <c r="TUU3" s="13">
        <f t="shared" ref="TUU3:TXF3" si="220">COLUMN()-3</f>
        <v>14084</v>
      </c>
      <c r="TUV3" s="13">
        <f t="shared" si="220"/>
        <v>14085</v>
      </c>
      <c r="TUW3" s="13">
        <f t="shared" si="220"/>
        <v>14086</v>
      </c>
      <c r="TUX3" s="13">
        <f t="shared" si="220"/>
        <v>14087</v>
      </c>
      <c r="TUY3" s="13">
        <f t="shared" si="220"/>
        <v>14088</v>
      </c>
      <c r="TUZ3" s="13">
        <f t="shared" si="220"/>
        <v>14089</v>
      </c>
      <c r="TVA3" s="13">
        <f t="shared" si="220"/>
        <v>14090</v>
      </c>
      <c r="TVB3" s="13">
        <f t="shared" si="220"/>
        <v>14091</v>
      </c>
      <c r="TVC3" s="13">
        <f t="shared" si="220"/>
        <v>14092</v>
      </c>
      <c r="TVD3" s="13">
        <f t="shared" si="220"/>
        <v>14093</v>
      </c>
      <c r="TVE3" s="13">
        <f t="shared" si="220"/>
        <v>14094</v>
      </c>
      <c r="TVF3" s="13">
        <f t="shared" si="220"/>
        <v>14095</v>
      </c>
      <c r="TVG3" s="13">
        <f t="shared" si="220"/>
        <v>14096</v>
      </c>
      <c r="TVH3" s="13">
        <f t="shared" si="220"/>
        <v>14097</v>
      </c>
      <c r="TVI3" s="13">
        <f t="shared" si="220"/>
        <v>14098</v>
      </c>
      <c r="TVJ3" s="13">
        <f t="shared" si="220"/>
        <v>14099</v>
      </c>
      <c r="TVK3" s="13">
        <f t="shared" si="220"/>
        <v>14100</v>
      </c>
      <c r="TVL3" s="13">
        <f t="shared" si="220"/>
        <v>14101</v>
      </c>
      <c r="TVM3" s="13">
        <f t="shared" si="220"/>
        <v>14102</v>
      </c>
      <c r="TVN3" s="13">
        <f t="shared" si="220"/>
        <v>14103</v>
      </c>
      <c r="TVO3" s="13">
        <f t="shared" si="220"/>
        <v>14104</v>
      </c>
      <c r="TVP3" s="13">
        <f t="shared" si="220"/>
        <v>14105</v>
      </c>
      <c r="TVQ3" s="13">
        <f t="shared" si="220"/>
        <v>14106</v>
      </c>
      <c r="TVR3" s="13">
        <f t="shared" si="220"/>
        <v>14107</v>
      </c>
      <c r="TVS3" s="13">
        <f t="shared" si="220"/>
        <v>14108</v>
      </c>
      <c r="TVT3" s="13">
        <f t="shared" si="220"/>
        <v>14109</v>
      </c>
      <c r="TVU3" s="13">
        <f t="shared" si="220"/>
        <v>14110</v>
      </c>
      <c r="TVV3" s="13">
        <f t="shared" si="220"/>
        <v>14111</v>
      </c>
      <c r="TVW3" s="13">
        <f t="shared" si="220"/>
        <v>14112</v>
      </c>
      <c r="TVX3" s="13">
        <f t="shared" si="220"/>
        <v>14113</v>
      </c>
      <c r="TVY3" s="13">
        <f t="shared" si="220"/>
        <v>14114</v>
      </c>
      <c r="TVZ3" s="13">
        <f t="shared" si="220"/>
        <v>14115</v>
      </c>
      <c r="TWA3" s="13">
        <f t="shared" si="220"/>
        <v>14116</v>
      </c>
      <c r="TWB3" s="13">
        <f t="shared" si="220"/>
        <v>14117</v>
      </c>
      <c r="TWC3" s="13">
        <f t="shared" si="220"/>
        <v>14118</v>
      </c>
      <c r="TWD3" s="13">
        <f t="shared" si="220"/>
        <v>14119</v>
      </c>
      <c r="TWE3" s="13">
        <f t="shared" si="220"/>
        <v>14120</v>
      </c>
      <c r="TWF3" s="13">
        <f t="shared" si="220"/>
        <v>14121</v>
      </c>
      <c r="TWG3" s="13">
        <f t="shared" si="220"/>
        <v>14122</v>
      </c>
      <c r="TWH3" s="13">
        <f t="shared" si="220"/>
        <v>14123</v>
      </c>
      <c r="TWI3" s="13">
        <f t="shared" si="220"/>
        <v>14124</v>
      </c>
      <c r="TWJ3" s="13">
        <f t="shared" si="220"/>
        <v>14125</v>
      </c>
      <c r="TWK3" s="13">
        <f t="shared" si="220"/>
        <v>14126</v>
      </c>
      <c r="TWL3" s="13">
        <f t="shared" si="220"/>
        <v>14127</v>
      </c>
      <c r="TWM3" s="13">
        <f t="shared" si="220"/>
        <v>14128</v>
      </c>
      <c r="TWN3" s="13">
        <f t="shared" si="220"/>
        <v>14129</v>
      </c>
      <c r="TWO3" s="13">
        <f t="shared" si="220"/>
        <v>14130</v>
      </c>
      <c r="TWP3" s="13">
        <f t="shared" si="220"/>
        <v>14131</v>
      </c>
      <c r="TWQ3" s="13">
        <f t="shared" si="220"/>
        <v>14132</v>
      </c>
      <c r="TWR3" s="13">
        <f t="shared" si="220"/>
        <v>14133</v>
      </c>
      <c r="TWS3" s="13">
        <f t="shared" si="220"/>
        <v>14134</v>
      </c>
      <c r="TWT3" s="13">
        <f t="shared" si="220"/>
        <v>14135</v>
      </c>
      <c r="TWU3" s="13">
        <f t="shared" si="220"/>
        <v>14136</v>
      </c>
      <c r="TWV3" s="13">
        <f t="shared" si="220"/>
        <v>14137</v>
      </c>
      <c r="TWW3" s="13">
        <f t="shared" si="220"/>
        <v>14138</v>
      </c>
      <c r="TWX3" s="13">
        <f t="shared" si="220"/>
        <v>14139</v>
      </c>
      <c r="TWY3" s="13">
        <f t="shared" si="220"/>
        <v>14140</v>
      </c>
      <c r="TWZ3" s="13">
        <f t="shared" si="220"/>
        <v>14141</v>
      </c>
      <c r="TXA3" s="13">
        <f t="shared" si="220"/>
        <v>14142</v>
      </c>
      <c r="TXB3" s="13">
        <f t="shared" si="220"/>
        <v>14143</v>
      </c>
      <c r="TXC3" s="13">
        <f t="shared" si="220"/>
        <v>14144</v>
      </c>
      <c r="TXD3" s="13">
        <f t="shared" si="220"/>
        <v>14145</v>
      </c>
      <c r="TXE3" s="13">
        <f t="shared" si="220"/>
        <v>14146</v>
      </c>
      <c r="TXF3" s="13">
        <f t="shared" si="220"/>
        <v>14147</v>
      </c>
      <c r="TXG3" s="13">
        <f t="shared" ref="TXG3:TZR3" si="221">COLUMN()-3</f>
        <v>14148</v>
      </c>
      <c r="TXH3" s="13">
        <f t="shared" si="221"/>
        <v>14149</v>
      </c>
      <c r="TXI3" s="13">
        <f t="shared" si="221"/>
        <v>14150</v>
      </c>
      <c r="TXJ3" s="13">
        <f t="shared" si="221"/>
        <v>14151</v>
      </c>
      <c r="TXK3" s="13">
        <f t="shared" si="221"/>
        <v>14152</v>
      </c>
      <c r="TXL3" s="13">
        <f t="shared" si="221"/>
        <v>14153</v>
      </c>
      <c r="TXM3" s="13">
        <f t="shared" si="221"/>
        <v>14154</v>
      </c>
      <c r="TXN3" s="13">
        <f t="shared" si="221"/>
        <v>14155</v>
      </c>
      <c r="TXO3" s="13">
        <f t="shared" si="221"/>
        <v>14156</v>
      </c>
      <c r="TXP3" s="13">
        <f t="shared" si="221"/>
        <v>14157</v>
      </c>
      <c r="TXQ3" s="13">
        <f t="shared" si="221"/>
        <v>14158</v>
      </c>
      <c r="TXR3" s="13">
        <f t="shared" si="221"/>
        <v>14159</v>
      </c>
      <c r="TXS3" s="13">
        <f t="shared" si="221"/>
        <v>14160</v>
      </c>
      <c r="TXT3" s="13">
        <f t="shared" si="221"/>
        <v>14161</v>
      </c>
      <c r="TXU3" s="13">
        <f t="shared" si="221"/>
        <v>14162</v>
      </c>
      <c r="TXV3" s="13">
        <f t="shared" si="221"/>
        <v>14163</v>
      </c>
      <c r="TXW3" s="13">
        <f t="shared" si="221"/>
        <v>14164</v>
      </c>
      <c r="TXX3" s="13">
        <f t="shared" si="221"/>
        <v>14165</v>
      </c>
      <c r="TXY3" s="13">
        <f t="shared" si="221"/>
        <v>14166</v>
      </c>
      <c r="TXZ3" s="13">
        <f t="shared" si="221"/>
        <v>14167</v>
      </c>
      <c r="TYA3" s="13">
        <f t="shared" si="221"/>
        <v>14168</v>
      </c>
      <c r="TYB3" s="13">
        <f t="shared" si="221"/>
        <v>14169</v>
      </c>
      <c r="TYC3" s="13">
        <f t="shared" si="221"/>
        <v>14170</v>
      </c>
      <c r="TYD3" s="13">
        <f t="shared" si="221"/>
        <v>14171</v>
      </c>
      <c r="TYE3" s="13">
        <f t="shared" si="221"/>
        <v>14172</v>
      </c>
      <c r="TYF3" s="13">
        <f t="shared" si="221"/>
        <v>14173</v>
      </c>
      <c r="TYG3" s="13">
        <f t="shared" si="221"/>
        <v>14174</v>
      </c>
      <c r="TYH3" s="13">
        <f t="shared" si="221"/>
        <v>14175</v>
      </c>
      <c r="TYI3" s="13">
        <f t="shared" si="221"/>
        <v>14176</v>
      </c>
      <c r="TYJ3" s="13">
        <f t="shared" si="221"/>
        <v>14177</v>
      </c>
      <c r="TYK3" s="13">
        <f t="shared" si="221"/>
        <v>14178</v>
      </c>
      <c r="TYL3" s="13">
        <f t="shared" si="221"/>
        <v>14179</v>
      </c>
      <c r="TYM3" s="13">
        <f t="shared" si="221"/>
        <v>14180</v>
      </c>
      <c r="TYN3" s="13">
        <f t="shared" si="221"/>
        <v>14181</v>
      </c>
      <c r="TYO3" s="13">
        <f t="shared" si="221"/>
        <v>14182</v>
      </c>
      <c r="TYP3" s="13">
        <f t="shared" si="221"/>
        <v>14183</v>
      </c>
      <c r="TYQ3" s="13">
        <f t="shared" si="221"/>
        <v>14184</v>
      </c>
      <c r="TYR3" s="13">
        <f t="shared" si="221"/>
        <v>14185</v>
      </c>
      <c r="TYS3" s="13">
        <f t="shared" si="221"/>
        <v>14186</v>
      </c>
      <c r="TYT3" s="13">
        <f t="shared" si="221"/>
        <v>14187</v>
      </c>
      <c r="TYU3" s="13">
        <f t="shared" si="221"/>
        <v>14188</v>
      </c>
      <c r="TYV3" s="13">
        <f t="shared" si="221"/>
        <v>14189</v>
      </c>
      <c r="TYW3" s="13">
        <f t="shared" si="221"/>
        <v>14190</v>
      </c>
      <c r="TYX3" s="13">
        <f t="shared" si="221"/>
        <v>14191</v>
      </c>
      <c r="TYY3" s="13">
        <f t="shared" si="221"/>
        <v>14192</v>
      </c>
      <c r="TYZ3" s="13">
        <f t="shared" si="221"/>
        <v>14193</v>
      </c>
      <c r="TZA3" s="13">
        <f t="shared" si="221"/>
        <v>14194</v>
      </c>
      <c r="TZB3" s="13">
        <f t="shared" si="221"/>
        <v>14195</v>
      </c>
      <c r="TZC3" s="13">
        <f t="shared" si="221"/>
        <v>14196</v>
      </c>
      <c r="TZD3" s="13">
        <f t="shared" si="221"/>
        <v>14197</v>
      </c>
      <c r="TZE3" s="13">
        <f t="shared" si="221"/>
        <v>14198</v>
      </c>
      <c r="TZF3" s="13">
        <f t="shared" si="221"/>
        <v>14199</v>
      </c>
      <c r="TZG3" s="13">
        <f t="shared" si="221"/>
        <v>14200</v>
      </c>
      <c r="TZH3" s="13">
        <f t="shared" si="221"/>
        <v>14201</v>
      </c>
      <c r="TZI3" s="13">
        <f t="shared" si="221"/>
        <v>14202</v>
      </c>
      <c r="TZJ3" s="13">
        <f t="shared" si="221"/>
        <v>14203</v>
      </c>
      <c r="TZK3" s="13">
        <f t="shared" si="221"/>
        <v>14204</v>
      </c>
      <c r="TZL3" s="13">
        <f t="shared" si="221"/>
        <v>14205</v>
      </c>
      <c r="TZM3" s="13">
        <f t="shared" si="221"/>
        <v>14206</v>
      </c>
      <c r="TZN3" s="13">
        <f t="shared" si="221"/>
        <v>14207</v>
      </c>
      <c r="TZO3" s="13">
        <f t="shared" si="221"/>
        <v>14208</v>
      </c>
      <c r="TZP3" s="13">
        <f t="shared" si="221"/>
        <v>14209</v>
      </c>
      <c r="TZQ3" s="13">
        <f t="shared" si="221"/>
        <v>14210</v>
      </c>
      <c r="TZR3" s="13">
        <f t="shared" si="221"/>
        <v>14211</v>
      </c>
      <c r="TZS3" s="13">
        <f t="shared" ref="TZS3:UCD3" si="222">COLUMN()-3</f>
        <v>14212</v>
      </c>
      <c r="TZT3" s="13">
        <f t="shared" si="222"/>
        <v>14213</v>
      </c>
      <c r="TZU3" s="13">
        <f t="shared" si="222"/>
        <v>14214</v>
      </c>
      <c r="TZV3" s="13">
        <f t="shared" si="222"/>
        <v>14215</v>
      </c>
      <c r="TZW3" s="13">
        <f t="shared" si="222"/>
        <v>14216</v>
      </c>
      <c r="TZX3" s="13">
        <f t="shared" si="222"/>
        <v>14217</v>
      </c>
      <c r="TZY3" s="13">
        <f t="shared" si="222"/>
        <v>14218</v>
      </c>
      <c r="TZZ3" s="13">
        <f t="shared" si="222"/>
        <v>14219</v>
      </c>
      <c r="UAA3" s="13">
        <f t="shared" si="222"/>
        <v>14220</v>
      </c>
      <c r="UAB3" s="13">
        <f t="shared" si="222"/>
        <v>14221</v>
      </c>
      <c r="UAC3" s="13">
        <f t="shared" si="222"/>
        <v>14222</v>
      </c>
      <c r="UAD3" s="13">
        <f t="shared" si="222"/>
        <v>14223</v>
      </c>
      <c r="UAE3" s="13">
        <f t="shared" si="222"/>
        <v>14224</v>
      </c>
      <c r="UAF3" s="13">
        <f t="shared" si="222"/>
        <v>14225</v>
      </c>
      <c r="UAG3" s="13">
        <f t="shared" si="222"/>
        <v>14226</v>
      </c>
      <c r="UAH3" s="13">
        <f t="shared" si="222"/>
        <v>14227</v>
      </c>
      <c r="UAI3" s="13">
        <f t="shared" si="222"/>
        <v>14228</v>
      </c>
      <c r="UAJ3" s="13">
        <f t="shared" si="222"/>
        <v>14229</v>
      </c>
      <c r="UAK3" s="13">
        <f t="shared" si="222"/>
        <v>14230</v>
      </c>
      <c r="UAL3" s="13">
        <f t="shared" si="222"/>
        <v>14231</v>
      </c>
      <c r="UAM3" s="13">
        <f t="shared" si="222"/>
        <v>14232</v>
      </c>
      <c r="UAN3" s="13">
        <f t="shared" si="222"/>
        <v>14233</v>
      </c>
      <c r="UAO3" s="13">
        <f t="shared" si="222"/>
        <v>14234</v>
      </c>
      <c r="UAP3" s="13">
        <f t="shared" si="222"/>
        <v>14235</v>
      </c>
      <c r="UAQ3" s="13">
        <f t="shared" si="222"/>
        <v>14236</v>
      </c>
      <c r="UAR3" s="13">
        <f t="shared" si="222"/>
        <v>14237</v>
      </c>
      <c r="UAS3" s="13">
        <f t="shared" si="222"/>
        <v>14238</v>
      </c>
      <c r="UAT3" s="13">
        <f t="shared" si="222"/>
        <v>14239</v>
      </c>
      <c r="UAU3" s="13">
        <f t="shared" si="222"/>
        <v>14240</v>
      </c>
      <c r="UAV3" s="13">
        <f t="shared" si="222"/>
        <v>14241</v>
      </c>
      <c r="UAW3" s="13">
        <f t="shared" si="222"/>
        <v>14242</v>
      </c>
      <c r="UAX3" s="13">
        <f t="shared" si="222"/>
        <v>14243</v>
      </c>
      <c r="UAY3" s="13">
        <f t="shared" si="222"/>
        <v>14244</v>
      </c>
      <c r="UAZ3" s="13">
        <f t="shared" si="222"/>
        <v>14245</v>
      </c>
      <c r="UBA3" s="13">
        <f t="shared" si="222"/>
        <v>14246</v>
      </c>
      <c r="UBB3" s="13">
        <f t="shared" si="222"/>
        <v>14247</v>
      </c>
      <c r="UBC3" s="13">
        <f t="shared" si="222"/>
        <v>14248</v>
      </c>
      <c r="UBD3" s="13">
        <f t="shared" si="222"/>
        <v>14249</v>
      </c>
      <c r="UBE3" s="13">
        <f t="shared" si="222"/>
        <v>14250</v>
      </c>
      <c r="UBF3" s="13">
        <f t="shared" si="222"/>
        <v>14251</v>
      </c>
      <c r="UBG3" s="13">
        <f t="shared" si="222"/>
        <v>14252</v>
      </c>
      <c r="UBH3" s="13">
        <f t="shared" si="222"/>
        <v>14253</v>
      </c>
      <c r="UBI3" s="13">
        <f t="shared" si="222"/>
        <v>14254</v>
      </c>
      <c r="UBJ3" s="13">
        <f t="shared" si="222"/>
        <v>14255</v>
      </c>
      <c r="UBK3" s="13">
        <f t="shared" si="222"/>
        <v>14256</v>
      </c>
      <c r="UBL3" s="13">
        <f t="shared" si="222"/>
        <v>14257</v>
      </c>
      <c r="UBM3" s="13">
        <f t="shared" si="222"/>
        <v>14258</v>
      </c>
      <c r="UBN3" s="13">
        <f t="shared" si="222"/>
        <v>14259</v>
      </c>
      <c r="UBO3" s="13">
        <f t="shared" si="222"/>
        <v>14260</v>
      </c>
      <c r="UBP3" s="13">
        <f t="shared" si="222"/>
        <v>14261</v>
      </c>
      <c r="UBQ3" s="13">
        <f t="shared" si="222"/>
        <v>14262</v>
      </c>
      <c r="UBR3" s="13">
        <f t="shared" si="222"/>
        <v>14263</v>
      </c>
      <c r="UBS3" s="13">
        <f t="shared" si="222"/>
        <v>14264</v>
      </c>
      <c r="UBT3" s="13">
        <f t="shared" si="222"/>
        <v>14265</v>
      </c>
      <c r="UBU3" s="13">
        <f t="shared" si="222"/>
        <v>14266</v>
      </c>
      <c r="UBV3" s="13">
        <f t="shared" si="222"/>
        <v>14267</v>
      </c>
      <c r="UBW3" s="13">
        <f t="shared" si="222"/>
        <v>14268</v>
      </c>
      <c r="UBX3" s="13">
        <f t="shared" si="222"/>
        <v>14269</v>
      </c>
      <c r="UBY3" s="13">
        <f t="shared" si="222"/>
        <v>14270</v>
      </c>
      <c r="UBZ3" s="13">
        <f t="shared" si="222"/>
        <v>14271</v>
      </c>
      <c r="UCA3" s="13">
        <f t="shared" si="222"/>
        <v>14272</v>
      </c>
      <c r="UCB3" s="13">
        <f t="shared" si="222"/>
        <v>14273</v>
      </c>
      <c r="UCC3" s="13">
        <f t="shared" si="222"/>
        <v>14274</v>
      </c>
      <c r="UCD3" s="13">
        <f t="shared" si="222"/>
        <v>14275</v>
      </c>
      <c r="UCE3" s="13">
        <f t="shared" ref="UCE3:UEP3" si="223">COLUMN()-3</f>
        <v>14276</v>
      </c>
      <c r="UCF3" s="13">
        <f t="shared" si="223"/>
        <v>14277</v>
      </c>
      <c r="UCG3" s="13">
        <f t="shared" si="223"/>
        <v>14278</v>
      </c>
      <c r="UCH3" s="13">
        <f t="shared" si="223"/>
        <v>14279</v>
      </c>
      <c r="UCI3" s="13">
        <f t="shared" si="223"/>
        <v>14280</v>
      </c>
      <c r="UCJ3" s="13">
        <f t="shared" si="223"/>
        <v>14281</v>
      </c>
      <c r="UCK3" s="13">
        <f t="shared" si="223"/>
        <v>14282</v>
      </c>
      <c r="UCL3" s="13">
        <f t="shared" si="223"/>
        <v>14283</v>
      </c>
      <c r="UCM3" s="13">
        <f t="shared" si="223"/>
        <v>14284</v>
      </c>
      <c r="UCN3" s="13">
        <f t="shared" si="223"/>
        <v>14285</v>
      </c>
      <c r="UCO3" s="13">
        <f t="shared" si="223"/>
        <v>14286</v>
      </c>
      <c r="UCP3" s="13">
        <f t="shared" si="223"/>
        <v>14287</v>
      </c>
      <c r="UCQ3" s="13">
        <f t="shared" si="223"/>
        <v>14288</v>
      </c>
      <c r="UCR3" s="13">
        <f t="shared" si="223"/>
        <v>14289</v>
      </c>
      <c r="UCS3" s="13">
        <f t="shared" si="223"/>
        <v>14290</v>
      </c>
      <c r="UCT3" s="13">
        <f t="shared" si="223"/>
        <v>14291</v>
      </c>
      <c r="UCU3" s="13">
        <f t="shared" si="223"/>
        <v>14292</v>
      </c>
      <c r="UCV3" s="13">
        <f t="shared" si="223"/>
        <v>14293</v>
      </c>
      <c r="UCW3" s="13">
        <f t="shared" si="223"/>
        <v>14294</v>
      </c>
      <c r="UCX3" s="13">
        <f t="shared" si="223"/>
        <v>14295</v>
      </c>
      <c r="UCY3" s="13">
        <f t="shared" si="223"/>
        <v>14296</v>
      </c>
      <c r="UCZ3" s="13">
        <f t="shared" si="223"/>
        <v>14297</v>
      </c>
      <c r="UDA3" s="13">
        <f t="shared" si="223"/>
        <v>14298</v>
      </c>
      <c r="UDB3" s="13">
        <f t="shared" si="223"/>
        <v>14299</v>
      </c>
      <c r="UDC3" s="13">
        <f t="shared" si="223"/>
        <v>14300</v>
      </c>
      <c r="UDD3" s="13">
        <f t="shared" si="223"/>
        <v>14301</v>
      </c>
      <c r="UDE3" s="13">
        <f t="shared" si="223"/>
        <v>14302</v>
      </c>
      <c r="UDF3" s="13">
        <f t="shared" si="223"/>
        <v>14303</v>
      </c>
      <c r="UDG3" s="13">
        <f t="shared" si="223"/>
        <v>14304</v>
      </c>
      <c r="UDH3" s="13">
        <f t="shared" si="223"/>
        <v>14305</v>
      </c>
      <c r="UDI3" s="13">
        <f t="shared" si="223"/>
        <v>14306</v>
      </c>
      <c r="UDJ3" s="13">
        <f t="shared" si="223"/>
        <v>14307</v>
      </c>
      <c r="UDK3" s="13">
        <f t="shared" si="223"/>
        <v>14308</v>
      </c>
      <c r="UDL3" s="13">
        <f t="shared" si="223"/>
        <v>14309</v>
      </c>
      <c r="UDM3" s="13">
        <f t="shared" si="223"/>
        <v>14310</v>
      </c>
      <c r="UDN3" s="13">
        <f t="shared" si="223"/>
        <v>14311</v>
      </c>
      <c r="UDO3" s="13">
        <f t="shared" si="223"/>
        <v>14312</v>
      </c>
      <c r="UDP3" s="13">
        <f t="shared" si="223"/>
        <v>14313</v>
      </c>
      <c r="UDQ3" s="13">
        <f t="shared" si="223"/>
        <v>14314</v>
      </c>
      <c r="UDR3" s="13">
        <f t="shared" si="223"/>
        <v>14315</v>
      </c>
      <c r="UDS3" s="13">
        <f t="shared" si="223"/>
        <v>14316</v>
      </c>
      <c r="UDT3" s="13">
        <f t="shared" si="223"/>
        <v>14317</v>
      </c>
      <c r="UDU3" s="13">
        <f t="shared" si="223"/>
        <v>14318</v>
      </c>
      <c r="UDV3" s="13">
        <f t="shared" si="223"/>
        <v>14319</v>
      </c>
      <c r="UDW3" s="13">
        <f t="shared" si="223"/>
        <v>14320</v>
      </c>
      <c r="UDX3" s="13">
        <f t="shared" si="223"/>
        <v>14321</v>
      </c>
      <c r="UDY3" s="13">
        <f t="shared" si="223"/>
        <v>14322</v>
      </c>
      <c r="UDZ3" s="13">
        <f t="shared" si="223"/>
        <v>14323</v>
      </c>
      <c r="UEA3" s="13">
        <f t="shared" si="223"/>
        <v>14324</v>
      </c>
      <c r="UEB3" s="13">
        <f t="shared" si="223"/>
        <v>14325</v>
      </c>
      <c r="UEC3" s="13">
        <f t="shared" si="223"/>
        <v>14326</v>
      </c>
      <c r="UED3" s="13">
        <f t="shared" si="223"/>
        <v>14327</v>
      </c>
      <c r="UEE3" s="13">
        <f t="shared" si="223"/>
        <v>14328</v>
      </c>
      <c r="UEF3" s="13">
        <f t="shared" si="223"/>
        <v>14329</v>
      </c>
      <c r="UEG3" s="13">
        <f t="shared" si="223"/>
        <v>14330</v>
      </c>
      <c r="UEH3" s="13">
        <f t="shared" si="223"/>
        <v>14331</v>
      </c>
      <c r="UEI3" s="13">
        <f t="shared" si="223"/>
        <v>14332</v>
      </c>
      <c r="UEJ3" s="13">
        <f t="shared" si="223"/>
        <v>14333</v>
      </c>
      <c r="UEK3" s="13">
        <f t="shared" si="223"/>
        <v>14334</v>
      </c>
      <c r="UEL3" s="13">
        <f t="shared" si="223"/>
        <v>14335</v>
      </c>
      <c r="UEM3" s="13">
        <f t="shared" si="223"/>
        <v>14336</v>
      </c>
      <c r="UEN3" s="13">
        <f t="shared" si="223"/>
        <v>14337</v>
      </c>
      <c r="UEO3" s="13">
        <f t="shared" si="223"/>
        <v>14338</v>
      </c>
      <c r="UEP3" s="13">
        <f t="shared" si="223"/>
        <v>14339</v>
      </c>
      <c r="UEQ3" s="13">
        <f t="shared" ref="UEQ3:UHB3" si="224">COLUMN()-3</f>
        <v>14340</v>
      </c>
      <c r="UER3" s="13">
        <f t="shared" si="224"/>
        <v>14341</v>
      </c>
      <c r="UES3" s="13">
        <f t="shared" si="224"/>
        <v>14342</v>
      </c>
      <c r="UET3" s="13">
        <f t="shared" si="224"/>
        <v>14343</v>
      </c>
      <c r="UEU3" s="13">
        <f t="shared" si="224"/>
        <v>14344</v>
      </c>
      <c r="UEV3" s="13">
        <f t="shared" si="224"/>
        <v>14345</v>
      </c>
      <c r="UEW3" s="13">
        <f t="shared" si="224"/>
        <v>14346</v>
      </c>
      <c r="UEX3" s="13">
        <f t="shared" si="224"/>
        <v>14347</v>
      </c>
      <c r="UEY3" s="13">
        <f t="shared" si="224"/>
        <v>14348</v>
      </c>
      <c r="UEZ3" s="13">
        <f t="shared" si="224"/>
        <v>14349</v>
      </c>
      <c r="UFA3" s="13">
        <f t="shared" si="224"/>
        <v>14350</v>
      </c>
      <c r="UFB3" s="13">
        <f t="shared" si="224"/>
        <v>14351</v>
      </c>
      <c r="UFC3" s="13">
        <f t="shared" si="224"/>
        <v>14352</v>
      </c>
      <c r="UFD3" s="13">
        <f t="shared" si="224"/>
        <v>14353</v>
      </c>
      <c r="UFE3" s="13">
        <f t="shared" si="224"/>
        <v>14354</v>
      </c>
      <c r="UFF3" s="13">
        <f t="shared" si="224"/>
        <v>14355</v>
      </c>
      <c r="UFG3" s="13">
        <f t="shared" si="224"/>
        <v>14356</v>
      </c>
      <c r="UFH3" s="13">
        <f t="shared" si="224"/>
        <v>14357</v>
      </c>
      <c r="UFI3" s="13">
        <f t="shared" si="224"/>
        <v>14358</v>
      </c>
      <c r="UFJ3" s="13">
        <f t="shared" si="224"/>
        <v>14359</v>
      </c>
      <c r="UFK3" s="13">
        <f t="shared" si="224"/>
        <v>14360</v>
      </c>
      <c r="UFL3" s="13">
        <f t="shared" si="224"/>
        <v>14361</v>
      </c>
      <c r="UFM3" s="13">
        <f t="shared" si="224"/>
        <v>14362</v>
      </c>
      <c r="UFN3" s="13">
        <f t="shared" si="224"/>
        <v>14363</v>
      </c>
      <c r="UFO3" s="13">
        <f t="shared" si="224"/>
        <v>14364</v>
      </c>
      <c r="UFP3" s="13">
        <f t="shared" si="224"/>
        <v>14365</v>
      </c>
      <c r="UFQ3" s="13">
        <f t="shared" si="224"/>
        <v>14366</v>
      </c>
      <c r="UFR3" s="13">
        <f t="shared" si="224"/>
        <v>14367</v>
      </c>
      <c r="UFS3" s="13">
        <f t="shared" si="224"/>
        <v>14368</v>
      </c>
      <c r="UFT3" s="13">
        <f t="shared" si="224"/>
        <v>14369</v>
      </c>
      <c r="UFU3" s="13">
        <f t="shared" si="224"/>
        <v>14370</v>
      </c>
      <c r="UFV3" s="13">
        <f t="shared" si="224"/>
        <v>14371</v>
      </c>
      <c r="UFW3" s="13">
        <f t="shared" si="224"/>
        <v>14372</v>
      </c>
      <c r="UFX3" s="13">
        <f t="shared" si="224"/>
        <v>14373</v>
      </c>
      <c r="UFY3" s="13">
        <f t="shared" si="224"/>
        <v>14374</v>
      </c>
      <c r="UFZ3" s="13">
        <f t="shared" si="224"/>
        <v>14375</v>
      </c>
      <c r="UGA3" s="13">
        <f t="shared" si="224"/>
        <v>14376</v>
      </c>
      <c r="UGB3" s="13">
        <f t="shared" si="224"/>
        <v>14377</v>
      </c>
      <c r="UGC3" s="13">
        <f t="shared" si="224"/>
        <v>14378</v>
      </c>
      <c r="UGD3" s="13">
        <f t="shared" si="224"/>
        <v>14379</v>
      </c>
      <c r="UGE3" s="13">
        <f t="shared" si="224"/>
        <v>14380</v>
      </c>
      <c r="UGF3" s="13">
        <f t="shared" si="224"/>
        <v>14381</v>
      </c>
      <c r="UGG3" s="13">
        <f t="shared" si="224"/>
        <v>14382</v>
      </c>
      <c r="UGH3" s="13">
        <f t="shared" si="224"/>
        <v>14383</v>
      </c>
      <c r="UGI3" s="13">
        <f t="shared" si="224"/>
        <v>14384</v>
      </c>
      <c r="UGJ3" s="13">
        <f t="shared" si="224"/>
        <v>14385</v>
      </c>
      <c r="UGK3" s="13">
        <f t="shared" si="224"/>
        <v>14386</v>
      </c>
      <c r="UGL3" s="13">
        <f t="shared" si="224"/>
        <v>14387</v>
      </c>
      <c r="UGM3" s="13">
        <f t="shared" si="224"/>
        <v>14388</v>
      </c>
      <c r="UGN3" s="13">
        <f t="shared" si="224"/>
        <v>14389</v>
      </c>
      <c r="UGO3" s="13">
        <f t="shared" si="224"/>
        <v>14390</v>
      </c>
      <c r="UGP3" s="13">
        <f t="shared" si="224"/>
        <v>14391</v>
      </c>
      <c r="UGQ3" s="13">
        <f t="shared" si="224"/>
        <v>14392</v>
      </c>
      <c r="UGR3" s="13">
        <f t="shared" si="224"/>
        <v>14393</v>
      </c>
      <c r="UGS3" s="13">
        <f t="shared" si="224"/>
        <v>14394</v>
      </c>
      <c r="UGT3" s="13">
        <f t="shared" si="224"/>
        <v>14395</v>
      </c>
      <c r="UGU3" s="13">
        <f t="shared" si="224"/>
        <v>14396</v>
      </c>
      <c r="UGV3" s="13">
        <f t="shared" si="224"/>
        <v>14397</v>
      </c>
      <c r="UGW3" s="13">
        <f t="shared" si="224"/>
        <v>14398</v>
      </c>
      <c r="UGX3" s="13">
        <f t="shared" si="224"/>
        <v>14399</v>
      </c>
      <c r="UGY3" s="13">
        <f t="shared" si="224"/>
        <v>14400</v>
      </c>
      <c r="UGZ3" s="13">
        <f t="shared" si="224"/>
        <v>14401</v>
      </c>
      <c r="UHA3" s="13">
        <f t="shared" si="224"/>
        <v>14402</v>
      </c>
      <c r="UHB3" s="13">
        <f t="shared" si="224"/>
        <v>14403</v>
      </c>
      <c r="UHC3" s="13">
        <f t="shared" ref="UHC3:UJN3" si="225">COLUMN()-3</f>
        <v>14404</v>
      </c>
      <c r="UHD3" s="13">
        <f t="shared" si="225"/>
        <v>14405</v>
      </c>
      <c r="UHE3" s="13">
        <f t="shared" si="225"/>
        <v>14406</v>
      </c>
      <c r="UHF3" s="13">
        <f t="shared" si="225"/>
        <v>14407</v>
      </c>
      <c r="UHG3" s="13">
        <f t="shared" si="225"/>
        <v>14408</v>
      </c>
      <c r="UHH3" s="13">
        <f t="shared" si="225"/>
        <v>14409</v>
      </c>
      <c r="UHI3" s="13">
        <f t="shared" si="225"/>
        <v>14410</v>
      </c>
      <c r="UHJ3" s="13">
        <f t="shared" si="225"/>
        <v>14411</v>
      </c>
      <c r="UHK3" s="13">
        <f t="shared" si="225"/>
        <v>14412</v>
      </c>
      <c r="UHL3" s="13">
        <f t="shared" si="225"/>
        <v>14413</v>
      </c>
      <c r="UHM3" s="13">
        <f t="shared" si="225"/>
        <v>14414</v>
      </c>
      <c r="UHN3" s="13">
        <f t="shared" si="225"/>
        <v>14415</v>
      </c>
      <c r="UHO3" s="13">
        <f t="shared" si="225"/>
        <v>14416</v>
      </c>
      <c r="UHP3" s="13">
        <f t="shared" si="225"/>
        <v>14417</v>
      </c>
      <c r="UHQ3" s="13">
        <f t="shared" si="225"/>
        <v>14418</v>
      </c>
      <c r="UHR3" s="13">
        <f t="shared" si="225"/>
        <v>14419</v>
      </c>
      <c r="UHS3" s="13">
        <f t="shared" si="225"/>
        <v>14420</v>
      </c>
      <c r="UHT3" s="13">
        <f t="shared" si="225"/>
        <v>14421</v>
      </c>
      <c r="UHU3" s="13">
        <f t="shared" si="225"/>
        <v>14422</v>
      </c>
      <c r="UHV3" s="13">
        <f t="shared" si="225"/>
        <v>14423</v>
      </c>
      <c r="UHW3" s="13">
        <f t="shared" si="225"/>
        <v>14424</v>
      </c>
      <c r="UHX3" s="13">
        <f t="shared" si="225"/>
        <v>14425</v>
      </c>
      <c r="UHY3" s="13">
        <f t="shared" si="225"/>
        <v>14426</v>
      </c>
      <c r="UHZ3" s="13">
        <f t="shared" si="225"/>
        <v>14427</v>
      </c>
      <c r="UIA3" s="13">
        <f t="shared" si="225"/>
        <v>14428</v>
      </c>
      <c r="UIB3" s="13">
        <f t="shared" si="225"/>
        <v>14429</v>
      </c>
      <c r="UIC3" s="13">
        <f t="shared" si="225"/>
        <v>14430</v>
      </c>
      <c r="UID3" s="13">
        <f t="shared" si="225"/>
        <v>14431</v>
      </c>
      <c r="UIE3" s="13">
        <f t="shared" si="225"/>
        <v>14432</v>
      </c>
      <c r="UIF3" s="13">
        <f t="shared" si="225"/>
        <v>14433</v>
      </c>
      <c r="UIG3" s="13">
        <f t="shared" si="225"/>
        <v>14434</v>
      </c>
      <c r="UIH3" s="13">
        <f t="shared" si="225"/>
        <v>14435</v>
      </c>
      <c r="UII3" s="13">
        <f t="shared" si="225"/>
        <v>14436</v>
      </c>
      <c r="UIJ3" s="13">
        <f t="shared" si="225"/>
        <v>14437</v>
      </c>
      <c r="UIK3" s="13">
        <f t="shared" si="225"/>
        <v>14438</v>
      </c>
      <c r="UIL3" s="13">
        <f t="shared" si="225"/>
        <v>14439</v>
      </c>
      <c r="UIM3" s="13">
        <f t="shared" si="225"/>
        <v>14440</v>
      </c>
      <c r="UIN3" s="13">
        <f t="shared" si="225"/>
        <v>14441</v>
      </c>
      <c r="UIO3" s="13">
        <f t="shared" si="225"/>
        <v>14442</v>
      </c>
      <c r="UIP3" s="13">
        <f t="shared" si="225"/>
        <v>14443</v>
      </c>
      <c r="UIQ3" s="13">
        <f t="shared" si="225"/>
        <v>14444</v>
      </c>
      <c r="UIR3" s="13">
        <f t="shared" si="225"/>
        <v>14445</v>
      </c>
      <c r="UIS3" s="13">
        <f t="shared" si="225"/>
        <v>14446</v>
      </c>
      <c r="UIT3" s="13">
        <f t="shared" si="225"/>
        <v>14447</v>
      </c>
      <c r="UIU3" s="13">
        <f t="shared" si="225"/>
        <v>14448</v>
      </c>
      <c r="UIV3" s="13">
        <f t="shared" si="225"/>
        <v>14449</v>
      </c>
      <c r="UIW3" s="13">
        <f t="shared" si="225"/>
        <v>14450</v>
      </c>
      <c r="UIX3" s="13">
        <f t="shared" si="225"/>
        <v>14451</v>
      </c>
      <c r="UIY3" s="13">
        <f t="shared" si="225"/>
        <v>14452</v>
      </c>
      <c r="UIZ3" s="13">
        <f t="shared" si="225"/>
        <v>14453</v>
      </c>
      <c r="UJA3" s="13">
        <f t="shared" si="225"/>
        <v>14454</v>
      </c>
      <c r="UJB3" s="13">
        <f t="shared" si="225"/>
        <v>14455</v>
      </c>
      <c r="UJC3" s="13">
        <f t="shared" si="225"/>
        <v>14456</v>
      </c>
      <c r="UJD3" s="13">
        <f t="shared" si="225"/>
        <v>14457</v>
      </c>
      <c r="UJE3" s="13">
        <f t="shared" si="225"/>
        <v>14458</v>
      </c>
      <c r="UJF3" s="13">
        <f t="shared" si="225"/>
        <v>14459</v>
      </c>
      <c r="UJG3" s="13">
        <f t="shared" si="225"/>
        <v>14460</v>
      </c>
      <c r="UJH3" s="13">
        <f t="shared" si="225"/>
        <v>14461</v>
      </c>
      <c r="UJI3" s="13">
        <f t="shared" si="225"/>
        <v>14462</v>
      </c>
      <c r="UJJ3" s="13">
        <f t="shared" si="225"/>
        <v>14463</v>
      </c>
      <c r="UJK3" s="13">
        <f t="shared" si="225"/>
        <v>14464</v>
      </c>
      <c r="UJL3" s="13">
        <f t="shared" si="225"/>
        <v>14465</v>
      </c>
      <c r="UJM3" s="13">
        <f t="shared" si="225"/>
        <v>14466</v>
      </c>
      <c r="UJN3" s="13">
        <f t="shared" si="225"/>
        <v>14467</v>
      </c>
      <c r="UJO3" s="13">
        <f t="shared" ref="UJO3:ULZ3" si="226">COLUMN()-3</f>
        <v>14468</v>
      </c>
      <c r="UJP3" s="13">
        <f t="shared" si="226"/>
        <v>14469</v>
      </c>
      <c r="UJQ3" s="13">
        <f t="shared" si="226"/>
        <v>14470</v>
      </c>
      <c r="UJR3" s="13">
        <f t="shared" si="226"/>
        <v>14471</v>
      </c>
      <c r="UJS3" s="13">
        <f t="shared" si="226"/>
        <v>14472</v>
      </c>
      <c r="UJT3" s="13">
        <f t="shared" si="226"/>
        <v>14473</v>
      </c>
      <c r="UJU3" s="13">
        <f t="shared" si="226"/>
        <v>14474</v>
      </c>
      <c r="UJV3" s="13">
        <f t="shared" si="226"/>
        <v>14475</v>
      </c>
      <c r="UJW3" s="13">
        <f t="shared" si="226"/>
        <v>14476</v>
      </c>
      <c r="UJX3" s="13">
        <f t="shared" si="226"/>
        <v>14477</v>
      </c>
      <c r="UJY3" s="13">
        <f t="shared" si="226"/>
        <v>14478</v>
      </c>
      <c r="UJZ3" s="13">
        <f t="shared" si="226"/>
        <v>14479</v>
      </c>
      <c r="UKA3" s="13">
        <f t="shared" si="226"/>
        <v>14480</v>
      </c>
      <c r="UKB3" s="13">
        <f t="shared" si="226"/>
        <v>14481</v>
      </c>
      <c r="UKC3" s="13">
        <f t="shared" si="226"/>
        <v>14482</v>
      </c>
      <c r="UKD3" s="13">
        <f t="shared" si="226"/>
        <v>14483</v>
      </c>
      <c r="UKE3" s="13">
        <f t="shared" si="226"/>
        <v>14484</v>
      </c>
      <c r="UKF3" s="13">
        <f t="shared" si="226"/>
        <v>14485</v>
      </c>
      <c r="UKG3" s="13">
        <f t="shared" si="226"/>
        <v>14486</v>
      </c>
      <c r="UKH3" s="13">
        <f t="shared" si="226"/>
        <v>14487</v>
      </c>
      <c r="UKI3" s="13">
        <f t="shared" si="226"/>
        <v>14488</v>
      </c>
      <c r="UKJ3" s="13">
        <f t="shared" si="226"/>
        <v>14489</v>
      </c>
      <c r="UKK3" s="13">
        <f t="shared" si="226"/>
        <v>14490</v>
      </c>
      <c r="UKL3" s="13">
        <f t="shared" si="226"/>
        <v>14491</v>
      </c>
      <c r="UKM3" s="13">
        <f t="shared" si="226"/>
        <v>14492</v>
      </c>
      <c r="UKN3" s="13">
        <f t="shared" si="226"/>
        <v>14493</v>
      </c>
      <c r="UKO3" s="13">
        <f t="shared" si="226"/>
        <v>14494</v>
      </c>
      <c r="UKP3" s="13">
        <f t="shared" si="226"/>
        <v>14495</v>
      </c>
      <c r="UKQ3" s="13">
        <f t="shared" si="226"/>
        <v>14496</v>
      </c>
      <c r="UKR3" s="13">
        <f t="shared" si="226"/>
        <v>14497</v>
      </c>
      <c r="UKS3" s="13">
        <f t="shared" si="226"/>
        <v>14498</v>
      </c>
      <c r="UKT3" s="13">
        <f t="shared" si="226"/>
        <v>14499</v>
      </c>
      <c r="UKU3" s="13">
        <f t="shared" si="226"/>
        <v>14500</v>
      </c>
      <c r="UKV3" s="13">
        <f t="shared" si="226"/>
        <v>14501</v>
      </c>
      <c r="UKW3" s="13">
        <f t="shared" si="226"/>
        <v>14502</v>
      </c>
      <c r="UKX3" s="13">
        <f t="shared" si="226"/>
        <v>14503</v>
      </c>
      <c r="UKY3" s="13">
        <f t="shared" si="226"/>
        <v>14504</v>
      </c>
      <c r="UKZ3" s="13">
        <f t="shared" si="226"/>
        <v>14505</v>
      </c>
      <c r="ULA3" s="13">
        <f t="shared" si="226"/>
        <v>14506</v>
      </c>
      <c r="ULB3" s="13">
        <f t="shared" si="226"/>
        <v>14507</v>
      </c>
      <c r="ULC3" s="13">
        <f t="shared" si="226"/>
        <v>14508</v>
      </c>
      <c r="ULD3" s="13">
        <f t="shared" si="226"/>
        <v>14509</v>
      </c>
      <c r="ULE3" s="13">
        <f t="shared" si="226"/>
        <v>14510</v>
      </c>
      <c r="ULF3" s="13">
        <f t="shared" si="226"/>
        <v>14511</v>
      </c>
      <c r="ULG3" s="13">
        <f t="shared" si="226"/>
        <v>14512</v>
      </c>
      <c r="ULH3" s="13">
        <f t="shared" si="226"/>
        <v>14513</v>
      </c>
      <c r="ULI3" s="13">
        <f t="shared" si="226"/>
        <v>14514</v>
      </c>
      <c r="ULJ3" s="13">
        <f t="shared" si="226"/>
        <v>14515</v>
      </c>
      <c r="ULK3" s="13">
        <f t="shared" si="226"/>
        <v>14516</v>
      </c>
      <c r="ULL3" s="13">
        <f t="shared" si="226"/>
        <v>14517</v>
      </c>
      <c r="ULM3" s="13">
        <f t="shared" si="226"/>
        <v>14518</v>
      </c>
      <c r="ULN3" s="13">
        <f t="shared" si="226"/>
        <v>14519</v>
      </c>
      <c r="ULO3" s="13">
        <f t="shared" si="226"/>
        <v>14520</v>
      </c>
      <c r="ULP3" s="13">
        <f t="shared" si="226"/>
        <v>14521</v>
      </c>
      <c r="ULQ3" s="13">
        <f t="shared" si="226"/>
        <v>14522</v>
      </c>
      <c r="ULR3" s="13">
        <f t="shared" si="226"/>
        <v>14523</v>
      </c>
      <c r="ULS3" s="13">
        <f t="shared" si="226"/>
        <v>14524</v>
      </c>
      <c r="ULT3" s="13">
        <f t="shared" si="226"/>
        <v>14525</v>
      </c>
      <c r="ULU3" s="13">
        <f t="shared" si="226"/>
        <v>14526</v>
      </c>
      <c r="ULV3" s="13">
        <f t="shared" si="226"/>
        <v>14527</v>
      </c>
      <c r="ULW3" s="13">
        <f t="shared" si="226"/>
        <v>14528</v>
      </c>
      <c r="ULX3" s="13">
        <f t="shared" si="226"/>
        <v>14529</v>
      </c>
      <c r="ULY3" s="13">
        <f t="shared" si="226"/>
        <v>14530</v>
      </c>
      <c r="ULZ3" s="13">
        <f t="shared" si="226"/>
        <v>14531</v>
      </c>
      <c r="UMA3" s="13">
        <f t="shared" ref="UMA3:UOL3" si="227">COLUMN()-3</f>
        <v>14532</v>
      </c>
      <c r="UMB3" s="13">
        <f t="shared" si="227"/>
        <v>14533</v>
      </c>
      <c r="UMC3" s="13">
        <f t="shared" si="227"/>
        <v>14534</v>
      </c>
      <c r="UMD3" s="13">
        <f t="shared" si="227"/>
        <v>14535</v>
      </c>
      <c r="UME3" s="13">
        <f t="shared" si="227"/>
        <v>14536</v>
      </c>
      <c r="UMF3" s="13">
        <f t="shared" si="227"/>
        <v>14537</v>
      </c>
      <c r="UMG3" s="13">
        <f t="shared" si="227"/>
        <v>14538</v>
      </c>
      <c r="UMH3" s="13">
        <f t="shared" si="227"/>
        <v>14539</v>
      </c>
      <c r="UMI3" s="13">
        <f t="shared" si="227"/>
        <v>14540</v>
      </c>
      <c r="UMJ3" s="13">
        <f t="shared" si="227"/>
        <v>14541</v>
      </c>
      <c r="UMK3" s="13">
        <f t="shared" si="227"/>
        <v>14542</v>
      </c>
      <c r="UML3" s="13">
        <f t="shared" si="227"/>
        <v>14543</v>
      </c>
      <c r="UMM3" s="13">
        <f t="shared" si="227"/>
        <v>14544</v>
      </c>
      <c r="UMN3" s="13">
        <f t="shared" si="227"/>
        <v>14545</v>
      </c>
      <c r="UMO3" s="13">
        <f t="shared" si="227"/>
        <v>14546</v>
      </c>
      <c r="UMP3" s="13">
        <f t="shared" si="227"/>
        <v>14547</v>
      </c>
      <c r="UMQ3" s="13">
        <f t="shared" si="227"/>
        <v>14548</v>
      </c>
      <c r="UMR3" s="13">
        <f t="shared" si="227"/>
        <v>14549</v>
      </c>
      <c r="UMS3" s="13">
        <f t="shared" si="227"/>
        <v>14550</v>
      </c>
      <c r="UMT3" s="13">
        <f t="shared" si="227"/>
        <v>14551</v>
      </c>
      <c r="UMU3" s="13">
        <f t="shared" si="227"/>
        <v>14552</v>
      </c>
      <c r="UMV3" s="13">
        <f t="shared" si="227"/>
        <v>14553</v>
      </c>
      <c r="UMW3" s="13">
        <f t="shared" si="227"/>
        <v>14554</v>
      </c>
      <c r="UMX3" s="13">
        <f t="shared" si="227"/>
        <v>14555</v>
      </c>
      <c r="UMY3" s="13">
        <f t="shared" si="227"/>
        <v>14556</v>
      </c>
      <c r="UMZ3" s="13">
        <f t="shared" si="227"/>
        <v>14557</v>
      </c>
      <c r="UNA3" s="13">
        <f t="shared" si="227"/>
        <v>14558</v>
      </c>
      <c r="UNB3" s="13">
        <f t="shared" si="227"/>
        <v>14559</v>
      </c>
      <c r="UNC3" s="13">
        <f t="shared" si="227"/>
        <v>14560</v>
      </c>
      <c r="UND3" s="13">
        <f t="shared" si="227"/>
        <v>14561</v>
      </c>
      <c r="UNE3" s="13">
        <f t="shared" si="227"/>
        <v>14562</v>
      </c>
      <c r="UNF3" s="13">
        <f t="shared" si="227"/>
        <v>14563</v>
      </c>
      <c r="UNG3" s="13">
        <f t="shared" si="227"/>
        <v>14564</v>
      </c>
      <c r="UNH3" s="13">
        <f t="shared" si="227"/>
        <v>14565</v>
      </c>
      <c r="UNI3" s="13">
        <f t="shared" si="227"/>
        <v>14566</v>
      </c>
      <c r="UNJ3" s="13">
        <f t="shared" si="227"/>
        <v>14567</v>
      </c>
      <c r="UNK3" s="13">
        <f t="shared" si="227"/>
        <v>14568</v>
      </c>
      <c r="UNL3" s="13">
        <f t="shared" si="227"/>
        <v>14569</v>
      </c>
      <c r="UNM3" s="13">
        <f t="shared" si="227"/>
        <v>14570</v>
      </c>
      <c r="UNN3" s="13">
        <f t="shared" si="227"/>
        <v>14571</v>
      </c>
      <c r="UNO3" s="13">
        <f t="shared" si="227"/>
        <v>14572</v>
      </c>
      <c r="UNP3" s="13">
        <f t="shared" si="227"/>
        <v>14573</v>
      </c>
      <c r="UNQ3" s="13">
        <f t="shared" si="227"/>
        <v>14574</v>
      </c>
      <c r="UNR3" s="13">
        <f t="shared" si="227"/>
        <v>14575</v>
      </c>
      <c r="UNS3" s="13">
        <f t="shared" si="227"/>
        <v>14576</v>
      </c>
      <c r="UNT3" s="13">
        <f t="shared" si="227"/>
        <v>14577</v>
      </c>
      <c r="UNU3" s="13">
        <f t="shared" si="227"/>
        <v>14578</v>
      </c>
      <c r="UNV3" s="13">
        <f t="shared" si="227"/>
        <v>14579</v>
      </c>
      <c r="UNW3" s="13">
        <f t="shared" si="227"/>
        <v>14580</v>
      </c>
      <c r="UNX3" s="13">
        <f t="shared" si="227"/>
        <v>14581</v>
      </c>
      <c r="UNY3" s="13">
        <f t="shared" si="227"/>
        <v>14582</v>
      </c>
      <c r="UNZ3" s="13">
        <f t="shared" si="227"/>
        <v>14583</v>
      </c>
      <c r="UOA3" s="13">
        <f t="shared" si="227"/>
        <v>14584</v>
      </c>
      <c r="UOB3" s="13">
        <f t="shared" si="227"/>
        <v>14585</v>
      </c>
      <c r="UOC3" s="13">
        <f t="shared" si="227"/>
        <v>14586</v>
      </c>
      <c r="UOD3" s="13">
        <f t="shared" si="227"/>
        <v>14587</v>
      </c>
      <c r="UOE3" s="13">
        <f t="shared" si="227"/>
        <v>14588</v>
      </c>
      <c r="UOF3" s="13">
        <f t="shared" si="227"/>
        <v>14589</v>
      </c>
      <c r="UOG3" s="13">
        <f t="shared" si="227"/>
        <v>14590</v>
      </c>
      <c r="UOH3" s="13">
        <f t="shared" si="227"/>
        <v>14591</v>
      </c>
      <c r="UOI3" s="13">
        <f t="shared" si="227"/>
        <v>14592</v>
      </c>
      <c r="UOJ3" s="13">
        <f t="shared" si="227"/>
        <v>14593</v>
      </c>
      <c r="UOK3" s="13">
        <f t="shared" si="227"/>
        <v>14594</v>
      </c>
      <c r="UOL3" s="13">
        <f t="shared" si="227"/>
        <v>14595</v>
      </c>
      <c r="UOM3" s="13">
        <f t="shared" ref="UOM3:UQX3" si="228">COLUMN()-3</f>
        <v>14596</v>
      </c>
      <c r="UON3" s="13">
        <f t="shared" si="228"/>
        <v>14597</v>
      </c>
      <c r="UOO3" s="13">
        <f t="shared" si="228"/>
        <v>14598</v>
      </c>
      <c r="UOP3" s="13">
        <f t="shared" si="228"/>
        <v>14599</v>
      </c>
      <c r="UOQ3" s="13">
        <f t="shared" si="228"/>
        <v>14600</v>
      </c>
      <c r="UOR3" s="13">
        <f t="shared" si="228"/>
        <v>14601</v>
      </c>
      <c r="UOS3" s="13">
        <f t="shared" si="228"/>
        <v>14602</v>
      </c>
      <c r="UOT3" s="13">
        <f t="shared" si="228"/>
        <v>14603</v>
      </c>
      <c r="UOU3" s="13">
        <f t="shared" si="228"/>
        <v>14604</v>
      </c>
      <c r="UOV3" s="13">
        <f t="shared" si="228"/>
        <v>14605</v>
      </c>
      <c r="UOW3" s="13">
        <f t="shared" si="228"/>
        <v>14606</v>
      </c>
      <c r="UOX3" s="13">
        <f t="shared" si="228"/>
        <v>14607</v>
      </c>
      <c r="UOY3" s="13">
        <f t="shared" si="228"/>
        <v>14608</v>
      </c>
      <c r="UOZ3" s="13">
        <f t="shared" si="228"/>
        <v>14609</v>
      </c>
      <c r="UPA3" s="13">
        <f t="shared" si="228"/>
        <v>14610</v>
      </c>
      <c r="UPB3" s="13">
        <f t="shared" si="228"/>
        <v>14611</v>
      </c>
      <c r="UPC3" s="13">
        <f t="shared" si="228"/>
        <v>14612</v>
      </c>
      <c r="UPD3" s="13">
        <f t="shared" si="228"/>
        <v>14613</v>
      </c>
      <c r="UPE3" s="13">
        <f t="shared" si="228"/>
        <v>14614</v>
      </c>
      <c r="UPF3" s="13">
        <f t="shared" si="228"/>
        <v>14615</v>
      </c>
      <c r="UPG3" s="13">
        <f t="shared" si="228"/>
        <v>14616</v>
      </c>
      <c r="UPH3" s="13">
        <f t="shared" si="228"/>
        <v>14617</v>
      </c>
      <c r="UPI3" s="13">
        <f t="shared" si="228"/>
        <v>14618</v>
      </c>
      <c r="UPJ3" s="13">
        <f t="shared" si="228"/>
        <v>14619</v>
      </c>
      <c r="UPK3" s="13">
        <f t="shared" si="228"/>
        <v>14620</v>
      </c>
      <c r="UPL3" s="13">
        <f t="shared" si="228"/>
        <v>14621</v>
      </c>
      <c r="UPM3" s="13">
        <f t="shared" si="228"/>
        <v>14622</v>
      </c>
      <c r="UPN3" s="13">
        <f t="shared" si="228"/>
        <v>14623</v>
      </c>
      <c r="UPO3" s="13">
        <f t="shared" si="228"/>
        <v>14624</v>
      </c>
      <c r="UPP3" s="13">
        <f t="shared" si="228"/>
        <v>14625</v>
      </c>
      <c r="UPQ3" s="13">
        <f t="shared" si="228"/>
        <v>14626</v>
      </c>
      <c r="UPR3" s="13">
        <f t="shared" si="228"/>
        <v>14627</v>
      </c>
      <c r="UPS3" s="13">
        <f t="shared" si="228"/>
        <v>14628</v>
      </c>
      <c r="UPT3" s="13">
        <f t="shared" si="228"/>
        <v>14629</v>
      </c>
      <c r="UPU3" s="13">
        <f t="shared" si="228"/>
        <v>14630</v>
      </c>
      <c r="UPV3" s="13">
        <f t="shared" si="228"/>
        <v>14631</v>
      </c>
      <c r="UPW3" s="13">
        <f t="shared" si="228"/>
        <v>14632</v>
      </c>
      <c r="UPX3" s="13">
        <f t="shared" si="228"/>
        <v>14633</v>
      </c>
      <c r="UPY3" s="13">
        <f t="shared" si="228"/>
        <v>14634</v>
      </c>
      <c r="UPZ3" s="13">
        <f t="shared" si="228"/>
        <v>14635</v>
      </c>
      <c r="UQA3" s="13">
        <f t="shared" si="228"/>
        <v>14636</v>
      </c>
      <c r="UQB3" s="13">
        <f t="shared" si="228"/>
        <v>14637</v>
      </c>
      <c r="UQC3" s="13">
        <f t="shared" si="228"/>
        <v>14638</v>
      </c>
      <c r="UQD3" s="13">
        <f t="shared" si="228"/>
        <v>14639</v>
      </c>
      <c r="UQE3" s="13">
        <f t="shared" si="228"/>
        <v>14640</v>
      </c>
      <c r="UQF3" s="13">
        <f t="shared" si="228"/>
        <v>14641</v>
      </c>
      <c r="UQG3" s="13">
        <f t="shared" si="228"/>
        <v>14642</v>
      </c>
      <c r="UQH3" s="13">
        <f t="shared" si="228"/>
        <v>14643</v>
      </c>
      <c r="UQI3" s="13">
        <f t="shared" si="228"/>
        <v>14644</v>
      </c>
      <c r="UQJ3" s="13">
        <f t="shared" si="228"/>
        <v>14645</v>
      </c>
      <c r="UQK3" s="13">
        <f t="shared" si="228"/>
        <v>14646</v>
      </c>
      <c r="UQL3" s="13">
        <f t="shared" si="228"/>
        <v>14647</v>
      </c>
      <c r="UQM3" s="13">
        <f t="shared" si="228"/>
        <v>14648</v>
      </c>
      <c r="UQN3" s="13">
        <f t="shared" si="228"/>
        <v>14649</v>
      </c>
      <c r="UQO3" s="13">
        <f t="shared" si="228"/>
        <v>14650</v>
      </c>
      <c r="UQP3" s="13">
        <f t="shared" si="228"/>
        <v>14651</v>
      </c>
      <c r="UQQ3" s="13">
        <f t="shared" si="228"/>
        <v>14652</v>
      </c>
      <c r="UQR3" s="13">
        <f t="shared" si="228"/>
        <v>14653</v>
      </c>
      <c r="UQS3" s="13">
        <f t="shared" si="228"/>
        <v>14654</v>
      </c>
      <c r="UQT3" s="13">
        <f t="shared" si="228"/>
        <v>14655</v>
      </c>
      <c r="UQU3" s="13">
        <f t="shared" si="228"/>
        <v>14656</v>
      </c>
      <c r="UQV3" s="13">
        <f t="shared" si="228"/>
        <v>14657</v>
      </c>
      <c r="UQW3" s="13">
        <f t="shared" si="228"/>
        <v>14658</v>
      </c>
      <c r="UQX3" s="13">
        <f t="shared" si="228"/>
        <v>14659</v>
      </c>
      <c r="UQY3" s="13">
        <f t="shared" ref="UQY3:UTJ3" si="229">COLUMN()-3</f>
        <v>14660</v>
      </c>
      <c r="UQZ3" s="13">
        <f t="shared" si="229"/>
        <v>14661</v>
      </c>
      <c r="URA3" s="13">
        <f t="shared" si="229"/>
        <v>14662</v>
      </c>
      <c r="URB3" s="13">
        <f t="shared" si="229"/>
        <v>14663</v>
      </c>
      <c r="URC3" s="13">
        <f t="shared" si="229"/>
        <v>14664</v>
      </c>
      <c r="URD3" s="13">
        <f t="shared" si="229"/>
        <v>14665</v>
      </c>
      <c r="URE3" s="13">
        <f t="shared" si="229"/>
        <v>14666</v>
      </c>
      <c r="URF3" s="13">
        <f t="shared" si="229"/>
        <v>14667</v>
      </c>
      <c r="URG3" s="13">
        <f t="shared" si="229"/>
        <v>14668</v>
      </c>
      <c r="URH3" s="13">
        <f t="shared" si="229"/>
        <v>14669</v>
      </c>
      <c r="URI3" s="13">
        <f t="shared" si="229"/>
        <v>14670</v>
      </c>
      <c r="URJ3" s="13">
        <f t="shared" si="229"/>
        <v>14671</v>
      </c>
      <c r="URK3" s="13">
        <f t="shared" si="229"/>
        <v>14672</v>
      </c>
      <c r="URL3" s="13">
        <f t="shared" si="229"/>
        <v>14673</v>
      </c>
      <c r="URM3" s="13">
        <f t="shared" si="229"/>
        <v>14674</v>
      </c>
      <c r="URN3" s="13">
        <f t="shared" si="229"/>
        <v>14675</v>
      </c>
      <c r="URO3" s="13">
        <f t="shared" si="229"/>
        <v>14676</v>
      </c>
      <c r="URP3" s="13">
        <f t="shared" si="229"/>
        <v>14677</v>
      </c>
      <c r="URQ3" s="13">
        <f t="shared" si="229"/>
        <v>14678</v>
      </c>
      <c r="URR3" s="13">
        <f t="shared" si="229"/>
        <v>14679</v>
      </c>
      <c r="URS3" s="13">
        <f t="shared" si="229"/>
        <v>14680</v>
      </c>
      <c r="URT3" s="13">
        <f t="shared" si="229"/>
        <v>14681</v>
      </c>
      <c r="URU3" s="13">
        <f t="shared" si="229"/>
        <v>14682</v>
      </c>
      <c r="URV3" s="13">
        <f t="shared" si="229"/>
        <v>14683</v>
      </c>
      <c r="URW3" s="13">
        <f t="shared" si="229"/>
        <v>14684</v>
      </c>
      <c r="URX3" s="13">
        <f t="shared" si="229"/>
        <v>14685</v>
      </c>
      <c r="URY3" s="13">
        <f t="shared" si="229"/>
        <v>14686</v>
      </c>
      <c r="URZ3" s="13">
        <f t="shared" si="229"/>
        <v>14687</v>
      </c>
      <c r="USA3" s="13">
        <f t="shared" si="229"/>
        <v>14688</v>
      </c>
      <c r="USB3" s="13">
        <f t="shared" si="229"/>
        <v>14689</v>
      </c>
      <c r="USC3" s="13">
        <f t="shared" si="229"/>
        <v>14690</v>
      </c>
      <c r="USD3" s="13">
        <f t="shared" si="229"/>
        <v>14691</v>
      </c>
      <c r="USE3" s="13">
        <f t="shared" si="229"/>
        <v>14692</v>
      </c>
      <c r="USF3" s="13">
        <f t="shared" si="229"/>
        <v>14693</v>
      </c>
      <c r="USG3" s="13">
        <f t="shared" si="229"/>
        <v>14694</v>
      </c>
      <c r="USH3" s="13">
        <f t="shared" si="229"/>
        <v>14695</v>
      </c>
      <c r="USI3" s="13">
        <f t="shared" si="229"/>
        <v>14696</v>
      </c>
      <c r="USJ3" s="13">
        <f t="shared" si="229"/>
        <v>14697</v>
      </c>
      <c r="USK3" s="13">
        <f t="shared" si="229"/>
        <v>14698</v>
      </c>
      <c r="USL3" s="13">
        <f t="shared" si="229"/>
        <v>14699</v>
      </c>
      <c r="USM3" s="13">
        <f t="shared" si="229"/>
        <v>14700</v>
      </c>
      <c r="USN3" s="13">
        <f t="shared" si="229"/>
        <v>14701</v>
      </c>
      <c r="USO3" s="13">
        <f t="shared" si="229"/>
        <v>14702</v>
      </c>
      <c r="USP3" s="13">
        <f t="shared" si="229"/>
        <v>14703</v>
      </c>
      <c r="USQ3" s="13">
        <f t="shared" si="229"/>
        <v>14704</v>
      </c>
      <c r="USR3" s="13">
        <f t="shared" si="229"/>
        <v>14705</v>
      </c>
      <c r="USS3" s="13">
        <f t="shared" si="229"/>
        <v>14706</v>
      </c>
      <c r="UST3" s="13">
        <f t="shared" si="229"/>
        <v>14707</v>
      </c>
      <c r="USU3" s="13">
        <f t="shared" si="229"/>
        <v>14708</v>
      </c>
      <c r="USV3" s="13">
        <f t="shared" si="229"/>
        <v>14709</v>
      </c>
      <c r="USW3" s="13">
        <f t="shared" si="229"/>
        <v>14710</v>
      </c>
      <c r="USX3" s="13">
        <f t="shared" si="229"/>
        <v>14711</v>
      </c>
      <c r="USY3" s="13">
        <f t="shared" si="229"/>
        <v>14712</v>
      </c>
      <c r="USZ3" s="13">
        <f t="shared" si="229"/>
        <v>14713</v>
      </c>
      <c r="UTA3" s="13">
        <f t="shared" si="229"/>
        <v>14714</v>
      </c>
      <c r="UTB3" s="13">
        <f t="shared" si="229"/>
        <v>14715</v>
      </c>
      <c r="UTC3" s="13">
        <f t="shared" si="229"/>
        <v>14716</v>
      </c>
      <c r="UTD3" s="13">
        <f t="shared" si="229"/>
        <v>14717</v>
      </c>
      <c r="UTE3" s="13">
        <f t="shared" si="229"/>
        <v>14718</v>
      </c>
      <c r="UTF3" s="13">
        <f t="shared" si="229"/>
        <v>14719</v>
      </c>
      <c r="UTG3" s="13">
        <f t="shared" si="229"/>
        <v>14720</v>
      </c>
      <c r="UTH3" s="13">
        <f t="shared" si="229"/>
        <v>14721</v>
      </c>
      <c r="UTI3" s="13">
        <f t="shared" si="229"/>
        <v>14722</v>
      </c>
      <c r="UTJ3" s="13">
        <f t="shared" si="229"/>
        <v>14723</v>
      </c>
      <c r="UTK3" s="13">
        <f t="shared" ref="UTK3:UVV3" si="230">COLUMN()-3</f>
        <v>14724</v>
      </c>
      <c r="UTL3" s="13">
        <f t="shared" si="230"/>
        <v>14725</v>
      </c>
      <c r="UTM3" s="13">
        <f t="shared" si="230"/>
        <v>14726</v>
      </c>
      <c r="UTN3" s="13">
        <f t="shared" si="230"/>
        <v>14727</v>
      </c>
      <c r="UTO3" s="13">
        <f t="shared" si="230"/>
        <v>14728</v>
      </c>
      <c r="UTP3" s="13">
        <f t="shared" si="230"/>
        <v>14729</v>
      </c>
      <c r="UTQ3" s="13">
        <f t="shared" si="230"/>
        <v>14730</v>
      </c>
      <c r="UTR3" s="13">
        <f t="shared" si="230"/>
        <v>14731</v>
      </c>
      <c r="UTS3" s="13">
        <f t="shared" si="230"/>
        <v>14732</v>
      </c>
      <c r="UTT3" s="13">
        <f t="shared" si="230"/>
        <v>14733</v>
      </c>
      <c r="UTU3" s="13">
        <f t="shared" si="230"/>
        <v>14734</v>
      </c>
      <c r="UTV3" s="13">
        <f t="shared" si="230"/>
        <v>14735</v>
      </c>
      <c r="UTW3" s="13">
        <f t="shared" si="230"/>
        <v>14736</v>
      </c>
      <c r="UTX3" s="13">
        <f t="shared" si="230"/>
        <v>14737</v>
      </c>
      <c r="UTY3" s="13">
        <f t="shared" si="230"/>
        <v>14738</v>
      </c>
      <c r="UTZ3" s="13">
        <f t="shared" si="230"/>
        <v>14739</v>
      </c>
      <c r="UUA3" s="13">
        <f t="shared" si="230"/>
        <v>14740</v>
      </c>
      <c r="UUB3" s="13">
        <f t="shared" si="230"/>
        <v>14741</v>
      </c>
      <c r="UUC3" s="13">
        <f t="shared" si="230"/>
        <v>14742</v>
      </c>
      <c r="UUD3" s="13">
        <f t="shared" si="230"/>
        <v>14743</v>
      </c>
      <c r="UUE3" s="13">
        <f t="shared" si="230"/>
        <v>14744</v>
      </c>
      <c r="UUF3" s="13">
        <f t="shared" si="230"/>
        <v>14745</v>
      </c>
      <c r="UUG3" s="13">
        <f t="shared" si="230"/>
        <v>14746</v>
      </c>
      <c r="UUH3" s="13">
        <f t="shared" si="230"/>
        <v>14747</v>
      </c>
      <c r="UUI3" s="13">
        <f t="shared" si="230"/>
        <v>14748</v>
      </c>
      <c r="UUJ3" s="13">
        <f t="shared" si="230"/>
        <v>14749</v>
      </c>
      <c r="UUK3" s="13">
        <f t="shared" si="230"/>
        <v>14750</v>
      </c>
      <c r="UUL3" s="13">
        <f t="shared" si="230"/>
        <v>14751</v>
      </c>
      <c r="UUM3" s="13">
        <f t="shared" si="230"/>
        <v>14752</v>
      </c>
      <c r="UUN3" s="13">
        <f t="shared" si="230"/>
        <v>14753</v>
      </c>
      <c r="UUO3" s="13">
        <f t="shared" si="230"/>
        <v>14754</v>
      </c>
      <c r="UUP3" s="13">
        <f t="shared" si="230"/>
        <v>14755</v>
      </c>
      <c r="UUQ3" s="13">
        <f t="shared" si="230"/>
        <v>14756</v>
      </c>
      <c r="UUR3" s="13">
        <f t="shared" si="230"/>
        <v>14757</v>
      </c>
      <c r="UUS3" s="13">
        <f t="shared" si="230"/>
        <v>14758</v>
      </c>
      <c r="UUT3" s="13">
        <f t="shared" si="230"/>
        <v>14759</v>
      </c>
      <c r="UUU3" s="13">
        <f t="shared" si="230"/>
        <v>14760</v>
      </c>
      <c r="UUV3" s="13">
        <f t="shared" si="230"/>
        <v>14761</v>
      </c>
      <c r="UUW3" s="13">
        <f t="shared" si="230"/>
        <v>14762</v>
      </c>
      <c r="UUX3" s="13">
        <f t="shared" si="230"/>
        <v>14763</v>
      </c>
      <c r="UUY3" s="13">
        <f t="shared" si="230"/>
        <v>14764</v>
      </c>
      <c r="UUZ3" s="13">
        <f t="shared" si="230"/>
        <v>14765</v>
      </c>
      <c r="UVA3" s="13">
        <f t="shared" si="230"/>
        <v>14766</v>
      </c>
      <c r="UVB3" s="13">
        <f t="shared" si="230"/>
        <v>14767</v>
      </c>
      <c r="UVC3" s="13">
        <f t="shared" si="230"/>
        <v>14768</v>
      </c>
      <c r="UVD3" s="13">
        <f t="shared" si="230"/>
        <v>14769</v>
      </c>
      <c r="UVE3" s="13">
        <f t="shared" si="230"/>
        <v>14770</v>
      </c>
      <c r="UVF3" s="13">
        <f t="shared" si="230"/>
        <v>14771</v>
      </c>
      <c r="UVG3" s="13">
        <f t="shared" si="230"/>
        <v>14772</v>
      </c>
      <c r="UVH3" s="13">
        <f t="shared" si="230"/>
        <v>14773</v>
      </c>
      <c r="UVI3" s="13">
        <f t="shared" si="230"/>
        <v>14774</v>
      </c>
      <c r="UVJ3" s="13">
        <f t="shared" si="230"/>
        <v>14775</v>
      </c>
      <c r="UVK3" s="13">
        <f t="shared" si="230"/>
        <v>14776</v>
      </c>
      <c r="UVL3" s="13">
        <f t="shared" si="230"/>
        <v>14777</v>
      </c>
      <c r="UVM3" s="13">
        <f t="shared" si="230"/>
        <v>14778</v>
      </c>
      <c r="UVN3" s="13">
        <f t="shared" si="230"/>
        <v>14779</v>
      </c>
      <c r="UVO3" s="13">
        <f t="shared" si="230"/>
        <v>14780</v>
      </c>
      <c r="UVP3" s="13">
        <f t="shared" si="230"/>
        <v>14781</v>
      </c>
      <c r="UVQ3" s="13">
        <f t="shared" si="230"/>
        <v>14782</v>
      </c>
      <c r="UVR3" s="13">
        <f t="shared" si="230"/>
        <v>14783</v>
      </c>
      <c r="UVS3" s="13">
        <f t="shared" si="230"/>
        <v>14784</v>
      </c>
      <c r="UVT3" s="13">
        <f t="shared" si="230"/>
        <v>14785</v>
      </c>
      <c r="UVU3" s="13">
        <f t="shared" si="230"/>
        <v>14786</v>
      </c>
      <c r="UVV3" s="13">
        <f t="shared" si="230"/>
        <v>14787</v>
      </c>
      <c r="UVW3" s="13">
        <f t="shared" ref="UVW3:UYH3" si="231">COLUMN()-3</f>
        <v>14788</v>
      </c>
      <c r="UVX3" s="13">
        <f t="shared" si="231"/>
        <v>14789</v>
      </c>
      <c r="UVY3" s="13">
        <f t="shared" si="231"/>
        <v>14790</v>
      </c>
      <c r="UVZ3" s="13">
        <f t="shared" si="231"/>
        <v>14791</v>
      </c>
      <c r="UWA3" s="13">
        <f t="shared" si="231"/>
        <v>14792</v>
      </c>
      <c r="UWB3" s="13">
        <f t="shared" si="231"/>
        <v>14793</v>
      </c>
      <c r="UWC3" s="13">
        <f t="shared" si="231"/>
        <v>14794</v>
      </c>
      <c r="UWD3" s="13">
        <f t="shared" si="231"/>
        <v>14795</v>
      </c>
      <c r="UWE3" s="13">
        <f t="shared" si="231"/>
        <v>14796</v>
      </c>
      <c r="UWF3" s="13">
        <f t="shared" si="231"/>
        <v>14797</v>
      </c>
      <c r="UWG3" s="13">
        <f t="shared" si="231"/>
        <v>14798</v>
      </c>
      <c r="UWH3" s="13">
        <f t="shared" si="231"/>
        <v>14799</v>
      </c>
      <c r="UWI3" s="13">
        <f t="shared" si="231"/>
        <v>14800</v>
      </c>
      <c r="UWJ3" s="13">
        <f t="shared" si="231"/>
        <v>14801</v>
      </c>
      <c r="UWK3" s="13">
        <f t="shared" si="231"/>
        <v>14802</v>
      </c>
      <c r="UWL3" s="13">
        <f t="shared" si="231"/>
        <v>14803</v>
      </c>
      <c r="UWM3" s="13">
        <f t="shared" si="231"/>
        <v>14804</v>
      </c>
      <c r="UWN3" s="13">
        <f t="shared" si="231"/>
        <v>14805</v>
      </c>
      <c r="UWO3" s="13">
        <f t="shared" si="231"/>
        <v>14806</v>
      </c>
      <c r="UWP3" s="13">
        <f t="shared" si="231"/>
        <v>14807</v>
      </c>
      <c r="UWQ3" s="13">
        <f t="shared" si="231"/>
        <v>14808</v>
      </c>
      <c r="UWR3" s="13">
        <f t="shared" si="231"/>
        <v>14809</v>
      </c>
      <c r="UWS3" s="13">
        <f t="shared" si="231"/>
        <v>14810</v>
      </c>
      <c r="UWT3" s="13">
        <f t="shared" si="231"/>
        <v>14811</v>
      </c>
      <c r="UWU3" s="13">
        <f t="shared" si="231"/>
        <v>14812</v>
      </c>
      <c r="UWV3" s="13">
        <f t="shared" si="231"/>
        <v>14813</v>
      </c>
      <c r="UWW3" s="13">
        <f t="shared" si="231"/>
        <v>14814</v>
      </c>
      <c r="UWX3" s="13">
        <f t="shared" si="231"/>
        <v>14815</v>
      </c>
      <c r="UWY3" s="13">
        <f t="shared" si="231"/>
        <v>14816</v>
      </c>
      <c r="UWZ3" s="13">
        <f t="shared" si="231"/>
        <v>14817</v>
      </c>
      <c r="UXA3" s="13">
        <f t="shared" si="231"/>
        <v>14818</v>
      </c>
      <c r="UXB3" s="13">
        <f t="shared" si="231"/>
        <v>14819</v>
      </c>
      <c r="UXC3" s="13">
        <f t="shared" si="231"/>
        <v>14820</v>
      </c>
      <c r="UXD3" s="13">
        <f t="shared" si="231"/>
        <v>14821</v>
      </c>
      <c r="UXE3" s="13">
        <f t="shared" si="231"/>
        <v>14822</v>
      </c>
      <c r="UXF3" s="13">
        <f t="shared" si="231"/>
        <v>14823</v>
      </c>
      <c r="UXG3" s="13">
        <f t="shared" si="231"/>
        <v>14824</v>
      </c>
      <c r="UXH3" s="13">
        <f t="shared" si="231"/>
        <v>14825</v>
      </c>
      <c r="UXI3" s="13">
        <f t="shared" si="231"/>
        <v>14826</v>
      </c>
      <c r="UXJ3" s="13">
        <f t="shared" si="231"/>
        <v>14827</v>
      </c>
      <c r="UXK3" s="13">
        <f t="shared" si="231"/>
        <v>14828</v>
      </c>
      <c r="UXL3" s="13">
        <f t="shared" si="231"/>
        <v>14829</v>
      </c>
      <c r="UXM3" s="13">
        <f t="shared" si="231"/>
        <v>14830</v>
      </c>
      <c r="UXN3" s="13">
        <f t="shared" si="231"/>
        <v>14831</v>
      </c>
      <c r="UXO3" s="13">
        <f t="shared" si="231"/>
        <v>14832</v>
      </c>
      <c r="UXP3" s="13">
        <f t="shared" si="231"/>
        <v>14833</v>
      </c>
      <c r="UXQ3" s="13">
        <f t="shared" si="231"/>
        <v>14834</v>
      </c>
      <c r="UXR3" s="13">
        <f t="shared" si="231"/>
        <v>14835</v>
      </c>
      <c r="UXS3" s="13">
        <f t="shared" si="231"/>
        <v>14836</v>
      </c>
      <c r="UXT3" s="13">
        <f t="shared" si="231"/>
        <v>14837</v>
      </c>
      <c r="UXU3" s="13">
        <f t="shared" si="231"/>
        <v>14838</v>
      </c>
      <c r="UXV3" s="13">
        <f t="shared" si="231"/>
        <v>14839</v>
      </c>
      <c r="UXW3" s="13">
        <f t="shared" si="231"/>
        <v>14840</v>
      </c>
      <c r="UXX3" s="13">
        <f t="shared" si="231"/>
        <v>14841</v>
      </c>
      <c r="UXY3" s="13">
        <f t="shared" si="231"/>
        <v>14842</v>
      </c>
      <c r="UXZ3" s="13">
        <f t="shared" si="231"/>
        <v>14843</v>
      </c>
      <c r="UYA3" s="13">
        <f t="shared" si="231"/>
        <v>14844</v>
      </c>
      <c r="UYB3" s="13">
        <f t="shared" si="231"/>
        <v>14845</v>
      </c>
      <c r="UYC3" s="13">
        <f t="shared" si="231"/>
        <v>14846</v>
      </c>
      <c r="UYD3" s="13">
        <f t="shared" si="231"/>
        <v>14847</v>
      </c>
      <c r="UYE3" s="13">
        <f t="shared" si="231"/>
        <v>14848</v>
      </c>
      <c r="UYF3" s="13">
        <f t="shared" si="231"/>
        <v>14849</v>
      </c>
      <c r="UYG3" s="13">
        <f t="shared" si="231"/>
        <v>14850</v>
      </c>
      <c r="UYH3" s="13">
        <f t="shared" si="231"/>
        <v>14851</v>
      </c>
      <c r="UYI3" s="13">
        <f t="shared" ref="UYI3:VAT3" si="232">COLUMN()-3</f>
        <v>14852</v>
      </c>
      <c r="UYJ3" s="13">
        <f t="shared" si="232"/>
        <v>14853</v>
      </c>
      <c r="UYK3" s="13">
        <f t="shared" si="232"/>
        <v>14854</v>
      </c>
      <c r="UYL3" s="13">
        <f t="shared" si="232"/>
        <v>14855</v>
      </c>
      <c r="UYM3" s="13">
        <f t="shared" si="232"/>
        <v>14856</v>
      </c>
      <c r="UYN3" s="13">
        <f t="shared" si="232"/>
        <v>14857</v>
      </c>
      <c r="UYO3" s="13">
        <f t="shared" si="232"/>
        <v>14858</v>
      </c>
      <c r="UYP3" s="13">
        <f t="shared" si="232"/>
        <v>14859</v>
      </c>
      <c r="UYQ3" s="13">
        <f t="shared" si="232"/>
        <v>14860</v>
      </c>
      <c r="UYR3" s="13">
        <f t="shared" si="232"/>
        <v>14861</v>
      </c>
      <c r="UYS3" s="13">
        <f t="shared" si="232"/>
        <v>14862</v>
      </c>
      <c r="UYT3" s="13">
        <f t="shared" si="232"/>
        <v>14863</v>
      </c>
      <c r="UYU3" s="13">
        <f t="shared" si="232"/>
        <v>14864</v>
      </c>
      <c r="UYV3" s="13">
        <f t="shared" si="232"/>
        <v>14865</v>
      </c>
      <c r="UYW3" s="13">
        <f t="shared" si="232"/>
        <v>14866</v>
      </c>
      <c r="UYX3" s="13">
        <f t="shared" si="232"/>
        <v>14867</v>
      </c>
      <c r="UYY3" s="13">
        <f t="shared" si="232"/>
        <v>14868</v>
      </c>
      <c r="UYZ3" s="13">
        <f t="shared" si="232"/>
        <v>14869</v>
      </c>
      <c r="UZA3" s="13">
        <f t="shared" si="232"/>
        <v>14870</v>
      </c>
      <c r="UZB3" s="13">
        <f t="shared" si="232"/>
        <v>14871</v>
      </c>
      <c r="UZC3" s="13">
        <f t="shared" si="232"/>
        <v>14872</v>
      </c>
      <c r="UZD3" s="13">
        <f t="shared" si="232"/>
        <v>14873</v>
      </c>
      <c r="UZE3" s="13">
        <f t="shared" si="232"/>
        <v>14874</v>
      </c>
      <c r="UZF3" s="13">
        <f t="shared" si="232"/>
        <v>14875</v>
      </c>
      <c r="UZG3" s="13">
        <f t="shared" si="232"/>
        <v>14876</v>
      </c>
      <c r="UZH3" s="13">
        <f t="shared" si="232"/>
        <v>14877</v>
      </c>
      <c r="UZI3" s="13">
        <f t="shared" si="232"/>
        <v>14878</v>
      </c>
      <c r="UZJ3" s="13">
        <f t="shared" si="232"/>
        <v>14879</v>
      </c>
      <c r="UZK3" s="13">
        <f t="shared" si="232"/>
        <v>14880</v>
      </c>
      <c r="UZL3" s="13">
        <f t="shared" si="232"/>
        <v>14881</v>
      </c>
      <c r="UZM3" s="13">
        <f t="shared" si="232"/>
        <v>14882</v>
      </c>
      <c r="UZN3" s="13">
        <f t="shared" si="232"/>
        <v>14883</v>
      </c>
      <c r="UZO3" s="13">
        <f t="shared" si="232"/>
        <v>14884</v>
      </c>
      <c r="UZP3" s="13">
        <f t="shared" si="232"/>
        <v>14885</v>
      </c>
      <c r="UZQ3" s="13">
        <f t="shared" si="232"/>
        <v>14886</v>
      </c>
      <c r="UZR3" s="13">
        <f t="shared" si="232"/>
        <v>14887</v>
      </c>
      <c r="UZS3" s="13">
        <f t="shared" si="232"/>
        <v>14888</v>
      </c>
      <c r="UZT3" s="13">
        <f t="shared" si="232"/>
        <v>14889</v>
      </c>
      <c r="UZU3" s="13">
        <f t="shared" si="232"/>
        <v>14890</v>
      </c>
      <c r="UZV3" s="13">
        <f t="shared" si="232"/>
        <v>14891</v>
      </c>
      <c r="UZW3" s="13">
        <f t="shared" si="232"/>
        <v>14892</v>
      </c>
      <c r="UZX3" s="13">
        <f t="shared" si="232"/>
        <v>14893</v>
      </c>
      <c r="UZY3" s="13">
        <f t="shared" si="232"/>
        <v>14894</v>
      </c>
      <c r="UZZ3" s="13">
        <f t="shared" si="232"/>
        <v>14895</v>
      </c>
      <c r="VAA3" s="13">
        <f t="shared" si="232"/>
        <v>14896</v>
      </c>
      <c r="VAB3" s="13">
        <f t="shared" si="232"/>
        <v>14897</v>
      </c>
      <c r="VAC3" s="13">
        <f t="shared" si="232"/>
        <v>14898</v>
      </c>
      <c r="VAD3" s="13">
        <f t="shared" si="232"/>
        <v>14899</v>
      </c>
      <c r="VAE3" s="13">
        <f t="shared" si="232"/>
        <v>14900</v>
      </c>
      <c r="VAF3" s="13">
        <f t="shared" si="232"/>
        <v>14901</v>
      </c>
      <c r="VAG3" s="13">
        <f t="shared" si="232"/>
        <v>14902</v>
      </c>
      <c r="VAH3" s="13">
        <f t="shared" si="232"/>
        <v>14903</v>
      </c>
      <c r="VAI3" s="13">
        <f t="shared" si="232"/>
        <v>14904</v>
      </c>
      <c r="VAJ3" s="13">
        <f t="shared" si="232"/>
        <v>14905</v>
      </c>
      <c r="VAK3" s="13">
        <f t="shared" si="232"/>
        <v>14906</v>
      </c>
      <c r="VAL3" s="13">
        <f t="shared" si="232"/>
        <v>14907</v>
      </c>
      <c r="VAM3" s="13">
        <f t="shared" si="232"/>
        <v>14908</v>
      </c>
      <c r="VAN3" s="13">
        <f t="shared" si="232"/>
        <v>14909</v>
      </c>
      <c r="VAO3" s="13">
        <f t="shared" si="232"/>
        <v>14910</v>
      </c>
      <c r="VAP3" s="13">
        <f t="shared" si="232"/>
        <v>14911</v>
      </c>
      <c r="VAQ3" s="13">
        <f t="shared" si="232"/>
        <v>14912</v>
      </c>
      <c r="VAR3" s="13">
        <f t="shared" si="232"/>
        <v>14913</v>
      </c>
      <c r="VAS3" s="13">
        <f t="shared" si="232"/>
        <v>14914</v>
      </c>
      <c r="VAT3" s="13">
        <f t="shared" si="232"/>
        <v>14915</v>
      </c>
      <c r="VAU3" s="13">
        <f t="shared" ref="VAU3:VDF3" si="233">COLUMN()-3</f>
        <v>14916</v>
      </c>
      <c r="VAV3" s="13">
        <f t="shared" si="233"/>
        <v>14917</v>
      </c>
      <c r="VAW3" s="13">
        <f t="shared" si="233"/>
        <v>14918</v>
      </c>
      <c r="VAX3" s="13">
        <f t="shared" si="233"/>
        <v>14919</v>
      </c>
      <c r="VAY3" s="13">
        <f t="shared" si="233"/>
        <v>14920</v>
      </c>
      <c r="VAZ3" s="13">
        <f t="shared" si="233"/>
        <v>14921</v>
      </c>
      <c r="VBA3" s="13">
        <f t="shared" si="233"/>
        <v>14922</v>
      </c>
      <c r="VBB3" s="13">
        <f t="shared" si="233"/>
        <v>14923</v>
      </c>
      <c r="VBC3" s="13">
        <f t="shared" si="233"/>
        <v>14924</v>
      </c>
      <c r="VBD3" s="13">
        <f t="shared" si="233"/>
        <v>14925</v>
      </c>
      <c r="VBE3" s="13">
        <f t="shared" si="233"/>
        <v>14926</v>
      </c>
      <c r="VBF3" s="13">
        <f t="shared" si="233"/>
        <v>14927</v>
      </c>
      <c r="VBG3" s="13">
        <f t="shared" si="233"/>
        <v>14928</v>
      </c>
      <c r="VBH3" s="13">
        <f t="shared" si="233"/>
        <v>14929</v>
      </c>
      <c r="VBI3" s="13">
        <f t="shared" si="233"/>
        <v>14930</v>
      </c>
      <c r="VBJ3" s="13">
        <f t="shared" si="233"/>
        <v>14931</v>
      </c>
      <c r="VBK3" s="13">
        <f t="shared" si="233"/>
        <v>14932</v>
      </c>
      <c r="VBL3" s="13">
        <f t="shared" si="233"/>
        <v>14933</v>
      </c>
      <c r="VBM3" s="13">
        <f t="shared" si="233"/>
        <v>14934</v>
      </c>
      <c r="VBN3" s="13">
        <f t="shared" si="233"/>
        <v>14935</v>
      </c>
      <c r="VBO3" s="13">
        <f t="shared" si="233"/>
        <v>14936</v>
      </c>
      <c r="VBP3" s="13">
        <f t="shared" si="233"/>
        <v>14937</v>
      </c>
      <c r="VBQ3" s="13">
        <f t="shared" si="233"/>
        <v>14938</v>
      </c>
      <c r="VBR3" s="13">
        <f t="shared" si="233"/>
        <v>14939</v>
      </c>
      <c r="VBS3" s="13">
        <f t="shared" si="233"/>
        <v>14940</v>
      </c>
      <c r="VBT3" s="13">
        <f t="shared" si="233"/>
        <v>14941</v>
      </c>
      <c r="VBU3" s="13">
        <f t="shared" si="233"/>
        <v>14942</v>
      </c>
      <c r="VBV3" s="13">
        <f t="shared" si="233"/>
        <v>14943</v>
      </c>
      <c r="VBW3" s="13">
        <f t="shared" si="233"/>
        <v>14944</v>
      </c>
      <c r="VBX3" s="13">
        <f t="shared" si="233"/>
        <v>14945</v>
      </c>
      <c r="VBY3" s="13">
        <f t="shared" si="233"/>
        <v>14946</v>
      </c>
      <c r="VBZ3" s="13">
        <f t="shared" si="233"/>
        <v>14947</v>
      </c>
      <c r="VCA3" s="13">
        <f t="shared" si="233"/>
        <v>14948</v>
      </c>
      <c r="VCB3" s="13">
        <f t="shared" si="233"/>
        <v>14949</v>
      </c>
      <c r="VCC3" s="13">
        <f t="shared" si="233"/>
        <v>14950</v>
      </c>
      <c r="VCD3" s="13">
        <f t="shared" si="233"/>
        <v>14951</v>
      </c>
      <c r="VCE3" s="13">
        <f t="shared" si="233"/>
        <v>14952</v>
      </c>
      <c r="VCF3" s="13">
        <f t="shared" si="233"/>
        <v>14953</v>
      </c>
      <c r="VCG3" s="13">
        <f t="shared" si="233"/>
        <v>14954</v>
      </c>
      <c r="VCH3" s="13">
        <f t="shared" si="233"/>
        <v>14955</v>
      </c>
      <c r="VCI3" s="13">
        <f t="shared" si="233"/>
        <v>14956</v>
      </c>
      <c r="VCJ3" s="13">
        <f t="shared" si="233"/>
        <v>14957</v>
      </c>
      <c r="VCK3" s="13">
        <f t="shared" si="233"/>
        <v>14958</v>
      </c>
      <c r="VCL3" s="13">
        <f t="shared" si="233"/>
        <v>14959</v>
      </c>
      <c r="VCM3" s="13">
        <f t="shared" si="233"/>
        <v>14960</v>
      </c>
      <c r="VCN3" s="13">
        <f t="shared" si="233"/>
        <v>14961</v>
      </c>
      <c r="VCO3" s="13">
        <f t="shared" si="233"/>
        <v>14962</v>
      </c>
      <c r="VCP3" s="13">
        <f t="shared" si="233"/>
        <v>14963</v>
      </c>
      <c r="VCQ3" s="13">
        <f t="shared" si="233"/>
        <v>14964</v>
      </c>
      <c r="VCR3" s="13">
        <f t="shared" si="233"/>
        <v>14965</v>
      </c>
      <c r="VCS3" s="13">
        <f t="shared" si="233"/>
        <v>14966</v>
      </c>
      <c r="VCT3" s="13">
        <f t="shared" si="233"/>
        <v>14967</v>
      </c>
      <c r="VCU3" s="13">
        <f t="shared" si="233"/>
        <v>14968</v>
      </c>
      <c r="VCV3" s="13">
        <f t="shared" si="233"/>
        <v>14969</v>
      </c>
      <c r="VCW3" s="13">
        <f t="shared" si="233"/>
        <v>14970</v>
      </c>
      <c r="VCX3" s="13">
        <f t="shared" si="233"/>
        <v>14971</v>
      </c>
      <c r="VCY3" s="13">
        <f t="shared" si="233"/>
        <v>14972</v>
      </c>
      <c r="VCZ3" s="13">
        <f t="shared" si="233"/>
        <v>14973</v>
      </c>
      <c r="VDA3" s="13">
        <f t="shared" si="233"/>
        <v>14974</v>
      </c>
      <c r="VDB3" s="13">
        <f t="shared" si="233"/>
        <v>14975</v>
      </c>
      <c r="VDC3" s="13">
        <f t="shared" si="233"/>
        <v>14976</v>
      </c>
      <c r="VDD3" s="13">
        <f t="shared" si="233"/>
        <v>14977</v>
      </c>
      <c r="VDE3" s="13">
        <f t="shared" si="233"/>
        <v>14978</v>
      </c>
      <c r="VDF3" s="13">
        <f t="shared" si="233"/>
        <v>14979</v>
      </c>
      <c r="VDG3" s="13">
        <f t="shared" ref="VDG3:VFR3" si="234">COLUMN()-3</f>
        <v>14980</v>
      </c>
      <c r="VDH3" s="13">
        <f t="shared" si="234"/>
        <v>14981</v>
      </c>
      <c r="VDI3" s="13">
        <f t="shared" si="234"/>
        <v>14982</v>
      </c>
      <c r="VDJ3" s="13">
        <f t="shared" si="234"/>
        <v>14983</v>
      </c>
      <c r="VDK3" s="13">
        <f t="shared" si="234"/>
        <v>14984</v>
      </c>
      <c r="VDL3" s="13">
        <f t="shared" si="234"/>
        <v>14985</v>
      </c>
      <c r="VDM3" s="13">
        <f t="shared" si="234"/>
        <v>14986</v>
      </c>
      <c r="VDN3" s="13">
        <f t="shared" si="234"/>
        <v>14987</v>
      </c>
      <c r="VDO3" s="13">
        <f t="shared" si="234"/>
        <v>14988</v>
      </c>
      <c r="VDP3" s="13">
        <f t="shared" si="234"/>
        <v>14989</v>
      </c>
      <c r="VDQ3" s="13">
        <f t="shared" si="234"/>
        <v>14990</v>
      </c>
      <c r="VDR3" s="13">
        <f t="shared" si="234"/>
        <v>14991</v>
      </c>
      <c r="VDS3" s="13">
        <f t="shared" si="234"/>
        <v>14992</v>
      </c>
      <c r="VDT3" s="13">
        <f t="shared" si="234"/>
        <v>14993</v>
      </c>
      <c r="VDU3" s="13">
        <f t="shared" si="234"/>
        <v>14994</v>
      </c>
      <c r="VDV3" s="13">
        <f t="shared" si="234"/>
        <v>14995</v>
      </c>
      <c r="VDW3" s="13">
        <f t="shared" si="234"/>
        <v>14996</v>
      </c>
      <c r="VDX3" s="13">
        <f t="shared" si="234"/>
        <v>14997</v>
      </c>
      <c r="VDY3" s="13">
        <f t="shared" si="234"/>
        <v>14998</v>
      </c>
      <c r="VDZ3" s="13">
        <f t="shared" si="234"/>
        <v>14999</v>
      </c>
      <c r="VEA3" s="13">
        <f t="shared" si="234"/>
        <v>15000</v>
      </c>
      <c r="VEB3" s="13">
        <f t="shared" si="234"/>
        <v>15001</v>
      </c>
      <c r="VEC3" s="13">
        <f t="shared" si="234"/>
        <v>15002</v>
      </c>
      <c r="VED3" s="13">
        <f t="shared" si="234"/>
        <v>15003</v>
      </c>
      <c r="VEE3" s="13">
        <f t="shared" si="234"/>
        <v>15004</v>
      </c>
      <c r="VEF3" s="13">
        <f t="shared" si="234"/>
        <v>15005</v>
      </c>
      <c r="VEG3" s="13">
        <f t="shared" si="234"/>
        <v>15006</v>
      </c>
      <c r="VEH3" s="13">
        <f t="shared" si="234"/>
        <v>15007</v>
      </c>
      <c r="VEI3" s="13">
        <f t="shared" si="234"/>
        <v>15008</v>
      </c>
      <c r="VEJ3" s="13">
        <f t="shared" si="234"/>
        <v>15009</v>
      </c>
      <c r="VEK3" s="13">
        <f t="shared" si="234"/>
        <v>15010</v>
      </c>
      <c r="VEL3" s="13">
        <f t="shared" si="234"/>
        <v>15011</v>
      </c>
      <c r="VEM3" s="13">
        <f t="shared" si="234"/>
        <v>15012</v>
      </c>
      <c r="VEN3" s="13">
        <f t="shared" si="234"/>
        <v>15013</v>
      </c>
      <c r="VEO3" s="13">
        <f t="shared" si="234"/>
        <v>15014</v>
      </c>
      <c r="VEP3" s="13">
        <f t="shared" si="234"/>
        <v>15015</v>
      </c>
      <c r="VEQ3" s="13">
        <f t="shared" si="234"/>
        <v>15016</v>
      </c>
      <c r="VER3" s="13">
        <f t="shared" si="234"/>
        <v>15017</v>
      </c>
      <c r="VES3" s="13">
        <f t="shared" si="234"/>
        <v>15018</v>
      </c>
      <c r="VET3" s="13">
        <f t="shared" si="234"/>
        <v>15019</v>
      </c>
      <c r="VEU3" s="13">
        <f t="shared" si="234"/>
        <v>15020</v>
      </c>
      <c r="VEV3" s="13">
        <f t="shared" si="234"/>
        <v>15021</v>
      </c>
      <c r="VEW3" s="13">
        <f t="shared" si="234"/>
        <v>15022</v>
      </c>
      <c r="VEX3" s="13">
        <f t="shared" si="234"/>
        <v>15023</v>
      </c>
      <c r="VEY3" s="13">
        <f t="shared" si="234"/>
        <v>15024</v>
      </c>
      <c r="VEZ3" s="13">
        <f t="shared" si="234"/>
        <v>15025</v>
      </c>
      <c r="VFA3" s="13">
        <f t="shared" si="234"/>
        <v>15026</v>
      </c>
      <c r="VFB3" s="13">
        <f t="shared" si="234"/>
        <v>15027</v>
      </c>
      <c r="VFC3" s="13">
        <f t="shared" si="234"/>
        <v>15028</v>
      </c>
      <c r="VFD3" s="13">
        <f t="shared" si="234"/>
        <v>15029</v>
      </c>
      <c r="VFE3" s="13">
        <f t="shared" si="234"/>
        <v>15030</v>
      </c>
      <c r="VFF3" s="13">
        <f t="shared" si="234"/>
        <v>15031</v>
      </c>
      <c r="VFG3" s="13">
        <f t="shared" si="234"/>
        <v>15032</v>
      </c>
      <c r="VFH3" s="13">
        <f t="shared" si="234"/>
        <v>15033</v>
      </c>
      <c r="VFI3" s="13">
        <f t="shared" si="234"/>
        <v>15034</v>
      </c>
      <c r="VFJ3" s="13">
        <f t="shared" si="234"/>
        <v>15035</v>
      </c>
      <c r="VFK3" s="13">
        <f t="shared" si="234"/>
        <v>15036</v>
      </c>
      <c r="VFL3" s="13">
        <f t="shared" si="234"/>
        <v>15037</v>
      </c>
      <c r="VFM3" s="13">
        <f t="shared" si="234"/>
        <v>15038</v>
      </c>
      <c r="VFN3" s="13">
        <f t="shared" si="234"/>
        <v>15039</v>
      </c>
      <c r="VFO3" s="13">
        <f t="shared" si="234"/>
        <v>15040</v>
      </c>
      <c r="VFP3" s="13">
        <f t="shared" si="234"/>
        <v>15041</v>
      </c>
      <c r="VFQ3" s="13">
        <f t="shared" si="234"/>
        <v>15042</v>
      </c>
      <c r="VFR3" s="13">
        <f t="shared" si="234"/>
        <v>15043</v>
      </c>
      <c r="VFS3" s="13">
        <f t="shared" ref="VFS3:VID3" si="235">COLUMN()-3</f>
        <v>15044</v>
      </c>
      <c r="VFT3" s="13">
        <f t="shared" si="235"/>
        <v>15045</v>
      </c>
      <c r="VFU3" s="13">
        <f t="shared" si="235"/>
        <v>15046</v>
      </c>
      <c r="VFV3" s="13">
        <f t="shared" si="235"/>
        <v>15047</v>
      </c>
      <c r="VFW3" s="13">
        <f t="shared" si="235"/>
        <v>15048</v>
      </c>
      <c r="VFX3" s="13">
        <f t="shared" si="235"/>
        <v>15049</v>
      </c>
      <c r="VFY3" s="13">
        <f t="shared" si="235"/>
        <v>15050</v>
      </c>
      <c r="VFZ3" s="13">
        <f t="shared" si="235"/>
        <v>15051</v>
      </c>
      <c r="VGA3" s="13">
        <f t="shared" si="235"/>
        <v>15052</v>
      </c>
      <c r="VGB3" s="13">
        <f t="shared" si="235"/>
        <v>15053</v>
      </c>
      <c r="VGC3" s="13">
        <f t="shared" si="235"/>
        <v>15054</v>
      </c>
      <c r="VGD3" s="13">
        <f t="shared" si="235"/>
        <v>15055</v>
      </c>
      <c r="VGE3" s="13">
        <f t="shared" si="235"/>
        <v>15056</v>
      </c>
      <c r="VGF3" s="13">
        <f t="shared" si="235"/>
        <v>15057</v>
      </c>
      <c r="VGG3" s="13">
        <f t="shared" si="235"/>
        <v>15058</v>
      </c>
      <c r="VGH3" s="13">
        <f t="shared" si="235"/>
        <v>15059</v>
      </c>
      <c r="VGI3" s="13">
        <f t="shared" si="235"/>
        <v>15060</v>
      </c>
      <c r="VGJ3" s="13">
        <f t="shared" si="235"/>
        <v>15061</v>
      </c>
      <c r="VGK3" s="13">
        <f t="shared" si="235"/>
        <v>15062</v>
      </c>
      <c r="VGL3" s="13">
        <f t="shared" si="235"/>
        <v>15063</v>
      </c>
      <c r="VGM3" s="13">
        <f t="shared" si="235"/>
        <v>15064</v>
      </c>
      <c r="VGN3" s="13">
        <f t="shared" si="235"/>
        <v>15065</v>
      </c>
      <c r="VGO3" s="13">
        <f t="shared" si="235"/>
        <v>15066</v>
      </c>
      <c r="VGP3" s="13">
        <f t="shared" si="235"/>
        <v>15067</v>
      </c>
      <c r="VGQ3" s="13">
        <f t="shared" si="235"/>
        <v>15068</v>
      </c>
      <c r="VGR3" s="13">
        <f t="shared" si="235"/>
        <v>15069</v>
      </c>
      <c r="VGS3" s="13">
        <f t="shared" si="235"/>
        <v>15070</v>
      </c>
      <c r="VGT3" s="13">
        <f t="shared" si="235"/>
        <v>15071</v>
      </c>
      <c r="VGU3" s="13">
        <f t="shared" si="235"/>
        <v>15072</v>
      </c>
      <c r="VGV3" s="13">
        <f t="shared" si="235"/>
        <v>15073</v>
      </c>
      <c r="VGW3" s="13">
        <f t="shared" si="235"/>
        <v>15074</v>
      </c>
      <c r="VGX3" s="13">
        <f t="shared" si="235"/>
        <v>15075</v>
      </c>
      <c r="VGY3" s="13">
        <f t="shared" si="235"/>
        <v>15076</v>
      </c>
      <c r="VGZ3" s="13">
        <f t="shared" si="235"/>
        <v>15077</v>
      </c>
      <c r="VHA3" s="13">
        <f t="shared" si="235"/>
        <v>15078</v>
      </c>
      <c r="VHB3" s="13">
        <f t="shared" si="235"/>
        <v>15079</v>
      </c>
      <c r="VHC3" s="13">
        <f t="shared" si="235"/>
        <v>15080</v>
      </c>
      <c r="VHD3" s="13">
        <f t="shared" si="235"/>
        <v>15081</v>
      </c>
      <c r="VHE3" s="13">
        <f t="shared" si="235"/>
        <v>15082</v>
      </c>
      <c r="VHF3" s="13">
        <f t="shared" si="235"/>
        <v>15083</v>
      </c>
      <c r="VHG3" s="13">
        <f t="shared" si="235"/>
        <v>15084</v>
      </c>
      <c r="VHH3" s="13">
        <f t="shared" si="235"/>
        <v>15085</v>
      </c>
      <c r="VHI3" s="13">
        <f t="shared" si="235"/>
        <v>15086</v>
      </c>
      <c r="VHJ3" s="13">
        <f t="shared" si="235"/>
        <v>15087</v>
      </c>
      <c r="VHK3" s="13">
        <f t="shared" si="235"/>
        <v>15088</v>
      </c>
      <c r="VHL3" s="13">
        <f t="shared" si="235"/>
        <v>15089</v>
      </c>
      <c r="VHM3" s="13">
        <f t="shared" si="235"/>
        <v>15090</v>
      </c>
      <c r="VHN3" s="13">
        <f t="shared" si="235"/>
        <v>15091</v>
      </c>
      <c r="VHO3" s="13">
        <f t="shared" si="235"/>
        <v>15092</v>
      </c>
      <c r="VHP3" s="13">
        <f t="shared" si="235"/>
        <v>15093</v>
      </c>
      <c r="VHQ3" s="13">
        <f t="shared" si="235"/>
        <v>15094</v>
      </c>
      <c r="VHR3" s="13">
        <f t="shared" si="235"/>
        <v>15095</v>
      </c>
      <c r="VHS3" s="13">
        <f t="shared" si="235"/>
        <v>15096</v>
      </c>
      <c r="VHT3" s="13">
        <f t="shared" si="235"/>
        <v>15097</v>
      </c>
      <c r="VHU3" s="13">
        <f t="shared" si="235"/>
        <v>15098</v>
      </c>
      <c r="VHV3" s="13">
        <f t="shared" si="235"/>
        <v>15099</v>
      </c>
      <c r="VHW3" s="13">
        <f t="shared" si="235"/>
        <v>15100</v>
      </c>
      <c r="VHX3" s="13">
        <f t="shared" si="235"/>
        <v>15101</v>
      </c>
      <c r="VHY3" s="13">
        <f t="shared" si="235"/>
        <v>15102</v>
      </c>
      <c r="VHZ3" s="13">
        <f t="shared" si="235"/>
        <v>15103</v>
      </c>
      <c r="VIA3" s="13">
        <f t="shared" si="235"/>
        <v>15104</v>
      </c>
      <c r="VIB3" s="13">
        <f t="shared" si="235"/>
        <v>15105</v>
      </c>
      <c r="VIC3" s="13">
        <f t="shared" si="235"/>
        <v>15106</v>
      </c>
      <c r="VID3" s="13">
        <f t="shared" si="235"/>
        <v>15107</v>
      </c>
      <c r="VIE3" s="13">
        <f t="shared" ref="VIE3:VKP3" si="236">COLUMN()-3</f>
        <v>15108</v>
      </c>
      <c r="VIF3" s="13">
        <f t="shared" si="236"/>
        <v>15109</v>
      </c>
      <c r="VIG3" s="13">
        <f t="shared" si="236"/>
        <v>15110</v>
      </c>
      <c r="VIH3" s="13">
        <f t="shared" si="236"/>
        <v>15111</v>
      </c>
      <c r="VII3" s="13">
        <f t="shared" si="236"/>
        <v>15112</v>
      </c>
      <c r="VIJ3" s="13">
        <f t="shared" si="236"/>
        <v>15113</v>
      </c>
      <c r="VIK3" s="13">
        <f t="shared" si="236"/>
        <v>15114</v>
      </c>
      <c r="VIL3" s="13">
        <f t="shared" si="236"/>
        <v>15115</v>
      </c>
      <c r="VIM3" s="13">
        <f t="shared" si="236"/>
        <v>15116</v>
      </c>
      <c r="VIN3" s="13">
        <f t="shared" si="236"/>
        <v>15117</v>
      </c>
      <c r="VIO3" s="13">
        <f t="shared" si="236"/>
        <v>15118</v>
      </c>
      <c r="VIP3" s="13">
        <f t="shared" si="236"/>
        <v>15119</v>
      </c>
      <c r="VIQ3" s="13">
        <f t="shared" si="236"/>
        <v>15120</v>
      </c>
      <c r="VIR3" s="13">
        <f t="shared" si="236"/>
        <v>15121</v>
      </c>
      <c r="VIS3" s="13">
        <f t="shared" si="236"/>
        <v>15122</v>
      </c>
      <c r="VIT3" s="13">
        <f t="shared" si="236"/>
        <v>15123</v>
      </c>
      <c r="VIU3" s="13">
        <f t="shared" si="236"/>
        <v>15124</v>
      </c>
      <c r="VIV3" s="13">
        <f t="shared" si="236"/>
        <v>15125</v>
      </c>
      <c r="VIW3" s="13">
        <f t="shared" si="236"/>
        <v>15126</v>
      </c>
      <c r="VIX3" s="13">
        <f t="shared" si="236"/>
        <v>15127</v>
      </c>
      <c r="VIY3" s="13">
        <f t="shared" si="236"/>
        <v>15128</v>
      </c>
      <c r="VIZ3" s="13">
        <f t="shared" si="236"/>
        <v>15129</v>
      </c>
      <c r="VJA3" s="13">
        <f t="shared" si="236"/>
        <v>15130</v>
      </c>
      <c r="VJB3" s="13">
        <f t="shared" si="236"/>
        <v>15131</v>
      </c>
      <c r="VJC3" s="13">
        <f t="shared" si="236"/>
        <v>15132</v>
      </c>
      <c r="VJD3" s="13">
        <f t="shared" si="236"/>
        <v>15133</v>
      </c>
      <c r="VJE3" s="13">
        <f t="shared" si="236"/>
        <v>15134</v>
      </c>
      <c r="VJF3" s="13">
        <f t="shared" si="236"/>
        <v>15135</v>
      </c>
      <c r="VJG3" s="13">
        <f t="shared" si="236"/>
        <v>15136</v>
      </c>
      <c r="VJH3" s="13">
        <f t="shared" si="236"/>
        <v>15137</v>
      </c>
      <c r="VJI3" s="13">
        <f t="shared" si="236"/>
        <v>15138</v>
      </c>
      <c r="VJJ3" s="13">
        <f t="shared" si="236"/>
        <v>15139</v>
      </c>
      <c r="VJK3" s="13">
        <f t="shared" si="236"/>
        <v>15140</v>
      </c>
      <c r="VJL3" s="13">
        <f t="shared" si="236"/>
        <v>15141</v>
      </c>
      <c r="VJM3" s="13">
        <f t="shared" si="236"/>
        <v>15142</v>
      </c>
      <c r="VJN3" s="13">
        <f t="shared" si="236"/>
        <v>15143</v>
      </c>
      <c r="VJO3" s="13">
        <f t="shared" si="236"/>
        <v>15144</v>
      </c>
      <c r="VJP3" s="13">
        <f t="shared" si="236"/>
        <v>15145</v>
      </c>
      <c r="VJQ3" s="13">
        <f t="shared" si="236"/>
        <v>15146</v>
      </c>
      <c r="VJR3" s="13">
        <f t="shared" si="236"/>
        <v>15147</v>
      </c>
      <c r="VJS3" s="13">
        <f t="shared" si="236"/>
        <v>15148</v>
      </c>
      <c r="VJT3" s="13">
        <f t="shared" si="236"/>
        <v>15149</v>
      </c>
      <c r="VJU3" s="13">
        <f t="shared" si="236"/>
        <v>15150</v>
      </c>
      <c r="VJV3" s="13">
        <f t="shared" si="236"/>
        <v>15151</v>
      </c>
      <c r="VJW3" s="13">
        <f t="shared" si="236"/>
        <v>15152</v>
      </c>
      <c r="VJX3" s="13">
        <f t="shared" si="236"/>
        <v>15153</v>
      </c>
      <c r="VJY3" s="13">
        <f t="shared" si="236"/>
        <v>15154</v>
      </c>
      <c r="VJZ3" s="13">
        <f t="shared" si="236"/>
        <v>15155</v>
      </c>
      <c r="VKA3" s="13">
        <f t="shared" si="236"/>
        <v>15156</v>
      </c>
      <c r="VKB3" s="13">
        <f t="shared" si="236"/>
        <v>15157</v>
      </c>
      <c r="VKC3" s="13">
        <f t="shared" si="236"/>
        <v>15158</v>
      </c>
      <c r="VKD3" s="13">
        <f t="shared" si="236"/>
        <v>15159</v>
      </c>
      <c r="VKE3" s="13">
        <f t="shared" si="236"/>
        <v>15160</v>
      </c>
      <c r="VKF3" s="13">
        <f t="shared" si="236"/>
        <v>15161</v>
      </c>
      <c r="VKG3" s="13">
        <f t="shared" si="236"/>
        <v>15162</v>
      </c>
      <c r="VKH3" s="13">
        <f t="shared" si="236"/>
        <v>15163</v>
      </c>
      <c r="VKI3" s="13">
        <f t="shared" si="236"/>
        <v>15164</v>
      </c>
      <c r="VKJ3" s="13">
        <f t="shared" si="236"/>
        <v>15165</v>
      </c>
      <c r="VKK3" s="13">
        <f t="shared" si="236"/>
        <v>15166</v>
      </c>
      <c r="VKL3" s="13">
        <f t="shared" si="236"/>
        <v>15167</v>
      </c>
      <c r="VKM3" s="13">
        <f t="shared" si="236"/>
        <v>15168</v>
      </c>
      <c r="VKN3" s="13">
        <f t="shared" si="236"/>
        <v>15169</v>
      </c>
      <c r="VKO3" s="13">
        <f t="shared" si="236"/>
        <v>15170</v>
      </c>
      <c r="VKP3" s="13">
        <f t="shared" si="236"/>
        <v>15171</v>
      </c>
      <c r="VKQ3" s="13">
        <f t="shared" ref="VKQ3:VNB3" si="237">COLUMN()-3</f>
        <v>15172</v>
      </c>
      <c r="VKR3" s="13">
        <f t="shared" si="237"/>
        <v>15173</v>
      </c>
      <c r="VKS3" s="13">
        <f t="shared" si="237"/>
        <v>15174</v>
      </c>
      <c r="VKT3" s="13">
        <f t="shared" si="237"/>
        <v>15175</v>
      </c>
      <c r="VKU3" s="13">
        <f t="shared" si="237"/>
        <v>15176</v>
      </c>
      <c r="VKV3" s="13">
        <f t="shared" si="237"/>
        <v>15177</v>
      </c>
      <c r="VKW3" s="13">
        <f t="shared" si="237"/>
        <v>15178</v>
      </c>
      <c r="VKX3" s="13">
        <f t="shared" si="237"/>
        <v>15179</v>
      </c>
      <c r="VKY3" s="13">
        <f t="shared" si="237"/>
        <v>15180</v>
      </c>
      <c r="VKZ3" s="13">
        <f t="shared" si="237"/>
        <v>15181</v>
      </c>
      <c r="VLA3" s="13">
        <f t="shared" si="237"/>
        <v>15182</v>
      </c>
      <c r="VLB3" s="13">
        <f t="shared" si="237"/>
        <v>15183</v>
      </c>
      <c r="VLC3" s="13">
        <f t="shared" si="237"/>
        <v>15184</v>
      </c>
      <c r="VLD3" s="13">
        <f t="shared" si="237"/>
        <v>15185</v>
      </c>
      <c r="VLE3" s="13">
        <f t="shared" si="237"/>
        <v>15186</v>
      </c>
      <c r="VLF3" s="13">
        <f t="shared" si="237"/>
        <v>15187</v>
      </c>
      <c r="VLG3" s="13">
        <f t="shared" si="237"/>
        <v>15188</v>
      </c>
      <c r="VLH3" s="13">
        <f t="shared" si="237"/>
        <v>15189</v>
      </c>
      <c r="VLI3" s="13">
        <f t="shared" si="237"/>
        <v>15190</v>
      </c>
      <c r="VLJ3" s="13">
        <f t="shared" si="237"/>
        <v>15191</v>
      </c>
      <c r="VLK3" s="13">
        <f t="shared" si="237"/>
        <v>15192</v>
      </c>
      <c r="VLL3" s="13">
        <f t="shared" si="237"/>
        <v>15193</v>
      </c>
      <c r="VLM3" s="13">
        <f t="shared" si="237"/>
        <v>15194</v>
      </c>
      <c r="VLN3" s="13">
        <f t="shared" si="237"/>
        <v>15195</v>
      </c>
      <c r="VLO3" s="13">
        <f t="shared" si="237"/>
        <v>15196</v>
      </c>
      <c r="VLP3" s="13">
        <f t="shared" si="237"/>
        <v>15197</v>
      </c>
      <c r="VLQ3" s="13">
        <f t="shared" si="237"/>
        <v>15198</v>
      </c>
      <c r="VLR3" s="13">
        <f t="shared" si="237"/>
        <v>15199</v>
      </c>
      <c r="VLS3" s="13">
        <f t="shared" si="237"/>
        <v>15200</v>
      </c>
      <c r="VLT3" s="13">
        <f t="shared" si="237"/>
        <v>15201</v>
      </c>
      <c r="VLU3" s="13">
        <f t="shared" si="237"/>
        <v>15202</v>
      </c>
      <c r="VLV3" s="13">
        <f t="shared" si="237"/>
        <v>15203</v>
      </c>
      <c r="VLW3" s="13">
        <f t="shared" si="237"/>
        <v>15204</v>
      </c>
      <c r="VLX3" s="13">
        <f t="shared" si="237"/>
        <v>15205</v>
      </c>
      <c r="VLY3" s="13">
        <f t="shared" si="237"/>
        <v>15206</v>
      </c>
      <c r="VLZ3" s="13">
        <f t="shared" si="237"/>
        <v>15207</v>
      </c>
      <c r="VMA3" s="13">
        <f t="shared" si="237"/>
        <v>15208</v>
      </c>
      <c r="VMB3" s="13">
        <f t="shared" si="237"/>
        <v>15209</v>
      </c>
      <c r="VMC3" s="13">
        <f t="shared" si="237"/>
        <v>15210</v>
      </c>
      <c r="VMD3" s="13">
        <f t="shared" si="237"/>
        <v>15211</v>
      </c>
      <c r="VME3" s="13">
        <f t="shared" si="237"/>
        <v>15212</v>
      </c>
      <c r="VMF3" s="13">
        <f t="shared" si="237"/>
        <v>15213</v>
      </c>
      <c r="VMG3" s="13">
        <f t="shared" si="237"/>
        <v>15214</v>
      </c>
      <c r="VMH3" s="13">
        <f t="shared" si="237"/>
        <v>15215</v>
      </c>
      <c r="VMI3" s="13">
        <f t="shared" si="237"/>
        <v>15216</v>
      </c>
      <c r="VMJ3" s="13">
        <f t="shared" si="237"/>
        <v>15217</v>
      </c>
      <c r="VMK3" s="13">
        <f t="shared" si="237"/>
        <v>15218</v>
      </c>
      <c r="VML3" s="13">
        <f t="shared" si="237"/>
        <v>15219</v>
      </c>
      <c r="VMM3" s="13">
        <f t="shared" si="237"/>
        <v>15220</v>
      </c>
      <c r="VMN3" s="13">
        <f t="shared" si="237"/>
        <v>15221</v>
      </c>
      <c r="VMO3" s="13">
        <f t="shared" si="237"/>
        <v>15222</v>
      </c>
      <c r="VMP3" s="13">
        <f t="shared" si="237"/>
        <v>15223</v>
      </c>
      <c r="VMQ3" s="13">
        <f t="shared" si="237"/>
        <v>15224</v>
      </c>
      <c r="VMR3" s="13">
        <f t="shared" si="237"/>
        <v>15225</v>
      </c>
      <c r="VMS3" s="13">
        <f t="shared" si="237"/>
        <v>15226</v>
      </c>
      <c r="VMT3" s="13">
        <f t="shared" si="237"/>
        <v>15227</v>
      </c>
      <c r="VMU3" s="13">
        <f t="shared" si="237"/>
        <v>15228</v>
      </c>
      <c r="VMV3" s="13">
        <f t="shared" si="237"/>
        <v>15229</v>
      </c>
      <c r="VMW3" s="13">
        <f t="shared" si="237"/>
        <v>15230</v>
      </c>
      <c r="VMX3" s="13">
        <f t="shared" si="237"/>
        <v>15231</v>
      </c>
      <c r="VMY3" s="13">
        <f t="shared" si="237"/>
        <v>15232</v>
      </c>
      <c r="VMZ3" s="13">
        <f t="shared" si="237"/>
        <v>15233</v>
      </c>
      <c r="VNA3" s="13">
        <f t="shared" si="237"/>
        <v>15234</v>
      </c>
      <c r="VNB3" s="13">
        <f t="shared" si="237"/>
        <v>15235</v>
      </c>
      <c r="VNC3" s="13">
        <f t="shared" ref="VNC3:VPN3" si="238">COLUMN()-3</f>
        <v>15236</v>
      </c>
      <c r="VND3" s="13">
        <f t="shared" si="238"/>
        <v>15237</v>
      </c>
      <c r="VNE3" s="13">
        <f t="shared" si="238"/>
        <v>15238</v>
      </c>
      <c r="VNF3" s="13">
        <f t="shared" si="238"/>
        <v>15239</v>
      </c>
      <c r="VNG3" s="13">
        <f t="shared" si="238"/>
        <v>15240</v>
      </c>
      <c r="VNH3" s="13">
        <f t="shared" si="238"/>
        <v>15241</v>
      </c>
      <c r="VNI3" s="13">
        <f t="shared" si="238"/>
        <v>15242</v>
      </c>
      <c r="VNJ3" s="13">
        <f t="shared" si="238"/>
        <v>15243</v>
      </c>
      <c r="VNK3" s="13">
        <f t="shared" si="238"/>
        <v>15244</v>
      </c>
      <c r="VNL3" s="13">
        <f t="shared" si="238"/>
        <v>15245</v>
      </c>
      <c r="VNM3" s="13">
        <f t="shared" si="238"/>
        <v>15246</v>
      </c>
      <c r="VNN3" s="13">
        <f t="shared" si="238"/>
        <v>15247</v>
      </c>
      <c r="VNO3" s="13">
        <f t="shared" si="238"/>
        <v>15248</v>
      </c>
      <c r="VNP3" s="13">
        <f t="shared" si="238"/>
        <v>15249</v>
      </c>
      <c r="VNQ3" s="13">
        <f t="shared" si="238"/>
        <v>15250</v>
      </c>
      <c r="VNR3" s="13">
        <f t="shared" si="238"/>
        <v>15251</v>
      </c>
      <c r="VNS3" s="13">
        <f t="shared" si="238"/>
        <v>15252</v>
      </c>
      <c r="VNT3" s="13">
        <f t="shared" si="238"/>
        <v>15253</v>
      </c>
      <c r="VNU3" s="13">
        <f t="shared" si="238"/>
        <v>15254</v>
      </c>
      <c r="VNV3" s="13">
        <f t="shared" si="238"/>
        <v>15255</v>
      </c>
      <c r="VNW3" s="13">
        <f t="shared" si="238"/>
        <v>15256</v>
      </c>
      <c r="VNX3" s="13">
        <f t="shared" si="238"/>
        <v>15257</v>
      </c>
      <c r="VNY3" s="13">
        <f t="shared" si="238"/>
        <v>15258</v>
      </c>
      <c r="VNZ3" s="13">
        <f t="shared" si="238"/>
        <v>15259</v>
      </c>
      <c r="VOA3" s="13">
        <f t="shared" si="238"/>
        <v>15260</v>
      </c>
      <c r="VOB3" s="13">
        <f t="shared" si="238"/>
        <v>15261</v>
      </c>
      <c r="VOC3" s="13">
        <f t="shared" si="238"/>
        <v>15262</v>
      </c>
      <c r="VOD3" s="13">
        <f t="shared" si="238"/>
        <v>15263</v>
      </c>
      <c r="VOE3" s="13">
        <f t="shared" si="238"/>
        <v>15264</v>
      </c>
      <c r="VOF3" s="13">
        <f t="shared" si="238"/>
        <v>15265</v>
      </c>
      <c r="VOG3" s="13">
        <f t="shared" si="238"/>
        <v>15266</v>
      </c>
      <c r="VOH3" s="13">
        <f t="shared" si="238"/>
        <v>15267</v>
      </c>
      <c r="VOI3" s="13">
        <f t="shared" si="238"/>
        <v>15268</v>
      </c>
      <c r="VOJ3" s="13">
        <f t="shared" si="238"/>
        <v>15269</v>
      </c>
      <c r="VOK3" s="13">
        <f t="shared" si="238"/>
        <v>15270</v>
      </c>
      <c r="VOL3" s="13">
        <f t="shared" si="238"/>
        <v>15271</v>
      </c>
      <c r="VOM3" s="13">
        <f t="shared" si="238"/>
        <v>15272</v>
      </c>
      <c r="VON3" s="13">
        <f t="shared" si="238"/>
        <v>15273</v>
      </c>
      <c r="VOO3" s="13">
        <f t="shared" si="238"/>
        <v>15274</v>
      </c>
      <c r="VOP3" s="13">
        <f t="shared" si="238"/>
        <v>15275</v>
      </c>
      <c r="VOQ3" s="13">
        <f t="shared" si="238"/>
        <v>15276</v>
      </c>
      <c r="VOR3" s="13">
        <f t="shared" si="238"/>
        <v>15277</v>
      </c>
      <c r="VOS3" s="13">
        <f t="shared" si="238"/>
        <v>15278</v>
      </c>
      <c r="VOT3" s="13">
        <f t="shared" si="238"/>
        <v>15279</v>
      </c>
      <c r="VOU3" s="13">
        <f t="shared" si="238"/>
        <v>15280</v>
      </c>
      <c r="VOV3" s="13">
        <f t="shared" si="238"/>
        <v>15281</v>
      </c>
      <c r="VOW3" s="13">
        <f t="shared" si="238"/>
        <v>15282</v>
      </c>
      <c r="VOX3" s="13">
        <f t="shared" si="238"/>
        <v>15283</v>
      </c>
      <c r="VOY3" s="13">
        <f t="shared" si="238"/>
        <v>15284</v>
      </c>
      <c r="VOZ3" s="13">
        <f t="shared" si="238"/>
        <v>15285</v>
      </c>
      <c r="VPA3" s="13">
        <f t="shared" si="238"/>
        <v>15286</v>
      </c>
      <c r="VPB3" s="13">
        <f t="shared" si="238"/>
        <v>15287</v>
      </c>
      <c r="VPC3" s="13">
        <f t="shared" si="238"/>
        <v>15288</v>
      </c>
      <c r="VPD3" s="13">
        <f t="shared" si="238"/>
        <v>15289</v>
      </c>
      <c r="VPE3" s="13">
        <f t="shared" si="238"/>
        <v>15290</v>
      </c>
      <c r="VPF3" s="13">
        <f t="shared" si="238"/>
        <v>15291</v>
      </c>
      <c r="VPG3" s="13">
        <f t="shared" si="238"/>
        <v>15292</v>
      </c>
      <c r="VPH3" s="13">
        <f t="shared" si="238"/>
        <v>15293</v>
      </c>
      <c r="VPI3" s="13">
        <f t="shared" si="238"/>
        <v>15294</v>
      </c>
      <c r="VPJ3" s="13">
        <f t="shared" si="238"/>
        <v>15295</v>
      </c>
      <c r="VPK3" s="13">
        <f t="shared" si="238"/>
        <v>15296</v>
      </c>
      <c r="VPL3" s="13">
        <f t="shared" si="238"/>
        <v>15297</v>
      </c>
      <c r="VPM3" s="13">
        <f t="shared" si="238"/>
        <v>15298</v>
      </c>
      <c r="VPN3" s="13">
        <f t="shared" si="238"/>
        <v>15299</v>
      </c>
      <c r="VPO3" s="13">
        <f t="shared" ref="VPO3:VRZ3" si="239">COLUMN()-3</f>
        <v>15300</v>
      </c>
      <c r="VPP3" s="13">
        <f t="shared" si="239"/>
        <v>15301</v>
      </c>
      <c r="VPQ3" s="13">
        <f t="shared" si="239"/>
        <v>15302</v>
      </c>
      <c r="VPR3" s="13">
        <f t="shared" si="239"/>
        <v>15303</v>
      </c>
      <c r="VPS3" s="13">
        <f t="shared" si="239"/>
        <v>15304</v>
      </c>
      <c r="VPT3" s="13">
        <f t="shared" si="239"/>
        <v>15305</v>
      </c>
      <c r="VPU3" s="13">
        <f t="shared" si="239"/>
        <v>15306</v>
      </c>
      <c r="VPV3" s="13">
        <f t="shared" si="239"/>
        <v>15307</v>
      </c>
      <c r="VPW3" s="13">
        <f t="shared" si="239"/>
        <v>15308</v>
      </c>
      <c r="VPX3" s="13">
        <f t="shared" si="239"/>
        <v>15309</v>
      </c>
      <c r="VPY3" s="13">
        <f t="shared" si="239"/>
        <v>15310</v>
      </c>
      <c r="VPZ3" s="13">
        <f t="shared" si="239"/>
        <v>15311</v>
      </c>
      <c r="VQA3" s="13">
        <f t="shared" si="239"/>
        <v>15312</v>
      </c>
      <c r="VQB3" s="13">
        <f t="shared" si="239"/>
        <v>15313</v>
      </c>
      <c r="VQC3" s="13">
        <f t="shared" si="239"/>
        <v>15314</v>
      </c>
      <c r="VQD3" s="13">
        <f t="shared" si="239"/>
        <v>15315</v>
      </c>
      <c r="VQE3" s="13">
        <f t="shared" si="239"/>
        <v>15316</v>
      </c>
      <c r="VQF3" s="13">
        <f t="shared" si="239"/>
        <v>15317</v>
      </c>
      <c r="VQG3" s="13">
        <f t="shared" si="239"/>
        <v>15318</v>
      </c>
      <c r="VQH3" s="13">
        <f t="shared" si="239"/>
        <v>15319</v>
      </c>
      <c r="VQI3" s="13">
        <f t="shared" si="239"/>
        <v>15320</v>
      </c>
      <c r="VQJ3" s="13">
        <f t="shared" si="239"/>
        <v>15321</v>
      </c>
      <c r="VQK3" s="13">
        <f t="shared" si="239"/>
        <v>15322</v>
      </c>
      <c r="VQL3" s="13">
        <f t="shared" si="239"/>
        <v>15323</v>
      </c>
      <c r="VQM3" s="13">
        <f t="shared" si="239"/>
        <v>15324</v>
      </c>
      <c r="VQN3" s="13">
        <f t="shared" si="239"/>
        <v>15325</v>
      </c>
      <c r="VQO3" s="13">
        <f t="shared" si="239"/>
        <v>15326</v>
      </c>
      <c r="VQP3" s="13">
        <f t="shared" si="239"/>
        <v>15327</v>
      </c>
      <c r="VQQ3" s="13">
        <f t="shared" si="239"/>
        <v>15328</v>
      </c>
      <c r="VQR3" s="13">
        <f t="shared" si="239"/>
        <v>15329</v>
      </c>
      <c r="VQS3" s="13">
        <f t="shared" si="239"/>
        <v>15330</v>
      </c>
      <c r="VQT3" s="13">
        <f t="shared" si="239"/>
        <v>15331</v>
      </c>
      <c r="VQU3" s="13">
        <f t="shared" si="239"/>
        <v>15332</v>
      </c>
      <c r="VQV3" s="13">
        <f t="shared" si="239"/>
        <v>15333</v>
      </c>
      <c r="VQW3" s="13">
        <f t="shared" si="239"/>
        <v>15334</v>
      </c>
      <c r="VQX3" s="13">
        <f t="shared" si="239"/>
        <v>15335</v>
      </c>
      <c r="VQY3" s="13">
        <f t="shared" si="239"/>
        <v>15336</v>
      </c>
      <c r="VQZ3" s="13">
        <f t="shared" si="239"/>
        <v>15337</v>
      </c>
      <c r="VRA3" s="13">
        <f t="shared" si="239"/>
        <v>15338</v>
      </c>
      <c r="VRB3" s="13">
        <f t="shared" si="239"/>
        <v>15339</v>
      </c>
      <c r="VRC3" s="13">
        <f t="shared" si="239"/>
        <v>15340</v>
      </c>
      <c r="VRD3" s="13">
        <f t="shared" si="239"/>
        <v>15341</v>
      </c>
      <c r="VRE3" s="13">
        <f t="shared" si="239"/>
        <v>15342</v>
      </c>
      <c r="VRF3" s="13">
        <f t="shared" si="239"/>
        <v>15343</v>
      </c>
      <c r="VRG3" s="13">
        <f t="shared" si="239"/>
        <v>15344</v>
      </c>
      <c r="VRH3" s="13">
        <f t="shared" si="239"/>
        <v>15345</v>
      </c>
      <c r="VRI3" s="13">
        <f t="shared" si="239"/>
        <v>15346</v>
      </c>
      <c r="VRJ3" s="13">
        <f t="shared" si="239"/>
        <v>15347</v>
      </c>
      <c r="VRK3" s="13">
        <f t="shared" si="239"/>
        <v>15348</v>
      </c>
      <c r="VRL3" s="13">
        <f t="shared" si="239"/>
        <v>15349</v>
      </c>
      <c r="VRM3" s="13">
        <f t="shared" si="239"/>
        <v>15350</v>
      </c>
      <c r="VRN3" s="13">
        <f t="shared" si="239"/>
        <v>15351</v>
      </c>
      <c r="VRO3" s="13">
        <f t="shared" si="239"/>
        <v>15352</v>
      </c>
      <c r="VRP3" s="13">
        <f t="shared" si="239"/>
        <v>15353</v>
      </c>
      <c r="VRQ3" s="13">
        <f t="shared" si="239"/>
        <v>15354</v>
      </c>
      <c r="VRR3" s="13">
        <f t="shared" si="239"/>
        <v>15355</v>
      </c>
      <c r="VRS3" s="13">
        <f t="shared" si="239"/>
        <v>15356</v>
      </c>
      <c r="VRT3" s="13">
        <f t="shared" si="239"/>
        <v>15357</v>
      </c>
      <c r="VRU3" s="13">
        <f t="shared" si="239"/>
        <v>15358</v>
      </c>
      <c r="VRV3" s="13">
        <f t="shared" si="239"/>
        <v>15359</v>
      </c>
      <c r="VRW3" s="13">
        <f t="shared" si="239"/>
        <v>15360</v>
      </c>
      <c r="VRX3" s="13">
        <f t="shared" si="239"/>
        <v>15361</v>
      </c>
      <c r="VRY3" s="13">
        <f t="shared" si="239"/>
        <v>15362</v>
      </c>
      <c r="VRZ3" s="13">
        <f t="shared" si="239"/>
        <v>15363</v>
      </c>
      <c r="VSA3" s="13">
        <f t="shared" ref="VSA3:VUL3" si="240">COLUMN()-3</f>
        <v>15364</v>
      </c>
      <c r="VSB3" s="13">
        <f t="shared" si="240"/>
        <v>15365</v>
      </c>
      <c r="VSC3" s="13">
        <f t="shared" si="240"/>
        <v>15366</v>
      </c>
      <c r="VSD3" s="13">
        <f t="shared" si="240"/>
        <v>15367</v>
      </c>
      <c r="VSE3" s="13">
        <f t="shared" si="240"/>
        <v>15368</v>
      </c>
      <c r="VSF3" s="13">
        <f t="shared" si="240"/>
        <v>15369</v>
      </c>
      <c r="VSG3" s="13">
        <f t="shared" si="240"/>
        <v>15370</v>
      </c>
      <c r="VSH3" s="13">
        <f t="shared" si="240"/>
        <v>15371</v>
      </c>
      <c r="VSI3" s="13">
        <f t="shared" si="240"/>
        <v>15372</v>
      </c>
      <c r="VSJ3" s="13">
        <f t="shared" si="240"/>
        <v>15373</v>
      </c>
      <c r="VSK3" s="13">
        <f t="shared" si="240"/>
        <v>15374</v>
      </c>
      <c r="VSL3" s="13">
        <f t="shared" si="240"/>
        <v>15375</v>
      </c>
      <c r="VSM3" s="13">
        <f t="shared" si="240"/>
        <v>15376</v>
      </c>
      <c r="VSN3" s="13">
        <f t="shared" si="240"/>
        <v>15377</v>
      </c>
      <c r="VSO3" s="13">
        <f t="shared" si="240"/>
        <v>15378</v>
      </c>
      <c r="VSP3" s="13">
        <f t="shared" si="240"/>
        <v>15379</v>
      </c>
      <c r="VSQ3" s="13">
        <f t="shared" si="240"/>
        <v>15380</v>
      </c>
      <c r="VSR3" s="13">
        <f t="shared" si="240"/>
        <v>15381</v>
      </c>
      <c r="VSS3" s="13">
        <f t="shared" si="240"/>
        <v>15382</v>
      </c>
      <c r="VST3" s="13">
        <f t="shared" si="240"/>
        <v>15383</v>
      </c>
      <c r="VSU3" s="13">
        <f t="shared" si="240"/>
        <v>15384</v>
      </c>
      <c r="VSV3" s="13">
        <f t="shared" si="240"/>
        <v>15385</v>
      </c>
      <c r="VSW3" s="13">
        <f t="shared" si="240"/>
        <v>15386</v>
      </c>
      <c r="VSX3" s="13">
        <f t="shared" si="240"/>
        <v>15387</v>
      </c>
      <c r="VSY3" s="13">
        <f t="shared" si="240"/>
        <v>15388</v>
      </c>
      <c r="VSZ3" s="13">
        <f t="shared" si="240"/>
        <v>15389</v>
      </c>
      <c r="VTA3" s="13">
        <f t="shared" si="240"/>
        <v>15390</v>
      </c>
      <c r="VTB3" s="13">
        <f t="shared" si="240"/>
        <v>15391</v>
      </c>
      <c r="VTC3" s="13">
        <f t="shared" si="240"/>
        <v>15392</v>
      </c>
      <c r="VTD3" s="13">
        <f t="shared" si="240"/>
        <v>15393</v>
      </c>
      <c r="VTE3" s="13">
        <f t="shared" si="240"/>
        <v>15394</v>
      </c>
      <c r="VTF3" s="13">
        <f t="shared" si="240"/>
        <v>15395</v>
      </c>
      <c r="VTG3" s="13">
        <f t="shared" si="240"/>
        <v>15396</v>
      </c>
      <c r="VTH3" s="13">
        <f t="shared" si="240"/>
        <v>15397</v>
      </c>
      <c r="VTI3" s="13">
        <f t="shared" si="240"/>
        <v>15398</v>
      </c>
      <c r="VTJ3" s="13">
        <f t="shared" si="240"/>
        <v>15399</v>
      </c>
      <c r="VTK3" s="13">
        <f t="shared" si="240"/>
        <v>15400</v>
      </c>
      <c r="VTL3" s="13">
        <f t="shared" si="240"/>
        <v>15401</v>
      </c>
      <c r="VTM3" s="13">
        <f t="shared" si="240"/>
        <v>15402</v>
      </c>
      <c r="VTN3" s="13">
        <f t="shared" si="240"/>
        <v>15403</v>
      </c>
      <c r="VTO3" s="13">
        <f t="shared" si="240"/>
        <v>15404</v>
      </c>
      <c r="VTP3" s="13">
        <f t="shared" si="240"/>
        <v>15405</v>
      </c>
      <c r="VTQ3" s="13">
        <f t="shared" si="240"/>
        <v>15406</v>
      </c>
      <c r="VTR3" s="13">
        <f t="shared" si="240"/>
        <v>15407</v>
      </c>
      <c r="VTS3" s="13">
        <f t="shared" si="240"/>
        <v>15408</v>
      </c>
      <c r="VTT3" s="13">
        <f t="shared" si="240"/>
        <v>15409</v>
      </c>
      <c r="VTU3" s="13">
        <f t="shared" si="240"/>
        <v>15410</v>
      </c>
      <c r="VTV3" s="13">
        <f t="shared" si="240"/>
        <v>15411</v>
      </c>
      <c r="VTW3" s="13">
        <f t="shared" si="240"/>
        <v>15412</v>
      </c>
      <c r="VTX3" s="13">
        <f t="shared" si="240"/>
        <v>15413</v>
      </c>
      <c r="VTY3" s="13">
        <f t="shared" si="240"/>
        <v>15414</v>
      </c>
      <c r="VTZ3" s="13">
        <f t="shared" si="240"/>
        <v>15415</v>
      </c>
      <c r="VUA3" s="13">
        <f t="shared" si="240"/>
        <v>15416</v>
      </c>
      <c r="VUB3" s="13">
        <f t="shared" si="240"/>
        <v>15417</v>
      </c>
      <c r="VUC3" s="13">
        <f t="shared" si="240"/>
        <v>15418</v>
      </c>
      <c r="VUD3" s="13">
        <f t="shared" si="240"/>
        <v>15419</v>
      </c>
      <c r="VUE3" s="13">
        <f t="shared" si="240"/>
        <v>15420</v>
      </c>
      <c r="VUF3" s="13">
        <f t="shared" si="240"/>
        <v>15421</v>
      </c>
      <c r="VUG3" s="13">
        <f t="shared" si="240"/>
        <v>15422</v>
      </c>
      <c r="VUH3" s="13">
        <f t="shared" si="240"/>
        <v>15423</v>
      </c>
      <c r="VUI3" s="13">
        <f t="shared" si="240"/>
        <v>15424</v>
      </c>
      <c r="VUJ3" s="13">
        <f t="shared" si="240"/>
        <v>15425</v>
      </c>
      <c r="VUK3" s="13">
        <f t="shared" si="240"/>
        <v>15426</v>
      </c>
      <c r="VUL3" s="13">
        <f t="shared" si="240"/>
        <v>15427</v>
      </c>
      <c r="VUM3" s="13">
        <f t="shared" ref="VUM3:VWX3" si="241">COLUMN()-3</f>
        <v>15428</v>
      </c>
      <c r="VUN3" s="13">
        <f t="shared" si="241"/>
        <v>15429</v>
      </c>
      <c r="VUO3" s="13">
        <f t="shared" si="241"/>
        <v>15430</v>
      </c>
      <c r="VUP3" s="13">
        <f t="shared" si="241"/>
        <v>15431</v>
      </c>
      <c r="VUQ3" s="13">
        <f t="shared" si="241"/>
        <v>15432</v>
      </c>
      <c r="VUR3" s="13">
        <f t="shared" si="241"/>
        <v>15433</v>
      </c>
      <c r="VUS3" s="13">
        <f t="shared" si="241"/>
        <v>15434</v>
      </c>
      <c r="VUT3" s="13">
        <f t="shared" si="241"/>
        <v>15435</v>
      </c>
      <c r="VUU3" s="13">
        <f t="shared" si="241"/>
        <v>15436</v>
      </c>
      <c r="VUV3" s="13">
        <f t="shared" si="241"/>
        <v>15437</v>
      </c>
      <c r="VUW3" s="13">
        <f t="shared" si="241"/>
        <v>15438</v>
      </c>
      <c r="VUX3" s="13">
        <f t="shared" si="241"/>
        <v>15439</v>
      </c>
      <c r="VUY3" s="13">
        <f t="shared" si="241"/>
        <v>15440</v>
      </c>
      <c r="VUZ3" s="13">
        <f t="shared" si="241"/>
        <v>15441</v>
      </c>
      <c r="VVA3" s="13">
        <f t="shared" si="241"/>
        <v>15442</v>
      </c>
      <c r="VVB3" s="13">
        <f t="shared" si="241"/>
        <v>15443</v>
      </c>
      <c r="VVC3" s="13">
        <f t="shared" si="241"/>
        <v>15444</v>
      </c>
      <c r="VVD3" s="13">
        <f t="shared" si="241"/>
        <v>15445</v>
      </c>
      <c r="VVE3" s="13">
        <f t="shared" si="241"/>
        <v>15446</v>
      </c>
      <c r="VVF3" s="13">
        <f t="shared" si="241"/>
        <v>15447</v>
      </c>
      <c r="VVG3" s="13">
        <f t="shared" si="241"/>
        <v>15448</v>
      </c>
      <c r="VVH3" s="13">
        <f t="shared" si="241"/>
        <v>15449</v>
      </c>
      <c r="VVI3" s="13">
        <f t="shared" si="241"/>
        <v>15450</v>
      </c>
      <c r="VVJ3" s="13">
        <f t="shared" si="241"/>
        <v>15451</v>
      </c>
      <c r="VVK3" s="13">
        <f t="shared" si="241"/>
        <v>15452</v>
      </c>
      <c r="VVL3" s="13">
        <f t="shared" si="241"/>
        <v>15453</v>
      </c>
      <c r="VVM3" s="13">
        <f t="shared" si="241"/>
        <v>15454</v>
      </c>
      <c r="VVN3" s="13">
        <f t="shared" si="241"/>
        <v>15455</v>
      </c>
      <c r="VVO3" s="13">
        <f t="shared" si="241"/>
        <v>15456</v>
      </c>
      <c r="VVP3" s="13">
        <f t="shared" si="241"/>
        <v>15457</v>
      </c>
      <c r="VVQ3" s="13">
        <f t="shared" si="241"/>
        <v>15458</v>
      </c>
      <c r="VVR3" s="13">
        <f t="shared" si="241"/>
        <v>15459</v>
      </c>
      <c r="VVS3" s="13">
        <f t="shared" si="241"/>
        <v>15460</v>
      </c>
      <c r="VVT3" s="13">
        <f t="shared" si="241"/>
        <v>15461</v>
      </c>
      <c r="VVU3" s="13">
        <f t="shared" si="241"/>
        <v>15462</v>
      </c>
      <c r="VVV3" s="13">
        <f t="shared" si="241"/>
        <v>15463</v>
      </c>
      <c r="VVW3" s="13">
        <f t="shared" si="241"/>
        <v>15464</v>
      </c>
      <c r="VVX3" s="13">
        <f t="shared" si="241"/>
        <v>15465</v>
      </c>
      <c r="VVY3" s="13">
        <f t="shared" si="241"/>
        <v>15466</v>
      </c>
      <c r="VVZ3" s="13">
        <f t="shared" si="241"/>
        <v>15467</v>
      </c>
      <c r="VWA3" s="13">
        <f t="shared" si="241"/>
        <v>15468</v>
      </c>
      <c r="VWB3" s="13">
        <f t="shared" si="241"/>
        <v>15469</v>
      </c>
      <c r="VWC3" s="13">
        <f t="shared" si="241"/>
        <v>15470</v>
      </c>
      <c r="VWD3" s="13">
        <f t="shared" si="241"/>
        <v>15471</v>
      </c>
      <c r="VWE3" s="13">
        <f t="shared" si="241"/>
        <v>15472</v>
      </c>
      <c r="VWF3" s="13">
        <f t="shared" si="241"/>
        <v>15473</v>
      </c>
      <c r="VWG3" s="13">
        <f t="shared" si="241"/>
        <v>15474</v>
      </c>
      <c r="VWH3" s="13">
        <f t="shared" si="241"/>
        <v>15475</v>
      </c>
      <c r="VWI3" s="13">
        <f t="shared" si="241"/>
        <v>15476</v>
      </c>
      <c r="VWJ3" s="13">
        <f t="shared" si="241"/>
        <v>15477</v>
      </c>
      <c r="VWK3" s="13">
        <f t="shared" si="241"/>
        <v>15478</v>
      </c>
      <c r="VWL3" s="13">
        <f t="shared" si="241"/>
        <v>15479</v>
      </c>
      <c r="VWM3" s="13">
        <f t="shared" si="241"/>
        <v>15480</v>
      </c>
      <c r="VWN3" s="13">
        <f t="shared" si="241"/>
        <v>15481</v>
      </c>
      <c r="VWO3" s="13">
        <f t="shared" si="241"/>
        <v>15482</v>
      </c>
      <c r="VWP3" s="13">
        <f t="shared" si="241"/>
        <v>15483</v>
      </c>
      <c r="VWQ3" s="13">
        <f t="shared" si="241"/>
        <v>15484</v>
      </c>
      <c r="VWR3" s="13">
        <f t="shared" si="241"/>
        <v>15485</v>
      </c>
      <c r="VWS3" s="13">
        <f t="shared" si="241"/>
        <v>15486</v>
      </c>
      <c r="VWT3" s="13">
        <f t="shared" si="241"/>
        <v>15487</v>
      </c>
      <c r="VWU3" s="13">
        <f t="shared" si="241"/>
        <v>15488</v>
      </c>
      <c r="VWV3" s="13">
        <f t="shared" si="241"/>
        <v>15489</v>
      </c>
      <c r="VWW3" s="13">
        <f t="shared" si="241"/>
        <v>15490</v>
      </c>
      <c r="VWX3" s="13">
        <f t="shared" si="241"/>
        <v>15491</v>
      </c>
      <c r="VWY3" s="13">
        <f t="shared" ref="VWY3:VZJ3" si="242">COLUMN()-3</f>
        <v>15492</v>
      </c>
      <c r="VWZ3" s="13">
        <f t="shared" si="242"/>
        <v>15493</v>
      </c>
      <c r="VXA3" s="13">
        <f t="shared" si="242"/>
        <v>15494</v>
      </c>
      <c r="VXB3" s="13">
        <f t="shared" si="242"/>
        <v>15495</v>
      </c>
      <c r="VXC3" s="13">
        <f t="shared" si="242"/>
        <v>15496</v>
      </c>
      <c r="VXD3" s="13">
        <f t="shared" si="242"/>
        <v>15497</v>
      </c>
      <c r="VXE3" s="13">
        <f t="shared" si="242"/>
        <v>15498</v>
      </c>
      <c r="VXF3" s="13">
        <f t="shared" si="242"/>
        <v>15499</v>
      </c>
      <c r="VXG3" s="13">
        <f t="shared" si="242"/>
        <v>15500</v>
      </c>
      <c r="VXH3" s="13">
        <f t="shared" si="242"/>
        <v>15501</v>
      </c>
      <c r="VXI3" s="13">
        <f t="shared" si="242"/>
        <v>15502</v>
      </c>
      <c r="VXJ3" s="13">
        <f t="shared" si="242"/>
        <v>15503</v>
      </c>
      <c r="VXK3" s="13">
        <f t="shared" si="242"/>
        <v>15504</v>
      </c>
      <c r="VXL3" s="13">
        <f t="shared" si="242"/>
        <v>15505</v>
      </c>
      <c r="VXM3" s="13">
        <f t="shared" si="242"/>
        <v>15506</v>
      </c>
      <c r="VXN3" s="13">
        <f t="shared" si="242"/>
        <v>15507</v>
      </c>
      <c r="VXO3" s="13">
        <f t="shared" si="242"/>
        <v>15508</v>
      </c>
      <c r="VXP3" s="13">
        <f t="shared" si="242"/>
        <v>15509</v>
      </c>
      <c r="VXQ3" s="13">
        <f t="shared" si="242"/>
        <v>15510</v>
      </c>
      <c r="VXR3" s="13">
        <f t="shared" si="242"/>
        <v>15511</v>
      </c>
      <c r="VXS3" s="13">
        <f t="shared" si="242"/>
        <v>15512</v>
      </c>
      <c r="VXT3" s="13">
        <f t="shared" si="242"/>
        <v>15513</v>
      </c>
      <c r="VXU3" s="13">
        <f t="shared" si="242"/>
        <v>15514</v>
      </c>
      <c r="VXV3" s="13">
        <f t="shared" si="242"/>
        <v>15515</v>
      </c>
      <c r="VXW3" s="13">
        <f t="shared" si="242"/>
        <v>15516</v>
      </c>
      <c r="VXX3" s="13">
        <f t="shared" si="242"/>
        <v>15517</v>
      </c>
      <c r="VXY3" s="13">
        <f t="shared" si="242"/>
        <v>15518</v>
      </c>
      <c r="VXZ3" s="13">
        <f t="shared" si="242"/>
        <v>15519</v>
      </c>
      <c r="VYA3" s="13">
        <f t="shared" si="242"/>
        <v>15520</v>
      </c>
      <c r="VYB3" s="13">
        <f t="shared" si="242"/>
        <v>15521</v>
      </c>
      <c r="VYC3" s="13">
        <f t="shared" si="242"/>
        <v>15522</v>
      </c>
      <c r="VYD3" s="13">
        <f t="shared" si="242"/>
        <v>15523</v>
      </c>
      <c r="VYE3" s="13">
        <f t="shared" si="242"/>
        <v>15524</v>
      </c>
      <c r="VYF3" s="13">
        <f t="shared" si="242"/>
        <v>15525</v>
      </c>
      <c r="VYG3" s="13">
        <f t="shared" si="242"/>
        <v>15526</v>
      </c>
      <c r="VYH3" s="13">
        <f t="shared" si="242"/>
        <v>15527</v>
      </c>
      <c r="VYI3" s="13">
        <f t="shared" si="242"/>
        <v>15528</v>
      </c>
      <c r="VYJ3" s="13">
        <f t="shared" si="242"/>
        <v>15529</v>
      </c>
      <c r="VYK3" s="13">
        <f t="shared" si="242"/>
        <v>15530</v>
      </c>
      <c r="VYL3" s="13">
        <f t="shared" si="242"/>
        <v>15531</v>
      </c>
      <c r="VYM3" s="13">
        <f t="shared" si="242"/>
        <v>15532</v>
      </c>
      <c r="VYN3" s="13">
        <f t="shared" si="242"/>
        <v>15533</v>
      </c>
      <c r="VYO3" s="13">
        <f t="shared" si="242"/>
        <v>15534</v>
      </c>
      <c r="VYP3" s="13">
        <f t="shared" si="242"/>
        <v>15535</v>
      </c>
      <c r="VYQ3" s="13">
        <f t="shared" si="242"/>
        <v>15536</v>
      </c>
      <c r="VYR3" s="13">
        <f t="shared" si="242"/>
        <v>15537</v>
      </c>
      <c r="VYS3" s="13">
        <f t="shared" si="242"/>
        <v>15538</v>
      </c>
      <c r="VYT3" s="13">
        <f t="shared" si="242"/>
        <v>15539</v>
      </c>
      <c r="VYU3" s="13">
        <f t="shared" si="242"/>
        <v>15540</v>
      </c>
      <c r="VYV3" s="13">
        <f t="shared" si="242"/>
        <v>15541</v>
      </c>
      <c r="VYW3" s="13">
        <f t="shared" si="242"/>
        <v>15542</v>
      </c>
      <c r="VYX3" s="13">
        <f t="shared" si="242"/>
        <v>15543</v>
      </c>
      <c r="VYY3" s="13">
        <f t="shared" si="242"/>
        <v>15544</v>
      </c>
      <c r="VYZ3" s="13">
        <f t="shared" si="242"/>
        <v>15545</v>
      </c>
      <c r="VZA3" s="13">
        <f t="shared" si="242"/>
        <v>15546</v>
      </c>
      <c r="VZB3" s="13">
        <f t="shared" si="242"/>
        <v>15547</v>
      </c>
      <c r="VZC3" s="13">
        <f t="shared" si="242"/>
        <v>15548</v>
      </c>
      <c r="VZD3" s="13">
        <f t="shared" si="242"/>
        <v>15549</v>
      </c>
      <c r="VZE3" s="13">
        <f t="shared" si="242"/>
        <v>15550</v>
      </c>
      <c r="VZF3" s="13">
        <f t="shared" si="242"/>
        <v>15551</v>
      </c>
      <c r="VZG3" s="13">
        <f t="shared" si="242"/>
        <v>15552</v>
      </c>
      <c r="VZH3" s="13">
        <f t="shared" si="242"/>
        <v>15553</v>
      </c>
      <c r="VZI3" s="13">
        <f t="shared" si="242"/>
        <v>15554</v>
      </c>
      <c r="VZJ3" s="13">
        <f t="shared" si="242"/>
        <v>15555</v>
      </c>
      <c r="VZK3" s="13">
        <f t="shared" ref="VZK3:WBV3" si="243">COLUMN()-3</f>
        <v>15556</v>
      </c>
      <c r="VZL3" s="13">
        <f t="shared" si="243"/>
        <v>15557</v>
      </c>
      <c r="VZM3" s="13">
        <f t="shared" si="243"/>
        <v>15558</v>
      </c>
      <c r="VZN3" s="13">
        <f t="shared" si="243"/>
        <v>15559</v>
      </c>
      <c r="VZO3" s="13">
        <f t="shared" si="243"/>
        <v>15560</v>
      </c>
      <c r="VZP3" s="13">
        <f t="shared" si="243"/>
        <v>15561</v>
      </c>
      <c r="VZQ3" s="13">
        <f t="shared" si="243"/>
        <v>15562</v>
      </c>
      <c r="VZR3" s="13">
        <f t="shared" si="243"/>
        <v>15563</v>
      </c>
      <c r="VZS3" s="13">
        <f t="shared" si="243"/>
        <v>15564</v>
      </c>
      <c r="VZT3" s="13">
        <f t="shared" si="243"/>
        <v>15565</v>
      </c>
      <c r="VZU3" s="13">
        <f t="shared" si="243"/>
        <v>15566</v>
      </c>
      <c r="VZV3" s="13">
        <f t="shared" si="243"/>
        <v>15567</v>
      </c>
      <c r="VZW3" s="13">
        <f t="shared" si="243"/>
        <v>15568</v>
      </c>
      <c r="VZX3" s="13">
        <f t="shared" si="243"/>
        <v>15569</v>
      </c>
      <c r="VZY3" s="13">
        <f t="shared" si="243"/>
        <v>15570</v>
      </c>
      <c r="VZZ3" s="13">
        <f t="shared" si="243"/>
        <v>15571</v>
      </c>
      <c r="WAA3" s="13">
        <f t="shared" si="243"/>
        <v>15572</v>
      </c>
      <c r="WAB3" s="13">
        <f t="shared" si="243"/>
        <v>15573</v>
      </c>
      <c r="WAC3" s="13">
        <f t="shared" si="243"/>
        <v>15574</v>
      </c>
      <c r="WAD3" s="13">
        <f t="shared" si="243"/>
        <v>15575</v>
      </c>
      <c r="WAE3" s="13">
        <f t="shared" si="243"/>
        <v>15576</v>
      </c>
      <c r="WAF3" s="13">
        <f t="shared" si="243"/>
        <v>15577</v>
      </c>
      <c r="WAG3" s="13">
        <f t="shared" si="243"/>
        <v>15578</v>
      </c>
      <c r="WAH3" s="13">
        <f t="shared" si="243"/>
        <v>15579</v>
      </c>
      <c r="WAI3" s="13">
        <f t="shared" si="243"/>
        <v>15580</v>
      </c>
      <c r="WAJ3" s="13">
        <f t="shared" si="243"/>
        <v>15581</v>
      </c>
      <c r="WAK3" s="13">
        <f t="shared" si="243"/>
        <v>15582</v>
      </c>
      <c r="WAL3" s="13">
        <f t="shared" si="243"/>
        <v>15583</v>
      </c>
      <c r="WAM3" s="13">
        <f t="shared" si="243"/>
        <v>15584</v>
      </c>
      <c r="WAN3" s="13">
        <f t="shared" si="243"/>
        <v>15585</v>
      </c>
      <c r="WAO3" s="13">
        <f t="shared" si="243"/>
        <v>15586</v>
      </c>
      <c r="WAP3" s="13">
        <f t="shared" si="243"/>
        <v>15587</v>
      </c>
      <c r="WAQ3" s="13">
        <f t="shared" si="243"/>
        <v>15588</v>
      </c>
      <c r="WAR3" s="13">
        <f t="shared" si="243"/>
        <v>15589</v>
      </c>
      <c r="WAS3" s="13">
        <f t="shared" si="243"/>
        <v>15590</v>
      </c>
      <c r="WAT3" s="13">
        <f t="shared" si="243"/>
        <v>15591</v>
      </c>
      <c r="WAU3" s="13">
        <f t="shared" si="243"/>
        <v>15592</v>
      </c>
      <c r="WAV3" s="13">
        <f t="shared" si="243"/>
        <v>15593</v>
      </c>
      <c r="WAW3" s="13">
        <f t="shared" si="243"/>
        <v>15594</v>
      </c>
      <c r="WAX3" s="13">
        <f t="shared" si="243"/>
        <v>15595</v>
      </c>
      <c r="WAY3" s="13">
        <f t="shared" si="243"/>
        <v>15596</v>
      </c>
      <c r="WAZ3" s="13">
        <f t="shared" si="243"/>
        <v>15597</v>
      </c>
      <c r="WBA3" s="13">
        <f t="shared" si="243"/>
        <v>15598</v>
      </c>
      <c r="WBB3" s="13">
        <f t="shared" si="243"/>
        <v>15599</v>
      </c>
      <c r="WBC3" s="13">
        <f t="shared" si="243"/>
        <v>15600</v>
      </c>
      <c r="WBD3" s="13">
        <f t="shared" si="243"/>
        <v>15601</v>
      </c>
      <c r="WBE3" s="13">
        <f t="shared" si="243"/>
        <v>15602</v>
      </c>
      <c r="WBF3" s="13">
        <f t="shared" si="243"/>
        <v>15603</v>
      </c>
      <c r="WBG3" s="13">
        <f t="shared" si="243"/>
        <v>15604</v>
      </c>
      <c r="WBH3" s="13">
        <f t="shared" si="243"/>
        <v>15605</v>
      </c>
      <c r="WBI3" s="13">
        <f t="shared" si="243"/>
        <v>15606</v>
      </c>
      <c r="WBJ3" s="13">
        <f t="shared" si="243"/>
        <v>15607</v>
      </c>
      <c r="WBK3" s="13">
        <f t="shared" si="243"/>
        <v>15608</v>
      </c>
      <c r="WBL3" s="13">
        <f t="shared" si="243"/>
        <v>15609</v>
      </c>
      <c r="WBM3" s="13">
        <f t="shared" si="243"/>
        <v>15610</v>
      </c>
      <c r="WBN3" s="13">
        <f t="shared" si="243"/>
        <v>15611</v>
      </c>
      <c r="WBO3" s="13">
        <f t="shared" si="243"/>
        <v>15612</v>
      </c>
      <c r="WBP3" s="13">
        <f t="shared" si="243"/>
        <v>15613</v>
      </c>
      <c r="WBQ3" s="13">
        <f t="shared" si="243"/>
        <v>15614</v>
      </c>
      <c r="WBR3" s="13">
        <f t="shared" si="243"/>
        <v>15615</v>
      </c>
      <c r="WBS3" s="13">
        <f t="shared" si="243"/>
        <v>15616</v>
      </c>
      <c r="WBT3" s="13">
        <f t="shared" si="243"/>
        <v>15617</v>
      </c>
      <c r="WBU3" s="13">
        <f t="shared" si="243"/>
        <v>15618</v>
      </c>
      <c r="WBV3" s="13">
        <f t="shared" si="243"/>
        <v>15619</v>
      </c>
      <c r="WBW3" s="13">
        <f t="shared" ref="WBW3:WEH3" si="244">COLUMN()-3</f>
        <v>15620</v>
      </c>
      <c r="WBX3" s="13">
        <f t="shared" si="244"/>
        <v>15621</v>
      </c>
      <c r="WBY3" s="13">
        <f t="shared" si="244"/>
        <v>15622</v>
      </c>
      <c r="WBZ3" s="13">
        <f t="shared" si="244"/>
        <v>15623</v>
      </c>
      <c r="WCA3" s="13">
        <f t="shared" si="244"/>
        <v>15624</v>
      </c>
      <c r="WCB3" s="13">
        <f t="shared" si="244"/>
        <v>15625</v>
      </c>
      <c r="WCC3" s="13">
        <f t="shared" si="244"/>
        <v>15626</v>
      </c>
      <c r="WCD3" s="13">
        <f t="shared" si="244"/>
        <v>15627</v>
      </c>
      <c r="WCE3" s="13">
        <f t="shared" si="244"/>
        <v>15628</v>
      </c>
      <c r="WCF3" s="13">
        <f t="shared" si="244"/>
        <v>15629</v>
      </c>
      <c r="WCG3" s="13">
        <f t="shared" si="244"/>
        <v>15630</v>
      </c>
      <c r="WCH3" s="13">
        <f t="shared" si="244"/>
        <v>15631</v>
      </c>
      <c r="WCI3" s="13">
        <f t="shared" si="244"/>
        <v>15632</v>
      </c>
      <c r="WCJ3" s="13">
        <f t="shared" si="244"/>
        <v>15633</v>
      </c>
      <c r="WCK3" s="13">
        <f t="shared" si="244"/>
        <v>15634</v>
      </c>
      <c r="WCL3" s="13">
        <f t="shared" si="244"/>
        <v>15635</v>
      </c>
      <c r="WCM3" s="13">
        <f t="shared" si="244"/>
        <v>15636</v>
      </c>
      <c r="WCN3" s="13">
        <f t="shared" si="244"/>
        <v>15637</v>
      </c>
      <c r="WCO3" s="13">
        <f t="shared" si="244"/>
        <v>15638</v>
      </c>
      <c r="WCP3" s="13">
        <f t="shared" si="244"/>
        <v>15639</v>
      </c>
      <c r="WCQ3" s="13">
        <f t="shared" si="244"/>
        <v>15640</v>
      </c>
      <c r="WCR3" s="13">
        <f t="shared" si="244"/>
        <v>15641</v>
      </c>
      <c r="WCS3" s="13">
        <f t="shared" si="244"/>
        <v>15642</v>
      </c>
      <c r="WCT3" s="13">
        <f t="shared" si="244"/>
        <v>15643</v>
      </c>
      <c r="WCU3" s="13">
        <f t="shared" si="244"/>
        <v>15644</v>
      </c>
      <c r="WCV3" s="13">
        <f t="shared" si="244"/>
        <v>15645</v>
      </c>
      <c r="WCW3" s="13">
        <f t="shared" si="244"/>
        <v>15646</v>
      </c>
      <c r="WCX3" s="13">
        <f t="shared" si="244"/>
        <v>15647</v>
      </c>
      <c r="WCY3" s="13">
        <f t="shared" si="244"/>
        <v>15648</v>
      </c>
      <c r="WCZ3" s="13">
        <f t="shared" si="244"/>
        <v>15649</v>
      </c>
      <c r="WDA3" s="13">
        <f t="shared" si="244"/>
        <v>15650</v>
      </c>
      <c r="WDB3" s="13">
        <f t="shared" si="244"/>
        <v>15651</v>
      </c>
      <c r="WDC3" s="13">
        <f t="shared" si="244"/>
        <v>15652</v>
      </c>
      <c r="WDD3" s="13">
        <f t="shared" si="244"/>
        <v>15653</v>
      </c>
      <c r="WDE3" s="13">
        <f t="shared" si="244"/>
        <v>15654</v>
      </c>
      <c r="WDF3" s="13">
        <f t="shared" si="244"/>
        <v>15655</v>
      </c>
      <c r="WDG3" s="13">
        <f t="shared" si="244"/>
        <v>15656</v>
      </c>
      <c r="WDH3" s="13">
        <f t="shared" si="244"/>
        <v>15657</v>
      </c>
      <c r="WDI3" s="13">
        <f t="shared" si="244"/>
        <v>15658</v>
      </c>
      <c r="WDJ3" s="13">
        <f t="shared" si="244"/>
        <v>15659</v>
      </c>
      <c r="WDK3" s="13">
        <f t="shared" si="244"/>
        <v>15660</v>
      </c>
      <c r="WDL3" s="13">
        <f t="shared" si="244"/>
        <v>15661</v>
      </c>
      <c r="WDM3" s="13">
        <f t="shared" si="244"/>
        <v>15662</v>
      </c>
      <c r="WDN3" s="13">
        <f t="shared" si="244"/>
        <v>15663</v>
      </c>
      <c r="WDO3" s="13">
        <f t="shared" si="244"/>
        <v>15664</v>
      </c>
      <c r="WDP3" s="13">
        <f t="shared" si="244"/>
        <v>15665</v>
      </c>
      <c r="WDQ3" s="13">
        <f t="shared" si="244"/>
        <v>15666</v>
      </c>
      <c r="WDR3" s="13">
        <f t="shared" si="244"/>
        <v>15667</v>
      </c>
      <c r="WDS3" s="13">
        <f t="shared" si="244"/>
        <v>15668</v>
      </c>
      <c r="WDT3" s="13">
        <f t="shared" si="244"/>
        <v>15669</v>
      </c>
      <c r="WDU3" s="13">
        <f t="shared" si="244"/>
        <v>15670</v>
      </c>
      <c r="WDV3" s="13">
        <f t="shared" si="244"/>
        <v>15671</v>
      </c>
      <c r="WDW3" s="13">
        <f t="shared" si="244"/>
        <v>15672</v>
      </c>
      <c r="WDX3" s="13">
        <f t="shared" si="244"/>
        <v>15673</v>
      </c>
      <c r="WDY3" s="13">
        <f t="shared" si="244"/>
        <v>15674</v>
      </c>
      <c r="WDZ3" s="13">
        <f t="shared" si="244"/>
        <v>15675</v>
      </c>
      <c r="WEA3" s="13">
        <f t="shared" si="244"/>
        <v>15676</v>
      </c>
      <c r="WEB3" s="13">
        <f t="shared" si="244"/>
        <v>15677</v>
      </c>
      <c r="WEC3" s="13">
        <f t="shared" si="244"/>
        <v>15678</v>
      </c>
      <c r="WED3" s="13">
        <f t="shared" si="244"/>
        <v>15679</v>
      </c>
      <c r="WEE3" s="13">
        <f t="shared" si="244"/>
        <v>15680</v>
      </c>
      <c r="WEF3" s="13">
        <f t="shared" si="244"/>
        <v>15681</v>
      </c>
      <c r="WEG3" s="13">
        <f t="shared" si="244"/>
        <v>15682</v>
      </c>
      <c r="WEH3" s="13">
        <f t="shared" si="244"/>
        <v>15683</v>
      </c>
      <c r="WEI3" s="13">
        <f t="shared" ref="WEI3:WGT3" si="245">COLUMN()-3</f>
        <v>15684</v>
      </c>
      <c r="WEJ3" s="13">
        <f t="shared" si="245"/>
        <v>15685</v>
      </c>
      <c r="WEK3" s="13">
        <f t="shared" si="245"/>
        <v>15686</v>
      </c>
      <c r="WEL3" s="13">
        <f t="shared" si="245"/>
        <v>15687</v>
      </c>
      <c r="WEM3" s="13">
        <f t="shared" si="245"/>
        <v>15688</v>
      </c>
      <c r="WEN3" s="13">
        <f t="shared" si="245"/>
        <v>15689</v>
      </c>
      <c r="WEO3" s="13">
        <f t="shared" si="245"/>
        <v>15690</v>
      </c>
      <c r="WEP3" s="13">
        <f t="shared" si="245"/>
        <v>15691</v>
      </c>
      <c r="WEQ3" s="13">
        <f t="shared" si="245"/>
        <v>15692</v>
      </c>
      <c r="WER3" s="13">
        <f t="shared" si="245"/>
        <v>15693</v>
      </c>
      <c r="WES3" s="13">
        <f t="shared" si="245"/>
        <v>15694</v>
      </c>
      <c r="WET3" s="13">
        <f t="shared" si="245"/>
        <v>15695</v>
      </c>
      <c r="WEU3" s="13">
        <f t="shared" si="245"/>
        <v>15696</v>
      </c>
      <c r="WEV3" s="13">
        <f t="shared" si="245"/>
        <v>15697</v>
      </c>
      <c r="WEW3" s="13">
        <f t="shared" si="245"/>
        <v>15698</v>
      </c>
      <c r="WEX3" s="13">
        <f t="shared" si="245"/>
        <v>15699</v>
      </c>
      <c r="WEY3" s="13">
        <f t="shared" si="245"/>
        <v>15700</v>
      </c>
      <c r="WEZ3" s="13">
        <f t="shared" si="245"/>
        <v>15701</v>
      </c>
      <c r="WFA3" s="13">
        <f t="shared" si="245"/>
        <v>15702</v>
      </c>
      <c r="WFB3" s="13">
        <f t="shared" si="245"/>
        <v>15703</v>
      </c>
      <c r="WFC3" s="13">
        <f t="shared" si="245"/>
        <v>15704</v>
      </c>
      <c r="WFD3" s="13">
        <f t="shared" si="245"/>
        <v>15705</v>
      </c>
      <c r="WFE3" s="13">
        <f t="shared" si="245"/>
        <v>15706</v>
      </c>
      <c r="WFF3" s="13">
        <f t="shared" si="245"/>
        <v>15707</v>
      </c>
      <c r="WFG3" s="13">
        <f t="shared" si="245"/>
        <v>15708</v>
      </c>
      <c r="WFH3" s="13">
        <f t="shared" si="245"/>
        <v>15709</v>
      </c>
      <c r="WFI3" s="13">
        <f t="shared" si="245"/>
        <v>15710</v>
      </c>
      <c r="WFJ3" s="13">
        <f t="shared" si="245"/>
        <v>15711</v>
      </c>
      <c r="WFK3" s="13">
        <f t="shared" si="245"/>
        <v>15712</v>
      </c>
      <c r="WFL3" s="13">
        <f t="shared" si="245"/>
        <v>15713</v>
      </c>
      <c r="WFM3" s="13">
        <f t="shared" si="245"/>
        <v>15714</v>
      </c>
      <c r="WFN3" s="13">
        <f t="shared" si="245"/>
        <v>15715</v>
      </c>
      <c r="WFO3" s="13">
        <f t="shared" si="245"/>
        <v>15716</v>
      </c>
      <c r="WFP3" s="13">
        <f t="shared" si="245"/>
        <v>15717</v>
      </c>
      <c r="WFQ3" s="13">
        <f t="shared" si="245"/>
        <v>15718</v>
      </c>
      <c r="WFR3" s="13">
        <f t="shared" si="245"/>
        <v>15719</v>
      </c>
      <c r="WFS3" s="13">
        <f t="shared" si="245"/>
        <v>15720</v>
      </c>
      <c r="WFT3" s="13">
        <f t="shared" si="245"/>
        <v>15721</v>
      </c>
      <c r="WFU3" s="13">
        <f t="shared" si="245"/>
        <v>15722</v>
      </c>
      <c r="WFV3" s="13">
        <f t="shared" si="245"/>
        <v>15723</v>
      </c>
      <c r="WFW3" s="13">
        <f t="shared" si="245"/>
        <v>15724</v>
      </c>
      <c r="WFX3" s="13">
        <f t="shared" si="245"/>
        <v>15725</v>
      </c>
      <c r="WFY3" s="13">
        <f t="shared" si="245"/>
        <v>15726</v>
      </c>
      <c r="WFZ3" s="13">
        <f t="shared" si="245"/>
        <v>15727</v>
      </c>
      <c r="WGA3" s="13">
        <f t="shared" si="245"/>
        <v>15728</v>
      </c>
      <c r="WGB3" s="13">
        <f t="shared" si="245"/>
        <v>15729</v>
      </c>
      <c r="WGC3" s="13">
        <f t="shared" si="245"/>
        <v>15730</v>
      </c>
      <c r="WGD3" s="13">
        <f t="shared" si="245"/>
        <v>15731</v>
      </c>
      <c r="WGE3" s="13">
        <f t="shared" si="245"/>
        <v>15732</v>
      </c>
      <c r="WGF3" s="13">
        <f t="shared" si="245"/>
        <v>15733</v>
      </c>
      <c r="WGG3" s="13">
        <f t="shared" si="245"/>
        <v>15734</v>
      </c>
      <c r="WGH3" s="13">
        <f t="shared" si="245"/>
        <v>15735</v>
      </c>
      <c r="WGI3" s="13">
        <f t="shared" si="245"/>
        <v>15736</v>
      </c>
      <c r="WGJ3" s="13">
        <f t="shared" si="245"/>
        <v>15737</v>
      </c>
      <c r="WGK3" s="13">
        <f t="shared" si="245"/>
        <v>15738</v>
      </c>
      <c r="WGL3" s="13">
        <f t="shared" si="245"/>
        <v>15739</v>
      </c>
      <c r="WGM3" s="13">
        <f t="shared" si="245"/>
        <v>15740</v>
      </c>
      <c r="WGN3" s="13">
        <f t="shared" si="245"/>
        <v>15741</v>
      </c>
      <c r="WGO3" s="13">
        <f t="shared" si="245"/>
        <v>15742</v>
      </c>
      <c r="WGP3" s="13">
        <f t="shared" si="245"/>
        <v>15743</v>
      </c>
      <c r="WGQ3" s="13">
        <f t="shared" si="245"/>
        <v>15744</v>
      </c>
      <c r="WGR3" s="13">
        <f t="shared" si="245"/>
        <v>15745</v>
      </c>
      <c r="WGS3" s="13">
        <f t="shared" si="245"/>
        <v>15746</v>
      </c>
      <c r="WGT3" s="13">
        <f t="shared" si="245"/>
        <v>15747</v>
      </c>
      <c r="WGU3" s="13">
        <f t="shared" ref="WGU3:WJF3" si="246">COLUMN()-3</f>
        <v>15748</v>
      </c>
      <c r="WGV3" s="13">
        <f t="shared" si="246"/>
        <v>15749</v>
      </c>
      <c r="WGW3" s="13">
        <f t="shared" si="246"/>
        <v>15750</v>
      </c>
      <c r="WGX3" s="13">
        <f t="shared" si="246"/>
        <v>15751</v>
      </c>
      <c r="WGY3" s="13">
        <f t="shared" si="246"/>
        <v>15752</v>
      </c>
      <c r="WGZ3" s="13">
        <f t="shared" si="246"/>
        <v>15753</v>
      </c>
      <c r="WHA3" s="13">
        <f t="shared" si="246"/>
        <v>15754</v>
      </c>
      <c r="WHB3" s="13">
        <f t="shared" si="246"/>
        <v>15755</v>
      </c>
      <c r="WHC3" s="13">
        <f t="shared" si="246"/>
        <v>15756</v>
      </c>
      <c r="WHD3" s="13">
        <f t="shared" si="246"/>
        <v>15757</v>
      </c>
      <c r="WHE3" s="13">
        <f t="shared" si="246"/>
        <v>15758</v>
      </c>
      <c r="WHF3" s="13">
        <f t="shared" si="246"/>
        <v>15759</v>
      </c>
      <c r="WHG3" s="13">
        <f t="shared" si="246"/>
        <v>15760</v>
      </c>
      <c r="WHH3" s="13">
        <f t="shared" si="246"/>
        <v>15761</v>
      </c>
      <c r="WHI3" s="13">
        <f t="shared" si="246"/>
        <v>15762</v>
      </c>
      <c r="WHJ3" s="13">
        <f t="shared" si="246"/>
        <v>15763</v>
      </c>
      <c r="WHK3" s="13">
        <f t="shared" si="246"/>
        <v>15764</v>
      </c>
      <c r="WHL3" s="13">
        <f t="shared" si="246"/>
        <v>15765</v>
      </c>
      <c r="WHM3" s="13">
        <f t="shared" si="246"/>
        <v>15766</v>
      </c>
      <c r="WHN3" s="13">
        <f t="shared" si="246"/>
        <v>15767</v>
      </c>
      <c r="WHO3" s="13">
        <f t="shared" si="246"/>
        <v>15768</v>
      </c>
      <c r="WHP3" s="13">
        <f t="shared" si="246"/>
        <v>15769</v>
      </c>
      <c r="WHQ3" s="13">
        <f t="shared" si="246"/>
        <v>15770</v>
      </c>
      <c r="WHR3" s="13">
        <f t="shared" si="246"/>
        <v>15771</v>
      </c>
      <c r="WHS3" s="13">
        <f t="shared" si="246"/>
        <v>15772</v>
      </c>
      <c r="WHT3" s="13">
        <f t="shared" si="246"/>
        <v>15773</v>
      </c>
      <c r="WHU3" s="13">
        <f t="shared" si="246"/>
        <v>15774</v>
      </c>
      <c r="WHV3" s="13">
        <f t="shared" si="246"/>
        <v>15775</v>
      </c>
      <c r="WHW3" s="13">
        <f t="shared" si="246"/>
        <v>15776</v>
      </c>
      <c r="WHX3" s="13">
        <f t="shared" si="246"/>
        <v>15777</v>
      </c>
      <c r="WHY3" s="13">
        <f t="shared" si="246"/>
        <v>15778</v>
      </c>
      <c r="WHZ3" s="13">
        <f t="shared" si="246"/>
        <v>15779</v>
      </c>
      <c r="WIA3" s="13">
        <f t="shared" si="246"/>
        <v>15780</v>
      </c>
      <c r="WIB3" s="13">
        <f t="shared" si="246"/>
        <v>15781</v>
      </c>
      <c r="WIC3" s="13">
        <f t="shared" si="246"/>
        <v>15782</v>
      </c>
      <c r="WID3" s="13">
        <f t="shared" si="246"/>
        <v>15783</v>
      </c>
      <c r="WIE3" s="13">
        <f t="shared" si="246"/>
        <v>15784</v>
      </c>
      <c r="WIF3" s="13">
        <f t="shared" si="246"/>
        <v>15785</v>
      </c>
      <c r="WIG3" s="13">
        <f t="shared" si="246"/>
        <v>15786</v>
      </c>
      <c r="WIH3" s="13">
        <f t="shared" si="246"/>
        <v>15787</v>
      </c>
      <c r="WII3" s="13">
        <f t="shared" si="246"/>
        <v>15788</v>
      </c>
      <c r="WIJ3" s="13">
        <f t="shared" si="246"/>
        <v>15789</v>
      </c>
      <c r="WIK3" s="13">
        <f t="shared" si="246"/>
        <v>15790</v>
      </c>
      <c r="WIL3" s="13">
        <f t="shared" si="246"/>
        <v>15791</v>
      </c>
      <c r="WIM3" s="13">
        <f t="shared" si="246"/>
        <v>15792</v>
      </c>
      <c r="WIN3" s="13">
        <f t="shared" si="246"/>
        <v>15793</v>
      </c>
      <c r="WIO3" s="13">
        <f t="shared" si="246"/>
        <v>15794</v>
      </c>
      <c r="WIP3" s="13">
        <f t="shared" si="246"/>
        <v>15795</v>
      </c>
      <c r="WIQ3" s="13">
        <f t="shared" si="246"/>
        <v>15796</v>
      </c>
      <c r="WIR3" s="13">
        <f t="shared" si="246"/>
        <v>15797</v>
      </c>
      <c r="WIS3" s="13">
        <f t="shared" si="246"/>
        <v>15798</v>
      </c>
      <c r="WIT3" s="13">
        <f t="shared" si="246"/>
        <v>15799</v>
      </c>
      <c r="WIU3" s="13">
        <f t="shared" si="246"/>
        <v>15800</v>
      </c>
      <c r="WIV3" s="13">
        <f t="shared" si="246"/>
        <v>15801</v>
      </c>
      <c r="WIW3" s="13">
        <f t="shared" si="246"/>
        <v>15802</v>
      </c>
      <c r="WIX3" s="13">
        <f t="shared" si="246"/>
        <v>15803</v>
      </c>
      <c r="WIY3" s="13">
        <f t="shared" si="246"/>
        <v>15804</v>
      </c>
      <c r="WIZ3" s="13">
        <f t="shared" si="246"/>
        <v>15805</v>
      </c>
      <c r="WJA3" s="13">
        <f t="shared" si="246"/>
        <v>15806</v>
      </c>
      <c r="WJB3" s="13">
        <f t="shared" si="246"/>
        <v>15807</v>
      </c>
      <c r="WJC3" s="13">
        <f t="shared" si="246"/>
        <v>15808</v>
      </c>
      <c r="WJD3" s="13">
        <f t="shared" si="246"/>
        <v>15809</v>
      </c>
      <c r="WJE3" s="13">
        <f t="shared" si="246"/>
        <v>15810</v>
      </c>
      <c r="WJF3" s="13">
        <f t="shared" si="246"/>
        <v>15811</v>
      </c>
      <c r="WJG3" s="13">
        <f t="shared" ref="WJG3:WLR3" si="247">COLUMN()-3</f>
        <v>15812</v>
      </c>
      <c r="WJH3" s="13">
        <f t="shared" si="247"/>
        <v>15813</v>
      </c>
      <c r="WJI3" s="13">
        <f t="shared" si="247"/>
        <v>15814</v>
      </c>
      <c r="WJJ3" s="13">
        <f t="shared" si="247"/>
        <v>15815</v>
      </c>
      <c r="WJK3" s="13">
        <f t="shared" si="247"/>
        <v>15816</v>
      </c>
      <c r="WJL3" s="13">
        <f t="shared" si="247"/>
        <v>15817</v>
      </c>
      <c r="WJM3" s="13">
        <f t="shared" si="247"/>
        <v>15818</v>
      </c>
      <c r="WJN3" s="13">
        <f t="shared" si="247"/>
        <v>15819</v>
      </c>
      <c r="WJO3" s="13">
        <f t="shared" si="247"/>
        <v>15820</v>
      </c>
      <c r="WJP3" s="13">
        <f t="shared" si="247"/>
        <v>15821</v>
      </c>
      <c r="WJQ3" s="13">
        <f t="shared" si="247"/>
        <v>15822</v>
      </c>
      <c r="WJR3" s="13">
        <f t="shared" si="247"/>
        <v>15823</v>
      </c>
      <c r="WJS3" s="13">
        <f t="shared" si="247"/>
        <v>15824</v>
      </c>
      <c r="WJT3" s="13">
        <f t="shared" si="247"/>
        <v>15825</v>
      </c>
      <c r="WJU3" s="13">
        <f t="shared" si="247"/>
        <v>15826</v>
      </c>
      <c r="WJV3" s="13">
        <f t="shared" si="247"/>
        <v>15827</v>
      </c>
      <c r="WJW3" s="13">
        <f t="shared" si="247"/>
        <v>15828</v>
      </c>
      <c r="WJX3" s="13">
        <f t="shared" si="247"/>
        <v>15829</v>
      </c>
      <c r="WJY3" s="13">
        <f t="shared" si="247"/>
        <v>15830</v>
      </c>
      <c r="WJZ3" s="13">
        <f t="shared" si="247"/>
        <v>15831</v>
      </c>
      <c r="WKA3" s="13">
        <f t="shared" si="247"/>
        <v>15832</v>
      </c>
      <c r="WKB3" s="13">
        <f t="shared" si="247"/>
        <v>15833</v>
      </c>
      <c r="WKC3" s="13">
        <f t="shared" si="247"/>
        <v>15834</v>
      </c>
      <c r="WKD3" s="13">
        <f t="shared" si="247"/>
        <v>15835</v>
      </c>
      <c r="WKE3" s="13">
        <f t="shared" si="247"/>
        <v>15836</v>
      </c>
      <c r="WKF3" s="13">
        <f t="shared" si="247"/>
        <v>15837</v>
      </c>
      <c r="WKG3" s="13">
        <f t="shared" si="247"/>
        <v>15838</v>
      </c>
      <c r="WKH3" s="13">
        <f t="shared" si="247"/>
        <v>15839</v>
      </c>
      <c r="WKI3" s="13">
        <f t="shared" si="247"/>
        <v>15840</v>
      </c>
      <c r="WKJ3" s="13">
        <f t="shared" si="247"/>
        <v>15841</v>
      </c>
      <c r="WKK3" s="13">
        <f t="shared" si="247"/>
        <v>15842</v>
      </c>
      <c r="WKL3" s="13">
        <f t="shared" si="247"/>
        <v>15843</v>
      </c>
      <c r="WKM3" s="13">
        <f t="shared" si="247"/>
        <v>15844</v>
      </c>
      <c r="WKN3" s="13">
        <f t="shared" si="247"/>
        <v>15845</v>
      </c>
      <c r="WKO3" s="13">
        <f t="shared" si="247"/>
        <v>15846</v>
      </c>
      <c r="WKP3" s="13">
        <f t="shared" si="247"/>
        <v>15847</v>
      </c>
      <c r="WKQ3" s="13">
        <f t="shared" si="247"/>
        <v>15848</v>
      </c>
      <c r="WKR3" s="13">
        <f t="shared" si="247"/>
        <v>15849</v>
      </c>
      <c r="WKS3" s="13">
        <f t="shared" si="247"/>
        <v>15850</v>
      </c>
      <c r="WKT3" s="13">
        <f t="shared" si="247"/>
        <v>15851</v>
      </c>
      <c r="WKU3" s="13">
        <f t="shared" si="247"/>
        <v>15852</v>
      </c>
      <c r="WKV3" s="13">
        <f t="shared" si="247"/>
        <v>15853</v>
      </c>
      <c r="WKW3" s="13">
        <f t="shared" si="247"/>
        <v>15854</v>
      </c>
      <c r="WKX3" s="13">
        <f t="shared" si="247"/>
        <v>15855</v>
      </c>
      <c r="WKY3" s="13">
        <f t="shared" si="247"/>
        <v>15856</v>
      </c>
      <c r="WKZ3" s="13">
        <f t="shared" si="247"/>
        <v>15857</v>
      </c>
      <c r="WLA3" s="13">
        <f t="shared" si="247"/>
        <v>15858</v>
      </c>
      <c r="WLB3" s="13">
        <f t="shared" si="247"/>
        <v>15859</v>
      </c>
      <c r="WLC3" s="13">
        <f t="shared" si="247"/>
        <v>15860</v>
      </c>
      <c r="WLD3" s="13">
        <f t="shared" si="247"/>
        <v>15861</v>
      </c>
      <c r="WLE3" s="13">
        <f t="shared" si="247"/>
        <v>15862</v>
      </c>
      <c r="WLF3" s="13">
        <f t="shared" si="247"/>
        <v>15863</v>
      </c>
      <c r="WLG3" s="13">
        <f t="shared" si="247"/>
        <v>15864</v>
      </c>
      <c r="WLH3" s="13">
        <f t="shared" si="247"/>
        <v>15865</v>
      </c>
      <c r="WLI3" s="13">
        <f t="shared" si="247"/>
        <v>15866</v>
      </c>
      <c r="WLJ3" s="13">
        <f t="shared" si="247"/>
        <v>15867</v>
      </c>
      <c r="WLK3" s="13">
        <f t="shared" si="247"/>
        <v>15868</v>
      </c>
      <c r="WLL3" s="13">
        <f t="shared" si="247"/>
        <v>15869</v>
      </c>
      <c r="WLM3" s="13">
        <f t="shared" si="247"/>
        <v>15870</v>
      </c>
      <c r="WLN3" s="13">
        <f t="shared" si="247"/>
        <v>15871</v>
      </c>
      <c r="WLO3" s="13">
        <f t="shared" si="247"/>
        <v>15872</v>
      </c>
      <c r="WLP3" s="13">
        <f t="shared" si="247"/>
        <v>15873</v>
      </c>
      <c r="WLQ3" s="13">
        <f t="shared" si="247"/>
        <v>15874</v>
      </c>
      <c r="WLR3" s="13">
        <f t="shared" si="247"/>
        <v>15875</v>
      </c>
      <c r="WLS3" s="13">
        <f t="shared" ref="WLS3:WOD3" si="248">COLUMN()-3</f>
        <v>15876</v>
      </c>
      <c r="WLT3" s="13">
        <f t="shared" si="248"/>
        <v>15877</v>
      </c>
      <c r="WLU3" s="13">
        <f t="shared" si="248"/>
        <v>15878</v>
      </c>
      <c r="WLV3" s="13">
        <f t="shared" si="248"/>
        <v>15879</v>
      </c>
      <c r="WLW3" s="13">
        <f t="shared" si="248"/>
        <v>15880</v>
      </c>
      <c r="WLX3" s="13">
        <f t="shared" si="248"/>
        <v>15881</v>
      </c>
      <c r="WLY3" s="13">
        <f t="shared" si="248"/>
        <v>15882</v>
      </c>
      <c r="WLZ3" s="13">
        <f t="shared" si="248"/>
        <v>15883</v>
      </c>
      <c r="WMA3" s="13">
        <f t="shared" si="248"/>
        <v>15884</v>
      </c>
      <c r="WMB3" s="13">
        <f t="shared" si="248"/>
        <v>15885</v>
      </c>
      <c r="WMC3" s="13">
        <f t="shared" si="248"/>
        <v>15886</v>
      </c>
      <c r="WMD3" s="13">
        <f t="shared" si="248"/>
        <v>15887</v>
      </c>
      <c r="WME3" s="13">
        <f t="shared" si="248"/>
        <v>15888</v>
      </c>
      <c r="WMF3" s="13">
        <f t="shared" si="248"/>
        <v>15889</v>
      </c>
      <c r="WMG3" s="13">
        <f t="shared" si="248"/>
        <v>15890</v>
      </c>
      <c r="WMH3" s="13">
        <f t="shared" si="248"/>
        <v>15891</v>
      </c>
      <c r="WMI3" s="13">
        <f t="shared" si="248"/>
        <v>15892</v>
      </c>
      <c r="WMJ3" s="13">
        <f t="shared" si="248"/>
        <v>15893</v>
      </c>
      <c r="WMK3" s="13">
        <f t="shared" si="248"/>
        <v>15894</v>
      </c>
      <c r="WML3" s="13">
        <f t="shared" si="248"/>
        <v>15895</v>
      </c>
      <c r="WMM3" s="13">
        <f t="shared" si="248"/>
        <v>15896</v>
      </c>
      <c r="WMN3" s="13">
        <f t="shared" si="248"/>
        <v>15897</v>
      </c>
      <c r="WMO3" s="13">
        <f t="shared" si="248"/>
        <v>15898</v>
      </c>
      <c r="WMP3" s="13">
        <f t="shared" si="248"/>
        <v>15899</v>
      </c>
      <c r="WMQ3" s="13">
        <f t="shared" si="248"/>
        <v>15900</v>
      </c>
      <c r="WMR3" s="13">
        <f t="shared" si="248"/>
        <v>15901</v>
      </c>
      <c r="WMS3" s="13">
        <f t="shared" si="248"/>
        <v>15902</v>
      </c>
      <c r="WMT3" s="13">
        <f t="shared" si="248"/>
        <v>15903</v>
      </c>
      <c r="WMU3" s="13">
        <f t="shared" si="248"/>
        <v>15904</v>
      </c>
      <c r="WMV3" s="13">
        <f t="shared" si="248"/>
        <v>15905</v>
      </c>
      <c r="WMW3" s="13">
        <f t="shared" si="248"/>
        <v>15906</v>
      </c>
      <c r="WMX3" s="13">
        <f t="shared" si="248"/>
        <v>15907</v>
      </c>
      <c r="WMY3" s="13">
        <f t="shared" si="248"/>
        <v>15908</v>
      </c>
      <c r="WMZ3" s="13">
        <f t="shared" si="248"/>
        <v>15909</v>
      </c>
      <c r="WNA3" s="13">
        <f t="shared" si="248"/>
        <v>15910</v>
      </c>
      <c r="WNB3" s="13">
        <f t="shared" si="248"/>
        <v>15911</v>
      </c>
      <c r="WNC3" s="13">
        <f t="shared" si="248"/>
        <v>15912</v>
      </c>
      <c r="WND3" s="13">
        <f t="shared" si="248"/>
        <v>15913</v>
      </c>
      <c r="WNE3" s="13">
        <f t="shared" si="248"/>
        <v>15914</v>
      </c>
      <c r="WNF3" s="13">
        <f t="shared" si="248"/>
        <v>15915</v>
      </c>
      <c r="WNG3" s="13">
        <f t="shared" si="248"/>
        <v>15916</v>
      </c>
      <c r="WNH3" s="13">
        <f t="shared" si="248"/>
        <v>15917</v>
      </c>
      <c r="WNI3" s="13">
        <f t="shared" si="248"/>
        <v>15918</v>
      </c>
      <c r="WNJ3" s="13">
        <f t="shared" si="248"/>
        <v>15919</v>
      </c>
      <c r="WNK3" s="13">
        <f t="shared" si="248"/>
        <v>15920</v>
      </c>
      <c r="WNL3" s="13">
        <f t="shared" si="248"/>
        <v>15921</v>
      </c>
      <c r="WNM3" s="13">
        <f t="shared" si="248"/>
        <v>15922</v>
      </c>
      <c r="WNN3" s="13">
        <f t="shared" si="248"/>
        <v>15923</v>
      </c>
      <c r="WNO3" s="13">
        <f t="shared" si="248"/>
        <v>15924</v>
      </c>
      <c r="WNP3" s="13">
        <f t="shared" si="248"/>
        <v>15925</v>
      </c>
      <c r="WNQ3" s="13">
        <f t="shared" si="248"/>
        <v>15926</v>
      </c>
      <c r="WNR3" s="13">
        <f t="shared" si="248"/>
        <v>15927</v>
      </c>
      <c r="WNS3" s="13">
        <f t="shared" si="248"/>
        <v>15928</v>
      </c>
      <c r="WNT3" s="13">
        <f t="shared" si="248"/>
        <v>15929</v>
      </c>
      <c r="WNU3" s="13">
        <f t="shared" si="248"/>
        <v>15930</v>
      </c>
      <c r="WNV3" s="13">
        <f t="shared" si="248"/>
        <v>15931</v>
      </c>
      <c r="WNW3" s="13">
        <f t="shared" si="248"/>
        <v>15932</v>
      </c>
      <c r="WNX3" s="13">
        <f t="shared" si="248"/>
        <v>15933</v>
      </c>
      <c r="WNY3" s="13">
        <f t="shared" si="248"/>
        <v>15934</v>
      </c>
      <c r="WNZ3" s="13">
        <f t="shared" si="248"/>
        <v>15935</v>
      </c>
      <c r="WOA3" s="13">
        <f t="shared" si="248"/>
        <v>15936</v>
      </c>
      <c r="WOB3" s="13">
        <f t="shared" si="248"/>
        <v>15937</v>
      </c>
      <c r="WOC3" s="13">
        <f t="shared" si="248"/>
        <v>15938</v>
      </c>
      <c r="WOD3" s="13">
        <f t="shared" si="248"/>
        <v>15939</v>
      </c>
      <c r="WOE3" s="13">
        <f t="shared" ref="WOE3:WQP3" si="249">COLUMN()-3</f>
        <v>15940</v>
      </c>
      <c r="WOF3" s="13">
        <f t="shared" si="249"/>
        <v>15941</v>
      </c>
      <c r="WOG3" s="13">
        <f t="shared" si="249"/>
        <v>15942</v>
      </c>
      <c r="WOH3" s="13">
        <f t="shared" si="249"/>
        <v>15943</v>
      </c>
      <c r="WOI3" s="13">
        <f t="shared" si="249"/>
        <v>15944</v>
      </c>
      <c r="WOJ3" s="13">
        <f t="shared" si="249"/>
        <v>15945</v>
      </c>
      <c r="WOK3" s="13">
        <f t="shared" si="249"/>
        <v>15946</v>
      </c>
      <c r="WOL3" s="13">
        <f t="shared" si="249"/>
        <v>15947</v>
      </c>
      <c r="WOM3" s="13">
        <f t="shared" si="249"/>
        <v>15948</v>
      </c>
      <c r="WON3" s="13">
        <f t="shared" si="249"/>
        <v>15949</v>
      </c>
      <c r="WOO3" s="13">
        <f t="shared" si="249"/>
        <v>15950</v>
      </c>
      <c r="WOP3" s="13">
        <f t="shared" si="249"/>
        <v>15951</v>
      </c>
      <c r="WOQ3" s="13">
        <f t="shared" si="249"/>
        <v>15952</v>
      </c>
      <c r="WOR3" s="13">
        <f t="shared" si="249"/>
        <v>15953</v>
      </c>
      <c r="WOS3" s="13">
        <f t="shared" si="249"/>
        <v>15954</v>
      </c>
      <c r="WOT3" s="13">
        <f t="shared" si="249"/>
        <v>15955</v>
      </c>
      <c r="WOU3" s="13">
        <f t="shared" si="249"/>
        <v>15956</v>
      </c>
      <c r="WOV3" s="13">
        <f t="shared" si="249"/>
        <v>15957</v>
      </c>
      <c r="WOW3" s="13">
        <f t="shared" si="249"/>
        <v>15958</v>
      </c>
      <c r="WOX3" s="13">
        <f t="shared" si="249"/>
        <v>15959</v>
      </c>
      <c r="WOY3" s="13">
        <f t="shared" si="249"/>
        <v>15960</v>
      </c>
      <c r="WOZ3" s="13">
        <f t="shared" si="249"/>
        <v>15961</v>
      </c>
      <c r="WPA3" s="13">
        <f t="shared" si="249"/>
        <v>15962</v>
      </c>
      <c r="WPB3" s="13">
        <f t="shared" si="249"/>
        <v>15963</v>
      </c>
      <c r="WPC3" s="13">
        <f t="shared" si="249"/>
        <v>15964</v>
      </c>
      <c r="WPD3" s="13">
        <f t="shared" si="249"/>
        <v>15965</v>
      </c>
      <c r="WPE3" s="13">
        <f t="shared" si="249"/>
        <v>15966</v>
      </c>
      <c r="WPF3" s="13">
        <f t="shared" si="249"/>
        <v>15967</v>
      </c>
      <c r="WPG3" s="13">
        <f t="shared" si="249"/>
        <v>15968</v>
      </c>
      <c r="WPH3" s="13">
        <f t="shared" si="249"/>
        <v>15969</v>
      </c>
      <c r="WPI3" s="13">
        <f t="shared" si="249"/>
        <v>15970</v>
      </c>
      <c r="WPJ3" s="13">
        <f t="shared" si="249"/>
        <v>15971</v>
      </c>
      <c r="WPK3" s="13">
        <f t="shared" si="249"/>
        <v>15972</v>
      </c>
      <c r="WPL3" s="13">
        <f t="shared" si="249"/>
        <v>15973</v>
      </c>
      <c r="WPM3" s="13">
        <f t="shared" si="249"/>
        <v>15974</v>
      </c>
      <c r="WPN3" s="13">
        <f t="shared" si="249"/>
        <v>15975</v>
      </c>
      <c r="WPO3" s="13">
        <f t="shared" si="249"/>
        <v>15976</v>
      </c>
      <c r="WPP3" s="13">
        <f t="shared" si="249"/>
        <v>15977</v>
      </c>
      <c r="WPQ3" s="13">
        <f t="shared" si="249"/>
        <v>15978</v>
      </c>
      <c r="WPR3" s="13">
        <f t="shared" si="249"/>
        <v>15979</v>
      </c>
      <c r="WPS3" s="13">
        <f t="shared" si="249"/>
        <v>15980</v>
      </c>
      <c r="WPT3" s="13">
        <f t="shared" si="249"/>
        <v>15981</v>
      </c>
      <c r="WPU3" s="13">
        <f t="shared" si="249"/>
        <v>15982</v>
      </c>
      <c r="WPV3" s="13">
        <f t="shared" si="249"/>
        <v>15983</v>
      </c>
      <c r="WPW3" s="13">
        <f t="shared" si="249"/>
        <v>15984</v>
      </c>
      <c r="WPX3" s="13">
        <f t="shared" si="249"/>
        <v>15985</v>
      </c>
      <c r="WPY3" s="13">
        <f t="shared" si="249"/>
        <v>15986</v>
      </c>
      <c r="WPZ3" s="13">
        <f t="shared" si="249"/>
        <v>15987</v>
      </c>
      <c r="WQA3" s="13">
        <f t="shared" si="249"/>
        <v>15988</v>
      </c>
      <c r="WQB3" s="13">
        <f t="shared" si="249"/>
        <v>15989</v>
      </c>
      <c r="WQC3" s="13">
        <f t="shared" si="249"/>
        <v>15990</v>
      </c>
      <c r="WQD3" s="13">
        <f t="shared" si="249"/>
        <v>15991</v>
      </c>
      <c r="WQE3" s="13">
        <f t="shared" si="249"/>
        <v>15992</v>
      </c>
      <c r="WQF3" s="13">
        <f t="shared" si="249"/>
        <v>15993</v>
      </c>
      <c r="WQG3" s="13">
        <f t="shared" si="249"/>
        <v>15994</v>
      </c>
      <c r="WQH3" s="13">
        <f t="shared" si="249"/>
        <v>15995</v>
      </c>
      <c r="WQI3" s="13">
        <f t="shared" si="249"/>
        <v>15996</v>
      </c>
      <c r="WQJ3" s="13">
        <f t="shared" si="249"/>
        <v>15997</v>
      </c>
      <c r="WQK3" s="13">
        <f t="shared" si="249"/>
        <v>15998</v>
      </c>
      <c r="WQL3" s="13">
        <f t="shared" si="249"/>
        <v>15999</v>
      </c>
      <c r="WQM3" s="13">
        <f t="shared" si="249"/>
        <v>16000</v>
      </c>
      <c r="WQN3" s="13">
        <f t="shared" si="249"/>
        <v>16001</v>
      </c>
      <c r="WQO3" s="13">
        <f t="shared" si="249"/>
        <v>16002</v>
      </c>
      <c r="WQP3" s="13">
        <f t="shared" si="249"/>
        <v>16003</v>
      </c>
      <c r="WQQ3" s="13">
        <f t="shared" ref="WQQ3:WTB3" si="250">COLUMN()-3</f>
        <v>16004</v>
      </c>
      <c r="WQR3" s="13">
        <f t="shared" si="250"/>
        <v>16005</v>
      </c>
      <c r="WQS3" s="13">
        <f t="shared" si="250"/>
        <v>16006</v>
      </c>
      <c r="WQT3" s="13">
        <f t="shared" si="250"/>
        <v>16007</v>
      </c>
      <c r="WQU3" s="13">
        <f t="shared" si="250"/>
        <v>16008</v>
      </c>
      <c r="WQV3" s="13">
        <f t="shared" si="250"/>
        <v>16009</v>
      </c>
      <c r="WQW3" s="13">
        <f t="shared" si="250"/>
        <v>16010</v>
      </c>
      <c r="WQX3" s="13">
        <f t="shared" si="250"/>
        <v>16011</v>
      </c>
      <c r="WQY3" s="13">
        <f t="shared" si="250"/>
        <v>16012</v>
      </c>
      <c r="WQZ3" s="13">
        <f t="shared" si="250"/>
        <v>16013</v>
      </c>
      <c r="WRA3" s="13">
        <f t="shared" si="250"/>
        <v>16014</v>
      </c>
      <c r="WRB3" s="13">
        <f t="shared" si="250"/>
        <v>16015</v>
      </c>
      <c r="WRC3" s="13">
        <f t="shared" si="250"/>
        <v>16016</v>
      </c>
      <c r="WRD3" s="13">
        <f t="shared" si="250"/>
        <v>16017</v>
      </c>
      <c r="WRE3" s="13">
        <f t="shared" si="250"/>
        <v>16018</v>
      </c>
      <c r="WRF3" s="13">
        <f t="shared" si="250"/>
        <v>16019</v>
      </c>
      <c r="WRG3" s="13">
        <f t="shared" si="250"/>
        <v>16020</v>
      </c>
      <c r="WRH3" s="13">
        <f t="shared" si="250"/>
        <v>16021</v>
      </c>
      <c r="WRI3" s="13">
        <f t="shared" si="250"/>
        <v>16022</v>
      </c>
      <c r="WRJ3" s="13">
        <f t="shared" si="250"/>
        <v>16023</v>
      </c>
      <c r="WRK3" s="13">
        <f t="shared" si="250"/>
        <v>16024</v>
      </c>
      <c r="WRL3" s="13">
        <f t="shared" si="250"/>
        <v>16025</v>
      </c>
      <c r="WRM3" s="13">
        <f t="shared" si="250"/>
        <v>16026</v>
      </c>
      <c r="WRN3" s="13">
        <f t="shared" si="250"/>
        <v>16027</v>
      </c>
      <c r="WRO3" s="13">
        <f t="shared" si="250"/>
        <v>16028</v>
      </c>
      <c r="WRP3" s="13">
        <f t="shared" si="250"/>
        <v>16029</v>
      </c>
      <c r="WRQ3" s="13">
        <f t="shared" si="250"/>
        <v>16030</v>
      </c>
      <c r="WRR3" s="13">
        <f t="shared" si="250"/>
        <v>16031</v>
      </c>
      <c r="WRS3" s="13">
        <f t="shared" si="250"/>
        <v>16032</v>
      </c>
      <c r="WRT3" s="13">
        <f t="shared" si="250"/>
        <v>16033</v>
      </c>
      <c r="WRU3" s="13">
        <f t="shared" si="250"/>
        <v>16034</v>
      </c>
      <c r="WRV3" s="13">
        <f t="shared" si="250"/>
        <v>16035</v>
      </c>
      <c r="WRW3" s="13">
        <f t="shared" si="250"/>
        <v>16036</v>
      </c>
      <c r="WRX3" s="13">
        <f t="shared" si="250"/>
        <v>16037</v>
      </c>
      <c r="WRY3" s="13">
        <f t="shared" si="250"/>
        <v>16038</v>
      </c>
      <c r="WRZ3" s="13">
        <f t="shared" si="250"/>
        <v>16039</v>
      </c>
      <c r="WSA3" s="13">
        <f t="shared" si="250"/>
        <v>16040</v>
      </c>
      <c r="WSB3" s="13">
        <f t="shared" si="250"/>
        <v>16041</v>
      </c>
      <c r="WSC3" s="13">
        <f t="shared" si="250"/>
        <v>16042</v>
      </c>
      <c r="WSD3" s="13">
        <f t="shared" si="250"/>
        <v>16043</v>
      </c>
      <c r="WSE3" s="13">
        <f t="shared" si="250"/>
        <v>16044</v>
      </c>
      <c r="WSF3" s="13">
        <f t="shared" si="250"/>
        <v>16045</v>
      </c>
      <c r="WSG3" s="13">
        <f t="shared" si="250"/>
        <v>16046</v>
      </c>
      <c r="WSH3" s="13">
        <f t="shared" si="250"/>
        <v>16047</v>
      </c>
      <c r="WSI3" s="13">
        <f t="shared" si="250"/>
        <v>16048</v>
      </c>
      <c r="WSJ3" s="13">
        <f t="shared" si="250"/>
        <v>16049</v>
      </c>
      <c r="WSK3" s="13">
        <f t="shared" si="250"/>
        <v>16050</v>
      </c>
      <c r="WSL3" s="13">
        <f t="shared" si="250"/>
        <v>16051</v>
      </c>
      <c r="WSM3" s="13">
        <f t="shared" si="250"/>
        <v>16052</v>
      </c>
      <c r="WSN3" s="13">
        <f t="shared" si="250"/>
        <v>16053</v>
      </c>
      <c r="WSO3" s="13">
        <f t="shared" si="250"/>
        <v>16054</v>
      </c>
      <c r="WSP3" s="13">
        <f t="shared" si="250"/>
        <v>16055</v>
      </c>
      <c r="WSQ3" s="13">
        <f t="shared" si="250"/>
        <v>16056</v>
      </c>
      <c r="WSR3" s="13">
        <f t="shared" si="250"/>
        <v>16057</v>
      </c>
      <c r="WSS3" s="13">
        <f t="shared" si="250"/>
        <v>16058</v>
      </c>
      <c r="WST3" s="13">
        <f t="shared" si="250"/>
        <v>16059</v>
      </c>
      <c r="WSU3" s="13">
        <f t="shared" si="250"/>
        <v>16060</v>
      </c>
      <c r="WSV3" s="13">
        <f t="shared" si="250"/>
        <v>16061</v>
      </c>
      <c r="WSW3" s="13">
        <f t="shared" si="250"/>
        <v>16062</v>
      </c>
      <c r="WSX3" s="13">
        <f t="shared" si="250"/>
        <v>16063</v>
      </c>
      <c r="WSY3" s="13">
        <f t="shared" si="250"/>
        <v>16064</v>
      </c>
      <c r="WSZ3" s="13">
        <f t="shared" si="250"/>
        <v>16065</v>
      </c>
      <c r="WTA3" s="13">
        <f t="shared" si="250"/>
        <v>16066</v>
      </c>
      <c r="WTB3" s="13">
        <f t="shared" si="250"/>
        <v>16067</v>
      </c>
      <c r="WTC3" s="13">
        <f t="shared" ref="WTC3:WVN3" si="251">COLUMN()-3</f>
        <v>16068</v>
      </c>
      <c r="WTD3" s="13">
        <f t="shared" si="251"/>
        <v>16069</v>
      </c>
      <c r="WTE3" s="13">
        <f t="shared" si="251"/>
        <v>16070</v>
      </c>
      <c r="WTF3" s="13">
        <f t="shared" si="251"/>
        <v>16071</v>
      </c>
      <c r="WTG3" s="13">
        <f t="shared" si="251"/>
        <v>16072</v>
      </c>
      <c r="WTH3" s="13">
        <f t="shared" si="251"/>
        <v>16073</v>
      </c>
      <c r="WTI3" s="13">
        <f t="shared" si="251"/>
        <v>16074</v>
      </c>
      <c r="WTJ3" s="13">
        <f t="shared" si="251"/>
        <v>16075</v>
      </c>
      <c r="WTK3" s="13">
        <f t="shared" si="251"/>
        <v>16076</v>
      </c>
      <c r="WTL3" s="13">
        <f t="shared" si="251"/>
        <v>16077</v>
      </c>
      <c r="WTM3" s="13">
        <f t="shared" si="251"/>
        <v>16078</v>
      </c>
      <c r="WTN3" s="13">
        <f t="shared" si="251"/>
        <v>16079</v>
      </c>
      <c r="WTO3" s="13">
        <f t="shared" si="251"/>
        <v>16080</v>
      </c>
      <c r="WTP3" s="13">
        <f t="shared" si="251"/>
        <v>16081</v>
      </c>
      <c r="WTQ3" s="13">
        <f t="shared" si="251"/>
        <v>16082</v>
      </c>
      <c r="WTR3" s="13">
        <f t="shared" si="251"/>
        <v>16083</v>
      </c>
      <c r="WTS3" s="13">
        <f t="shared" si="251"/>
        <v>16084</v>
      </c>
      <c r="WTT3" s="13">
        <f t="shared" si="251"/>
        <v>16085</v>
      </c>
      <c r="WTU3" s="13">
        <f t="shared" si="251"/>
        <v>16086</v>
      </c>
      <c r="WTV3" s="13">
        <f t="shared" si="251"/>
        <v>16087</v>
      </c>
      <c r="WTW3" s="13">
        <f t="shared" si="251"/>
        <v>16088</v>
      </c>
      <c r="WTX3" s="13">
        <f t="shared" si="251"/>
        <v>16089</v>
      </c>
      <c r="WTY3" s="13">
        <f t="shared" si="251"/>
        <v>16090</v>
      </c>
      <c r="WTZ3" s="13">
        <f t="shared" si="251"/>
        <v>16091</v>
      </c>
      <c r="WUA3" s="13">
        <f t="shared" si="251"/>
        <v>16092</v>
      </c>
      <c r="WUB3" s="13">
        <f t="shared" si="251"/>
        <v>16093</v>
      </c>
      <c r="WUC3" s="13">
        <f t="shared" si="251"/>
        <v>16094</v>
      </c>
      <c r="WUD3" s="13">
        <f t="shared" si="251"/>
        <v>16095</v>
      </c>
      <c r="WUE3" s="13">
        <f t="shared" si="251"/>
        <v>16096</v>
      </c>
      <c r="WUF3" s="13">
        <f t="shared" si="251"/>
        <v>16097</v>
      </c>
      <c r="WUG3" s="13">
        <f t="shared" si="251"/>
        <v>16098</v>
      </c>
      <c r="WUH3" s="13">
        <f t="shared" si="251"/>
        <v>16099</v>
      </c>
      <c r="WUI3" s="13">
        <f t="shared" si="251"/>
        <v>16100</v>
      </c>
      <c r="WUJ3" s="13">
        <f t="shared" si="251"/>
        <v>16101</v>
      </c>
      <c r="WUK3" s="13">
        <f t="shared" si="251"/>
        <v>16102</v>
      </c>
      <c r="WUL3" s="13">
        <f t="shared" si="251"/>
        <v>16103</v>
      </c>
      <c r="WUM3" s="13">
        <f t="shared" si="251"/>
        <v>16104</v>
      </c>
      <c r="WUN3" s="13">
        <f t="shared" si="251"/>
        <v>16105</v>
      </c>
      <c r="WUO3" s="13">
        <f t="shared" si="251"/>
        <v>16106</v>
      </c>
      <c r="WUP3" s="13">
        <f t="shared" si="251"/>
        <v>16107</v>
      </c>
      <c r="WUQ3" s="13">
        <f t="shared" si="251"/>
        <v>16108</v>
      </c>
      <c r="WUR3" s="13">
        <f t="shared" si="251"/>
        <v>16109</v>
      </c>
      <c r="WUS3" s="13">
        <f t="shared" si="251"/>
        <v>16110</v>
      </c>
      <c r="WUT3" s="13">
        <f t="shared" si="251"/>
        <v>16111</v>
      </c>
      <c r="WUU3" s="13">
        <f t="shared" si="251"/>
        <v>16112</v>
      </c>
      <c r="WUV3" s="13">
        <f t="shared" si="251"/>
        <v>16113</v>
      </c>
      <c r="WUW3" s="13">
        <f t="shared" si="251"/>
        <v>16114</v>
      </c>
      <c r="WUX3" s="13">
        <f t="shared" si="251"/>
        <v>16115</v>
      </c>
      <c r="WUY3" s="13">
        <f t="shared" si="251"/>
        <v>16116</v>
      </c>
      <c r="WUZ3" s="13">
        <f t="shared" si="251"/>
        <v>16117</v>
      </c>
      <c r="WVA3" s="13">
        <f t="shared" si="251"/>
        <v>16118</v>
      </c>
      <c r="WVB3" s="13">
        <f t="shared" si="251"/>
        <v>16119</v>
      </c>
      <c r="WVC3" s="13">
        <f t="shared" si="251"/>
        <v>16120</v>
      </c>
      <c r="WVD3" s="13">
        <f t="shared" si="251"/>
        <v>16121</v>
      </c>
      <c r="WVE3" s="13">
        <f t="shared" si="251"/>
        <v>16122</v>
      </c>
      <c r="WVF3" s="13">
        <f t="shared" si="251"/>
        <v>16123</v>
      </c>
      <c r="WVG3" s="13">
        <f t="shared" si="251"/>
        <v>16124</v>
      </c>
      <c r="WVH3" s="13">
        <f t="shared" si="251"/>
        <v>16125</v>
      </c>
      <c r="WVI3" s="13">
        <f t="shared" si="251"/>
        <v>16126</v>
      </c>
      <c r="WVJ3" s="13">
        <f t="shared" si="251"/>
        <v>16127</v>
      </c>
      <c r="WVK3" s="13">
        <f t="shared" si="251"/>
        <v>16128</v>
      </c>
      <c r="WVL3" s="13">
        <f t="shared" si="251"/>
        <v>16129</v>
      </c>
      <c r="WVM3" s="13">
        <f t="shared" si="251"/>
        <v>16130</v>
      </c>
      <c r="WVN3" s="13">
        <f t="shared" si="251"/>
        <v>16131</v>
      </c>
      <c r="WVO3" s="13">
        <f t="shared" ref="WVO3:WXZ3" si="252">COLUMN()-3</f>
        <v>16132</v>
      </c>
      <c r="WVP3" s="13">
        <f t="shared" si="252"/>
        <v>16133</v>
      </c>
      <c r="WVQ3" s="13">
        <f t="shared" si="252"/>
        <v>16134</v>
      </c>
      <c r="WVR3" s="13">
        <f t="shared" si="252"/>
        <v>16135</v>
      </c>
      <c r="WVS3" s="13">
        <f t="shared" si="252"/>
        <v>16136</v>
      </c>
      <c r="WVT3" s="13">
        <f t="shared" si="252"/>
        <v>16137</v>
      </c>
      <c r="WVU3" s="13">
        <f t="shared" si="252"/>
        <v>16138</v>
      </c>
      <c r="WVV3" s="13">
        <f t="shared" si="252"/>
        <v>16139</v>
      </c>
      <c r="WVW3" s="13">
        <f t="shared" si="252"/>
        <v>16140</v>
      </c>
      <c r="WVX3" s="13">
        <f t="shared" si="252"/>
        <v>16141</v>
      </c>
      <c r="WVY3" s="13">
        <f t="shared" si="252"/>
        <v>16142</v>
      </c>
      <c r="WVZ3" s="13">
        <f t="shared" si="252"/>
        <v>16143</v>
      </c>
      <c r="WWA3" s="13">
        <f t="shared" si="252"/>
        <v>16144</v>
      </c>
      <c r="WWB3" s="13">
        <f t="shared" si="252"/>
        <v>16145</v>
      </c>
      <c r="WWC3" s="13">
        <f t="shared" si="252"/>
        <v>16146</v>
      </c>
      <c r="WWD3" s="13">
        <f t="shared" si="252"/>
        <v>16147</v>
      </c>
      <c r="WWE3" s="13">
        <f t="shared" si="252"/>
        <v>16148</v>
      </c>
      <c r="WWF3" s="13">
        <f t="shared" si="252"/>
        <v>16149</v>
      </c>
      <c r="WWG3" s="13">
        <f t="shared" si="252"/>
        <v>16150</v>
      </c>
      <c r="WWH3" s="13">
        <f t="shared" si="252"/>
        <v>16151</v>
      </c>
      <c r="WWI3" s="13">
        <f t="shared" si="252"/>
        <v>16152</v>
      </c>
      <c r="WWJ3" s="13">
        <f t="shared" si="252"/>
        <v>16153</v>
      </c>
      <c r="WWK3" s="13">
        <f t="shared" si="252"/>
        <v>16154</v>
      </c>
      <c r="WWL3" s="13">
        <f t="shared" si="252"/>
        <v>16155</v>
      </c>
      <c r="WWM3" s="13">
        <f t="shared" si="252"/>
        <v>16156</v>
      </c>
      <c r="WWN3" s="13">
        <f t="shared" si="252"/>
        <v>16157</v>
      </c>
      <c r="WWO3" s="13">
        <f t="shared" si="252"/>
        <v>16158</v>
      </c>
      <c r="WWP3" s="13">
        <f t="shared" si="252"/>
        <v>16159</v>
      </c>
      <c r="WWQ3" s="13">
        <f t="shared" si="252"/>
        <v>16160</v>
      </c>
      <c r="WWR3" s="13">
        <f t="shared" si="252"/>
        <v>16161</v>
      </c>
      <c r="WWS3" s="13">
        <f t="shared" si="252"/>
        <v>16162</v>
      </c>
      <c r="WWT3" s="13">
        <f t="shared" si="252"/>
        <v>16163</v>
      </c>
      <c r="WWU3" s="13">
        <f t="shared" si="252"/>
        <v>16164</v>
      </c>
      <c r="WWV3" s="13">
        <f t="shared" si="252"/>
        <v>16165</v>
      </c>
      <c r="WWW3" s="13">
        <f t="shared" si="252"/>
        <v>16166</v>
      </c>
      <c r="WWX3" s="13">
        <f t="shared" si="252"/>
        <v>16167</v>
      </c>
      <c r="WWY3" s="13">
        <f t="shared" si="252"/>
        <v>16168</v>
      </c>
      <c r="WWZ3" s="13">
        <f t="shared" si="252"/>
        <v>16169</v>
      </c>
      <c r="WXA3" s="13">
        <f t="shared" si="252"/>
        <v>16170</v>
      </c>
      <c r="WXB3" s="13">
        <f t="shared" si="252"/>
        <v>16171</v>
      </c>
      <c r="WXC3" s="13">
        <f t="shared" si="252"/>
        <v>16172</v>
      </c>
      <c r="WXD3" s="13">
        <f t="shared" si="252"/>
        <v>16173</v>
      </c>
      <c r="WXE3" s="13">
        <f t="shared" si="252"/>
        <v>16174</v>
      </c>
      <c r="WXF3" s="13">
        <f t="shared" si="252"/>
        <v>16175</v>
      </c>
      <c r="WXG3" s="13">
        <f t="shared" si="252"/>
        <v>16176</v>
      </c>
      <c r="WXH3" s="13">
        <f t="shared" si="252"/>
        <v>16177</v>
      </c>
      <c r="WXI3" s="13">
        <f t="shared" si="252"/>
        <v>16178</v>
      </c>
      <c r="WXJ3" s="13">
        <f t="shared" si="252"/>
        <v>16179</v>
      </c>
      <c r="WXK3" s="13">
        <f t="shared" si="252"/>
        <v>16180</v>
      </c>
      <c r="WXL3" s="13">
        <f t="shared" si="252"/>
        <v>16181</v>
      </c>
      <c r="WXM3" s="13">
        <f t="shared" si="252"/>
        <v>16182</v>
      </c>
      <c r="WXN3" s="13">
        <f t="shared" si="252"/>
        <v>16183</v>
      </c>
      <c r="WXO3" s="13">
        <f t="shared" si="252"/>
        <v>16184</v>
      </c>
      <c r="WXP3" s="13">
        <f t="shared" si="252"/>
        <v>16185</v>
      </c>
      <c r="WXQ3" s="13">
        <f t="shared" si="252"/>
        <v>16186</v>
      </c>
      <c r="WXR3" s="13">
        <f t="shared" si="252"/>
        <v>16187</v>
      </c>
      <c r="WXS3" s="13">
        <f t="shared" si="252"/>
        <v>16188</v>
      </c>
      <c r="WXT3" s="13">
        <f t="shared" si="252"/>
        <v>16189</v>
      </c>
      <c r="WXU3" s="13">
        <f t="shared" si="252"/>
        <v>16190</v>
      </c>
      <c r="WXV3" s="13">
        <f t="shared" si="252"/>
        <v>16191</v>
      </c>
      <c r="WXW3" s="13">
        <f t="shared" si="252"/>
        <v>16192</v>
      </c>
      <c r="WXX3" s="13">
        <f t="shared" si="252"/>
        <v>16193</v>
      </c>
      <c r="WXY3" s="13">
        <f t="shared" si="252"/>
        <v>16194</v>
      </c>
      <c r="WXZ3" s="13">
        <f t="shared" si="252"/>
        <v>16195</v>
      </c>
      <c r="WYA3" s="13">
        <f t="shared" ref="WYA3:XAL3" si="253">COLUMN()-3</f>
        <v>16196</v>
      </c>
      <c r="WYB3" s="13">
        <f t="shared" si="253"/>
        <v>16197</v>
      </c>
      <c r="WYC3" s="13">
        <f t="shared" si="253"/>
        <v>16198</v>
      </c>
      <c r="WYD3" s="13">
        <f t="shared" si="253"/>
        <v>16199</v>
      </c>
      <c r="WYE3" s="13">
        <f t="shared" si="253"/>
        <v>16200</v>
      </c>
      <c r="WYF3" s="13">
        <f t="shared" si="253"/>
        <v>16201</v>
      </c>
      <c r="WYG3" s="13">
        <f t="shared" si="253"/>
        <v>16202</v>
      </c>
      <c r="WYH3" s="13">
        <f t="shared" si="253"/>
        <v>16203</v>
      </c>
      <c r="WYI3" s="13">
        <f t="shared" si="253"/>
        <v>16204</v>
      </c>
      <c r="WYJ3" s="13">
        <f t="shared" si="253"/>
        <v>16205</v>
      </c>
      <c r="WYK3" s="13">
        <f t="shared" si="253"/>
        <v>16206</v>
      </c>
      <c r="WYL3" s="13">
        <f t="shared" si="253"/>
        <v>16207</v>
      </c>
      <c r="WYM3" s="13">
        <f t="shared" si="253"/>
        <v>16208</v>
      </c>
      <c r="WYN3" s="13">
        <f t="shared" si="253"/>
        <v>16209</v>
      </c>
      <c r="WYO3" s="13">
        <f t="shared" si="253"/>
        <v>16210</v>
      </c>
      <c r="WYP3" s="13">
        <f t="shared" si="253"/>
        <v>16211</v>
      </c>
      <c r="WYQ3" s="13">
        <f t="shared" si="253"/>
        <v>16212</v>
      </c>
      <c r="WYR3" s="13">
        <f t="shared" si="253"/>
        <v>16213</v>
      </c>
      <c r="WYS3" s="13">
        <f t="shared" si="253"/>
        <v>16214</v>
      </c>
      <c r="WYT3" s="13">
        <f t="shared" si="253"/>
        <v>16215</v>
      </c>
      <c r="WYU3" s="13">
        <f t="shared" si="253"/>
        <v>16216</v>
      </c>
      <c r="WYV3" s="13">
        <f t="shared" si="253"/>
        <v>16217</v>
      </c>
      <c r="WYW3" s="13">
        <f t="shared" si="253"/>
        <v>16218</v>
      </c>
      <c r="WYX3" s="13">
        <f t="shared" si="253"/>
        <v>16219</v>
      </c>
      <c r="WYY3" s="13">
        <f t="shared" si="253"/>
        <v>16220</v>
      </c>
      <c r="WYZ3" s="13">
        <f t="shared" si="253"/>
        <v>16221</v>
      </c>
      <c r="WZA3" s="13">
        <f t="shared" si="253"/>
        <v>16222</v>
      </c>
      <c r="WZB3" s="13">
        <f t="shared" si="253"/>
        <v>16223</v>
      </c>
      <c r="WZC3" s="13">
        <f t="shared" si="253"/>
        <v>16224</v>
      </c>
      <c r="WZD3" s="13">
        <f t="shared" si="253"/>
        <v>16225</v>
      </c>
      <c r="WZE3" s="13">
        <f t="shared" si="253"/>
        <v>16226</v>
      </c>
      <c r="WZF3" s="13">
        <f t="shared" si="253"/>
        <v>16227</v>
      </c>
      <c r="WZG3" s="13">
        <f t="shared" si="253"/>
        <v>16228</v>
      </c>
      <c r="WZH3" s="13">
        <f t="shared" si="253"/>
        <v>16229</v>
      </c>
      <c r="WZI3" s="13">
        <f t="shared" si="253"/>
        <v>16230</v>
      </c>
      <c r="WZJ3" s="13">
        <f t="shared" si="253"/>
        <v>16231</v>
      </c>
      <c r="WZK3" s="13">
        <f t="shared" si="253"/>
        <v>16232</v>
      </c>
      <c r="WZL3" s="13">
        <f t="shared" si="253"/>
        <v>16233</v>
      </c>
      <c r="WZM3" s="13">
        <f t="shared" si="253"/>
        <v>16234</v>
      </c>
      <c r="WZN3" s="13">
        <f t="shared" si="253"/>
        <v>16235</v>
      </c>
      <c r="WZO3" s="13">
        <f t="shared" si="253"/>
        <v>16236</v>
      </c>
      <c r="WZP3" s="13">
        <f t="shared" si="253"/>
        <v>16237</v>
      </c>
      <c r="WZQ3" s="13">
        <f t="shared" si="253"/>
        <v>16238</v>
      </c>
      <c r="WZR3" s="13">
        <f t="shared" si="253"/>
        <v>16239</v>
      </c>
      <c r="WZS3" s="13">
        <f t="shared" si="253"/>
        <v>16240</v>
      </c>
      <c r="WZT3" s="13">
        <f t="shared" si="253"/>
        <v>16241</v>
      </c>
      <c r="WZU3" s="13">
        <f t="shared" si="253"/>
        <v>16242</v>
      </c>
      <c r="WZV3" s="13">
        <f t="shared" si="253"/>
        <v>16243</v>
      </c>
      <c r="WZW3" s="13">
        <f t="shared" si="253"/>
        <v>16244</v>
      </c>
      <c r="WZX3" s="13">
        <f t="shared" si="253"/>
        <v>16245</v>
      </c>
      <c r="WZY3" s="13">
        <f t="shared" si="253"/>
        <v>16246</v>
      </c>
      <c r="WZZ3" s="13">
        <f t="shared" si="253"/>
        <v>16247</v>
      </c>
      <c r="XAA3" s="13">
        <f t="shared" si="253"/>
        <v>16248</v>
      </c>
      <c r="XAB3" s="13">
        <f t="shared" si="253"/>
        <v>16249</v>
      </c>
      <c r="XAC3" s="13">
        <f t="shared" si="253"/>
        <v>16250</v>
      </c>
      <c r="XAD3" s="13">
        <f t="shared" si="253"/>
        <v>16251</v>
      </c>
      <c r="XAE3" s="13">
        <f t="shared" si="253"/>
        <v>16252</v>
      </c>
      <c r="XAF3" s="13">
        <f t="shared" si="253"/>
        <v>16253</v>
      </c>
      <c r="XAG3" s="13">
        <f t="shared" si="253"/>
        <v>16254</v>
      </c>
      <c r="XAH3" s="13">
        <f t="shared" si="253"/>
        <v>16255</v>
      </c>
      <c r="XAI3" s="13">
        <f t="shared" si="253"/>
        <v>16256</v>
      </c>
      <c r="XAJ3" s="13">
        <f t="shared" si="253"/>
        <v>16257</v>
      </c>
      <c r="XAK3" s="13">
        <f t="shared" si="253"/>
        <v>16258</v>
      </c>
      <c r="XAL3" s="13">
        <f t="shared" si="253"/>
        <v>16259</v>
      </c>
      <c r="XAM3" s="13">
        <f t="shared" ref="XAM3:XCX3" si="254">COLUMN()-3</f>
        <v>16260</v>
      </c>
      <c r="XAN3" s="13">
        <f t="shared" si="254"/>
        <v>16261</v>
      </c>
      <c r="XAO3" s="13">
        <f t="shared" si="254"/>
        <v>16262</v>
      </c>
      <c r="XAP3" s="13">
        <f t="shared" si="254"/>
        <v>16263</v>
      </c>
      <c r="XAQ3" s="13">
        <f t="shared" si="254"/>
        <v>16264</v>
      </c>
      <c r="XAR3" s="13">
        <f t="shared" si="254"/>
        <v>16265</v>
      </c>
      <c r="XAS3" s="13">
        <f t="shared" si="254"/>
        <v>16266</v>
      </c>
      <c r="XAT3" s="13">
        <f t="shared" si="254"/>
        <v>16267</v>
      </c>
      <c r="XAU3" s="13">
        <f t="shared" si="254"/>
        <v>16268</v>
      </c>
      <c r="XAV3" s="13">
        <f t="shared" si="254"/>
        <v>16269</v>
      </c>
      <c r="XAW3" s="13">
        <f t="shared" si="254"/>
        <v>16270</v>
      </c>
      <c r="XAX3" s="13">
        <f t="shared" si="254"/>
        <v>16271</v>
      </c>
      <c r="XAY3" s="13">
        <f t="shared" si="254"/>
        <v>16272</v>
      </c>
      <c r="XAZ3" s="13">
        <f t="shared" si="254"/>
        <v>16273</v>
      </c>
      <c r="XBA3" s="13">
        <f t="shared" si="254"/>
        <v>16274</v>
      </c>
      <c r="XBB3" s="13">
        <f t="shared" si="254"/>
        <v>16275</v>
      </c>
      <c r="XBC3" s="13">
        <f t="shared" si="254"/>
        <v>16276</v>
      </c>
      <c r="XBD3" s="13">
        <f t="shared" si="254"/>
        <v>16277</v>
      </c>
      <c r="XBE3" s="13">
        <f t="shared" si="254"/>
        <v>16278</v>
      </c>
      <c r="XBF3" s="13">
        <f t="shared" si="254"/>
        <v>16279</v>
      </c>
      <c r="XBG3" s="13">
        <f t="shared" si="254"/>
        <v>16280</v>
      </c>
      <c r="XBH3" s="13">
        <f t="shared" si="254"/>
        <v>16281</v>
      </c>
      <c r="XBI3" s="13">
        <f t="shared" si="254"/>
        <v>16282</v>
      </c>
      <c r="XBJ3" s="13">
        <f t="shared" si="254"/>
        <v>16283</v>
      </c>
      <c r="XBK3" s="13">
        <f t="shared" si="254"/>
        <v>16284</v>
      </c>
      <c r="XBL3" s="13">
        <f t="shared" si="254"/>
        <v>16285</v>
      </c>
      <c r="XBM3" s="13">
        <f t="shared" si="254"/>
        <v>16286</v>
      </c>
      <c r="XBN3" s="13">
        <f t="shared" si="254"/>
        <v>16287</v>
      </c>
      <c r="XBO3" s="13">
        <f t="shared" si="254"/>
        <v>16288</v>
      </c>
      <c r="XBP3" s="13">
        <f t="shared" si="254"/>
        <v>16289</v>
      </c>
      <c r="XBQ3" s="13">
        <f t="shared" si="254"/>
        <v>16290</v>
      </c>
      <c r="XBR3" s="13">
        <f t="shared" si="254"/>
        <v>16291</v>
      </c>
      <c r="XBS3" s="13">
        <f t="shared" si="254"/>
        <v>16292</v>
      </c>
      <c r="XBT3" s="13">
        <f t="shared" si="254"/>
        <v>16293</v>
      </c>
      <c r="XBU3" s="13">
        <f t="shared" si="254"/>
        <v>16294</v>
      </c>
      <c r="XBV3" s="13">
        <f t="shared" si="254"/>
        <v>16295</v>
      </c>
      <c r="XBW3" s="13">
        <f t="shared" si="254"/>
        <v>16296</v>
      </c>
      <c r="XBX3" s="13">
        <f t="shared" si="254"/>
        <v>16297</v>
      </c>
      <c r="XBY3" s="13">
        <f t="shared" si="254"/>
        <v>16298</v>
      </c>
      <c r="XBZ3" s="13">
        <f t="shared" si="254"/>
        <v>16299</v>
      </c>
      <c r="XCA3" s="13">
        <f t="shared" si="254"/>
        <v>16300</v>
      </c>
      <c r="XCB3" s="13">
        <f t="shared" si="254"/>
        <v>16301</v>
      </c>
      <c r="XCC3" s="13">
        <f t="shared" si="254"/>
        <v>16302</v>
      </c>
      <c r="XCD3" s="13">
        <f t="shared" si="254"/>
        <v>16303</v>
      </c>
      <c r="XCE3" s="13">
        <f t="shared" si="254"/>
        <v>16304</v>
      </c>
      <c r="XCF3" s="13">
        <f t="shared" si="254"/>
        <v>16305</v>
      </c>
      <c r="XCG3" s="13">
        <f t="shared" si="254"/>
        <v>16306</v>
      </c>
      <c r="XCH3" s="13">
        <f t="shared" si="254"/>
        <v>16307</v>
      </c>
      <c r="XCI3" s="13">
        <f t="shared" si="254"/>
        <v>16308</v>
      </c>
      <c r="XCJ3" s="13">
        <f t="shared" si="254"/>
        <v>16309</v>
      </c>
      <c r="XCK3" s="13">
        <f t="shared" si="254"/>
        <v>16310</v>
      </c>
      <c r="XCL3" s="13">
        <f t="shared" si="254"/>
        <v>16311</v>
      </c>
      <c r="XCM3" s="13">
        <f t="shared" si="254"/>
        <v>16312</v>
      </c>
      <c r="XCN3" s="13">
        <f t="shared" si="254"/>
        <v>16313</v>
      </c>
      <c r="XCO3" s="13">
        <f t="shared" si="254"/>
        <v>16314</v>
      </c>
      <c r="XCP3" s="13">
        <f t="shared" si="254"/>
        <v>16315</v>
      </c>
      <c r="XCQ3" s="13">
        <f t="shared" si="254"/>
        <v>16316</v>
      </c>
      <c r="XCR3" s="13">
        <f t="shared" si="254"/>
        <v>16317</v>
      </c>
      <c r="XCS3" s="13">
        <f t="shared" si="254"/>
        <v>16318</v>
      </c>
      <c r="XCT3" s="13">
        <f t="shared" si="254"/>
        <v>16319</v>
      </c>
      <c r="XCU3" s="13">
        <f t="shared" si="254"/>
        <v>16320</v>
      </c>
      <c r="XCV3" s="13">
        <f t="shared" si="254"/>
        <v>16321</v>
      </c>
      <c r="XCW3" s="13">
        <f t="shared" si="254"/>
        <v>16322</v>
      </c>
      <c r="XCX3" s="13">
        <f t="shared" si="254"/>
        <v>16323</v>
      </c>
      <c r="XCY3" s="13">
        <f t="shared" ref="XCY3:XFC3" si="255">COLUMN()-3</f>
        <v>16324</v>
      </c>
      <c r="XCZ3" s="13">
        <f t="shared" si="255"/>
        <v>16325</v>
      </c>
      <c r="XDA3" s="13">
        <f t="shared" si="255"/>
        <v>16326</v>
      </c>
      <c r="XDB3" s="13">
        <f t="shared" si="255"/>
        <v>16327</v>
      </c>
      <c r="XDC3" s="13">
        <f t="shared" si="255"/>
        <v>16328</v>
      </c>
      <c r="XDD3" s="13">
        <f t="shared" si="255"/>
        <v>16329</v>
      </c>
      <c r="XDE3" s="13">
        <f t="shared" si="255"/>
        <v>16330</v>
      </c>
      <c r="XDF3" s="13">
        <f t="shared" si="255"/>
        <v>16331</v>
      </c>
      <c r="XDG3" s="13">
        <f t="shared" si="255"/>
        <v>16332</v>
      </c>
      <c r="XDH3" s="13">
        <f t="shared" si="255"/>
        <v>16333</v>
      </c>
      <c r="XDI3" s="13">
        <f t="shared" si="255"/>
        <v>16334</v>
      </c>
      <c r="XDJ3" s="13">
        <f t="shared" si="255"/>
        <v>16335</v>
      </c>
      <c r="XDK3" s="13">
        <f t="shared" si="255"/>
        <v>16336</v>
      </c>
      <c r="XDL3" s="13">
        <f t="shared" si="255"/>
        <v>16337</v>
      </c>
      <c r="XDM3" s="13">
        <f t="shared" si="255"/>
        <v>16338</v>
      </c>
      <c r="XDN3" s="13">
        <f t="shared" si="255"/>
        <v>16339</v>
      </c>
      <c r="XDO3" s="13">
        <f t="shared" si="255"/>
        <v>16340</v>
      </c>
      <c r="XDP3" s="13">
        <f t="shared" si="255"/>
        <v>16341</v>
      </c>
      <c r="XDQ3" s="13">
        <f t="shared" si="255"/>
        <v>16342</v>
      </c>
      <c r="XDR3" s="13">
        <f t="shared" si="255"/>
        <v>16343</v>
      </c>
      <c r="XDS3" s="13">
        <f t="shared" si="255"/>
        <v>16344</v>
      </c>
      <c r="XDT3" s="13">
        <f t="shared" si="255"/>
        <v>16345</v>
      </c>
      <c r="XDU3" s="13">
        <f t="shared" si="255"/>
        <v>16346</v>
      </c>
      <c r="XDV3" s="13">
        <f t="shared" si="255"/>
        <v>16347</v>
      </c>
      <c r="XDW3" s="13">
        <f t="shared" si="255"/>
        <v>16348</v>
      </c>
      <c r="XDX3" s="13">
        <f t="shared" si="255"/>
        <v>16349</v>
      </c>
      <c r="XDY3" s="13">
        <f t="shared" si="255"/>
        <v>16350</v>
      </c>
      <c r="XDZ3" s="13">
        <f t="shared" si="255"/>
        <v>16351</v>
      </c>
      <c r="XEA3" s="13">
        <f t="shared" si="255"/>
        <v>16352</v>
      </c>
      <c r="XEB3" s="13">
        <f t="shared" si="255"/>
        <v>16353</v>
      </c>
      <c r="XEC3" s="13">
        <f t="shared" si="255"/>
        <v>16354</v>
      </c>
      <c r="XED3" s="13">
        <f t="shared" si="255"/>
        <v>16355</v>
      </c>
      <c r="XEE3" s="13">
        <f t="shared" si="255"/>
        <v>16356</v>
      </c>
      <c r="XEF3" s="13">
        <f t="shared" si="255"/>
        <v>16357</v>
      </c>
      <c r="XEG3" s="13">
        <f t="shared" si="255"/>
        <v>16358</v>
      </c>
      <c r="XEH3" s="13">
        <f t="shared" si="255"/>
        <v>16359</v>
      </c>
      <c r="XEI3" s="13">
        <f t="shared" si="255"/>
        <v>16360</v>
      </c>
      <c r="XEJ3" s="13">
        <f t="shared" si="255"/>
        <v>16361</v>
      </c>
      <c r="XEK3" s="13">
        <f t="shared" si="255"/>
        <v>16362</v>
      </c>
      <c r="XEL3" s="13">
        <f t="shared" si="255"/>
        <v>16363</v>
      </c>
      <c r="XEM3" s="13">
        <f t="shared" si="255"/>
        <v>16364</v>
      </c>
      <c r="XEN3" s="13">
        <f t="shared" si="255"/>
        <v>16365</v>
      </c>
      <c r="XEO3" s="13">
        <f t="shared" si="255"/>
        <v>16366</v>
      </c>
      <c r="XEP3" s="13">
        <f t="shared" si="255"/>
        <v>16367</v>
      </c>
      <c r="XEQ3" s="13">
        <f t="shared" si="255"/>
        <v>16368</v>
      </c>
      <c r="XER3" s="13">
        <f t="shared" si="255"/>
        <v>16369</v>
      </c>
      <c r="XES3" s="13">
        <f t="shared" si="255"/>
        <v>16370</v>
      </c>
      <c r="XET3" s="13">
        <f t="shared" si="255"/>
        <v>16371</v>
      </c>
      <c r="XEU3" s="13">
        <f t="shared" si="255"/>
        <v>16372</v>
      </c>
      <c r="XEV3" s="13">
        <f t="shared" si="255"/>
        <v>16373</v>
      </c>
      <c r="XEW3" s="13">
        <f t="shared" si="255"/>
        <v>16374</v>
      </c>
      <c r="XEX3" s="13">
        <f t="shared" si="255"/>
        <v>16375</v>
      </c>
      <c r="XEY3" s="13">
        <f t="shared" si="255"/>
        <v>16376</v>
      </c>
      <c r="XEZ3" s="13">
        <f t="shared" si="255"/>
        <v>16377</v>
      </c>
      <c r="XFA3" s="13">
        <f t="shared" si="255"/>
        <v>16378</v>
      </c>
      <c r="XFB3" s="13">
        <f t="shared" si="255"/>
        <v>16379</v>
      </c>
      <c r="XFC3" s="13">
        <f t="shared" si="255"/>
        <v>16380</v>
      </c>
    </row>
    <row r="4" spans="1:16383" x14ac:dyDescent="0.2">
      <c r="A4" s="14"/>
      <c r="B4" s="14"/>
      <c r="C4" s="14"/>
      <c r="D4" s="14"/>
      <c r="E4" s="14"/>
      <c r="F4" s="14"/>
      <c r="G4" s="87">
        <v>2</v>
      </c>
      <c r="H4" s="87">
        <v>3</v>
      </c>
      <c r="I4" s="87">
        <v>4</v>
      </c>
      <c r="J4" s="87">
        <v>5</v>
      </c>
      <c r="K4" s="87">
        <v>6</v>
      </c>
      <c r="L4" s="87">
        <v>7</v>
      </c>
      <c r="M4" s="87">
        <v>8</v>
      </c>
      <c r="N4" s="87">
        <v>9</v>
      </c>
      <c r="O4" s="87">
        <v>10</v>
      </c>
      <c r="P4" s="87">
        <v>11</v>
      </c>
      <c r="Q4" s="87">
        <v>12</v>
      </c>
      <c r="R4" s="87">
        <v>13</v>
      </c>
      <c r="S4" s="94">
        <v>14</v>
      </c>
      <c r="T4" s="87">
        <v>15</v>
      </c>
      <c r="U4" s="87">
        <v>16</v>
      </c>
      <c r="V4" s="87">
        <v>17</v>
      </c>
      <c r="W4" s="87">
        <v>18</v>
      </c>
      <c r="X4" s="87">
        <v>19</v>
      </c>
      <c r="Y4" s="87">
        <v>20</v>
      </c>
      <c r="Z4" s="87">
        <v>21</v>
      </c>
      <c r="AA4" s="87">
        <v>22</v>
      </c>
      <c r="AB4" s="87">
        <v>23</v>
      </c>
      <c r="AC4" s="87">
        <v>24</v>
      </c>
      <c r="AD4" s="87">
        <v>25</v>
      </c>
      <c r="AE4" s="87">
        <v>26</v>
      </c>
      <c r="AF4" s="87">
        <v>27</v>
      </c>
      <c r="AG4" s="87">
        <v>28</v>
      </c>
      <c r="AH4" s="87">
        <v>29</v>
      </c>
      <c r="AI4" s="87">
        <v>30</v>
      </c>
      <c r="AJ4" s="87">
        <v>31</v>
      </c>
      <c r="AK4" s="87"/>
      <c r="AL4" s="87">
        <v>33</v>
      </c>
      <c r="AM4" s="87">
        <v>34</v>
      </c>
      <c r="AN4" s="87">
        <v>35</v>
      </c>
      <c r="AO4" s="87">
        <v>36</v>
      </c>
      <c r="AP4" s="87">
        <v>37</v>
      </c>
      <c r="AQ4" s="87">
        <v>38</v>
      </c>
      <c r="AR4" s="87">
        <v>39</v>
      </c>
      <c r="AS4" s="94">
        <v>40</v>
      </c>
      <c r="AT4" s="87">
        <v>41</v>
      </c>
      <c r="AU4" s="87">
        <v>42</v>
      </c>
      <c r="AV4" s="87">
        <v>43</v>
      </c>
      <c r="AW4" s="87">
        <v>44</v>
      </c>
      <c r="AX4" s="87">
        <v>45</v>
      </c>
      <c r="AY4" s="94">
        <v>46</v>
      </c>
      <c r="AZ4" s="87"/>
      <c r="BA4" s="87"/>
      <c r="BB4" s="87">
        <v>48</v>
      </c>
      <c r="BC4" s="87">
        <v>49</v>
      </c>
      <c r="BD4" s="87">
        <v>50</v>
      </c>
      <c r="BE4" s="87">
        <v>51</v>
      </c>
      <c r="BF4" s="412"/>
    </row>
    <row r="5" spans="1:16383" ht="48" customHeight="1" x14ac:dyDescent="0.2">
      <c r="A5" s="15"/>
      <c r="B5" s="15"/>
      <c r="C5" s="15"/>
      <c r="D5" s="15"/>
      <c r="E5" s="15"/>
      <c r="F5" s="15"/>
      <c r="G5" s="16" t="s">
        <v>695</v>
      </c>
      <c r="H5" s="17"/>
      <c r="I5" s="17"/>
      <c r="J5" s="18" t="s">
        <v>697</v>
      </c>
      <c r="K5" s="16" t="s">
        <v>699</v>
      </c>
      <c r="L5" s="17"/>
      <c r="M5" s="17"/>
      <c r="N5" s="18" t="s">
        <v>702</v>
      </c>
      <c r="O5" s="19"/>
      <c r="P5" s="19"/>
      <c r="Q5" s="19"/>
      <c r="R5" s="57" t="s">
        <v>705</v>
      </c>
      <c r="S5" s="18" t="s">
        <v>706</v>
      </c>
      <c r="T5" s="19"/>
      <c r="U5" s="19"/>
      <c r="V5" s="19"/>
      <c r="W5" s="16" t="s">
        <v>864</v>
      </c>
      <c r="X5" s="16"/>
      <c r="Y5" s="16"/>
      <c r="Z5" s="56" t="s">
        <v>961</v>
      </c>
      <c r="AA5" s="16" t="s">
        <v>747</v>
      </c>
      <c r="AB5" s="16"/>
      <c r="AC5" s="16"/>
      <c r="AD5" s="18" t="s">
        <v>712</v>
      </c>
      <c r="AE5" s="18"/>
      <c r="AF5" s="18"/>
      <c r="AG5" s="16" t="s">
        <v>750</v>
      </c>
      <c r="AH5" s="17"/>
      <c r="AI5" s="17"/>
      <c r="AJ5" s="17"/>
      <c r="AK5" s="21" t="s">
        <v>987</v>
      </c>
      <c r="AL5" s="18" t="s">
        <v>958</v>
      </c>
      <c r="AM5" s="19"/>
      <c r="AN5" s="19"/>
      <c r="AO5" s="19"/>
      <c r="AP5" s="19"/>
      <c r="AQ5" s="16" t="s">
        <v>959</v>
      </c>
      <c r="AR5" s="17"/>
      <c r="AS5" s="20"/>
      <c r="AT5" s="17"/>
      <c r="AU5" s="17"/>
      <c r="AV5" s="17"/>
      <c r="AW5" s="17"/>
      <c r="AX5" s="17"/>
      <c r="AY5" s="20"/>
      <c r="BA5" s="21" t="s">
        <v>885</v>
      </c>
      <c r="BB5" s="16" t="s">
        <v>960</v>
      </c>
      <c r="BC5" s="22"/>
      <c r="BD5" s="22"/>
      <c r="BE5" s="22"/>
    </row>
    <row r="6" spans="1:16383" ht="15" customHeight="1" x14ac:dyDescent="0.2">
      <c r="A6" s="23"/>
      <c r="B6" s="23"/>
      <c r="C6" s="23"/>
      <c r="D6" s="24"/>
      <c r="E6" s="25"/>
      <c r="F6" s="26"/>
      <c r="G6" s="27">
        <v>1</v>
      </c>
      <c r="H6" s="27">
        <v>2</v>
      </c>
      <c r="I6" s="27" t="s">
        <v>723</v>
      </c>
      <c r="J6" s="27">
        <v>3</v>
      </c>
      <c r="K6" s="27">
        <v>4</v>
      </c>
      <c r="L6" s="27">
        <v>5</v>
      </c>
      <c r="M6" s="27" t="s">
        <v>723</v>
      </c>
      <c r="N6" s="27">
        <v>6</v>
      </c>
      <c r="O6" s="27">
        <v>7</v>
      </c>
      <c r="P6" s="27">
        <v>8</v>
      </c>
      <c r="Q6" s="27" t="s">
        <v>723</v>
      </c>
      <c r="R6" s="27">
        <v>9</v>
      </c>
      <c r="S6" s="27">
        <v>10</v>
      </c>
      <c r="T6" s="27">
        <v>11</v>
      </c>
      <c r="U6" s="27">
        <v>12</v>
      </c>
      <c r="V6" s="27" t="s">
        <v>723</v>
      </c>
      <c r="W6" s="27">
        <v>13</v>
      </c>
      <c r="X6" s="27">
        <v>14</v>
      </c>
      <c r="Y6" s="27" t="s">
        <v>723</v>
      </c>
      <c r="Z6" s="27">
        <v>15</v>
      </c>
      <c r="AA6" s="27">
        <v>16</v>
      </c>
      <c r="AB6" s="27"/>
      <c r="AC6" s="27" t="s">
        <v>723</v>
      </c>
      <c r="AD6" s="28">
        <v>17</v>
      </c>
      <c r="AE6" s="28">
        <v>18</v>
      </c>
      <c r="AF6" s="28" t="s">
        <v>723</v>
      </c>
      <c r="AG6" s="28">
        <v>19</v>
      </c>
      <c r="AH6" s="28">
        <v>20</v>
      </c>
      <c r="AI6" s="28">
        <v>21</v>
      </c>
      <c r="AJ6" s="28">
        <v>22</v>
      </c>
      <c r="AK6" s="28">
        <v>23</v>
      </c>
      <c r="AL6" s="28">
        <v>24</v>
      </c>
      <c r="AM6" s="28">
        <v>25</v>
      </c>
      <c r="AN6" s="28">
        <v>26</v>
      </c>
      <c r="AO6" s="28">
        <v>27</v>
      </c>
      <c r="AP6" s="28">
        <v>28</v>
      </c>
      <c r="AQ6" s="28">
        <v>29</v>
      </c>
      <c r="AR6" s="28">
        <v>30</v>
      </c>
      <c r="AS6" s="28">
        <v>31</v>
      </c>
      <c r="AT6" s="28">
        <v>32</v>
      </c>
      <c r="AU6" s="28">
        <v>33</v>
      </c>
      <c r="AV6" s="28">
        <v>34</v>
      </c>
      <c r="AW6" s="28">
        <v>35</v>
      </c>
      <c r="AX6" s="28">
        <v>36</v>
      </c>
      <c r="AY6" s="28">
        <v>37</v>
      </c>
      <c r="BA6" s="28">
        <v>38</v>
      </c>
      <c r="BB6" s="28">
        <v>39</v>
      </c>
      <c r="BC6" s="28">
        <v>40</v>
      </c>
      <c r="BD6" s="28">
        <v>41</v>
      </c>
      <c r="BE6" s="28">
        <v>42</v>
      </c>
    </row>
    <row r="7" spans="1:16383" ht="90" customHeight="1" x14ac:dyDescent="0.2">
      <c r="A7" s="29" t="s">
        <v>0</v>
      </c>
      <c r="B7" s="30" t="s">
        <v>1490</v>
      </c>
      <c r="C7" s="30" t="s">
        <v>1586</v>
      </c>
      <c r="D7" s="29" t="s">
        <v>724</v>
      </c>
      <c r="E7" s="30"/>
      <c r="F7" s="29" t="s">
        <v>725</v>
      </c>
      <c r="G7" s="31" t="s">
        <v>865</v>
      </c>
      <c r="H7" s="32" t="s">
        <v>877</v>
      </c>
      <c r="I7" s="32" t="s">
        <v>696</v>
      </c>
      <c r="J7" s="32" t="s">
        <v>698</v>
      </c>
      <c r="K7" s="32" t="s">
        <v>700</v>
      </c>
      <c r="L7" s="32" t="s">
        <v>701</v>
      </c>
      <c r="M7" s="32" t="s">
        <v>696</v>
      </c>
      <c r="N7" s="32" t="s">
        <v>703</v>
      </c>
      <c r="O7" s="32" t="s">
        <v>704</v>
      </c>
      <c r="P7" s="32" t="s">
        <v>866</v>
      </c>
      <c r="Q7" s="32" t="s">
        <v>696</v>
      </c>
      <c r="R7" s="32" t="s">
        <v>867</v>
      </c>
      <c r="S7" s="32" t="s">
        <v>707</v>
      </c>
      <c r="T7" s="32" t="s">
        <v>708</v>
      </c>
      <c r="U7" s="33" t="s">
        <v>709</v>
      </c>
      <c r="V7" s="32" t="s">
        <v>696</v>
      </c>
      <c r="W7" s="32" t="s">
        <v>861</v>
      </c>
      <c r="X7" s="32" t="s">
        <v>862</v>
      </c>
      <c r="Y7" s="32" t="s">
        <v>696</v>
      </c>
      <c r="Z7" s="32" t="s">
        <v>711</v>
      </c>
      <c r="AA7" s="32" t="s">
        <v>962</v>
      </c>
      <c r="AB7" s="32" t="s">
        <v>986</v>
      </c>
      <c r="AC7" s="32" t="s">
        <v>985</v>
      </c>
      <c r="AD7" s="34" t="s">
        <v>878</v>
      </c>
      <c r="AE7" s="34" t="s">
        <v>713</v>
      </c>
      <c r="AF7" s="34" t="s">
        <v>696</v>
      </c>
      <c r="AG7" s="34" t="s">
        <v>751</v>
      </c>
      <c r="AH7" s="34" t="s">
        <v>752</v>
      </c>
      <c r="AI7" s="34" t="s">
        <v>749</v>
      </c>
      <c r="AJ7" s="34" t="s">
        <v>876</v>
      </c>
      <c r="AK7" s="504" t="s">
        <v>1605</v>
      </c>
      <c r="AL7" s="34" t="s">
        <v>886</v>
      </c>
      <c r="AM7" s="34" t="s">
        <v>887</v>
      </c>
      <c r="AN7" s="34" t="s">
        <v>888</v>
      </c>
      <c r="AO7" s="34" t="s">
        <v>889</v>
      </c>
      <c r="AP7" s="34" t="s">
        <v>714</v>
      </c>
      <c r="AQ7" s="34" t="s">
        <v>715</v>
      </c>
      <c r="AR7" s="34" t="s">
        <v>753</v>
      </c>
      <c r="AS7" s="34" t="s">
        <v>716</v>
      </c>
      <c r="AT7" s="34" t="s">
        <v>717</v>
      </c>
      <c r="AU7" s="34" t="s">
        <v>718</v>
      </c>
      <c r="AV7" s="34" t="s">
        <v>719</v>
      </c>
      <c r="AW7" s="34" t="s">
        <v>720</v>
      </c>
      <c r="AX7" s="34" t="s">
        <v>721</v>
      </c>
      <c r="AY7" s="34" t="s">
        <v>857</v>
      </c>
      <c r="AZ7" s="34"/>
      <c r="BA7" s="504" t="s">
        <v>1606</v>
      </c>
      <c r="BB7" s="34" t="s">
        <v>858</v>
      </c>
      <c r="BC7" s="34" t="s">
        <v>859</v>
      </c>
      <c r="BD7" s="34" t="s">
        <v>964</v>
      </c>
      <c r="BE7" s="34" t="s">
        <v>963</v>
      </c>
    </row>
    <row r="8" spans="1:16383" x14ac:dyDescent="0.2">
      <c r="A8" s="35" t="s">
        <v>33</v>
      </c>
      <c r="B8" s="35" t="s">
        <v>1051</v>
      </c>
      <c r="C8" s="397" t="str">
        <f>IFERROR(VLOOKUP(B8,#REF!,2,FALSE),"")</f>
        <v/>
      </c>
      <c r="D8" s="35" t="s">
        <v>32</v>
      </c>
      <c r="E8" s="35"/>
      <c r="F8" s="35" t="s">
        <v>34</v>
      </c>
      <c r="G8" s="36">
        <v>-115</v>
      </c>
      <c r="H8" s="36">
        <v>717</v>
      </c>
      <c r="I8" s="37">
        <v>602</v>
      </c>
      <c r="J8" s="39">
        <v>30</v>
      </c>
      <c r="K8" s="36">
        <v>105</v>
      </c>
      <c r="L8" s="36">
        <v>81</v>
      </c>
      <c r="M8" s="37">
        <v>186</v>
      </c>
      <c r="N8" s="38">
        <v>917</v>
      </c>
      <c r="O8" s="38">
        <v>0</v>
      </c>
      <c r="P8" s="38">
        <v>662</v>
      </c>
      <c r="Q8" s="39">
        <v>1579</v>
      </c>
      <c r="R8" s="37">
        <v>4640</v>
      </c>
      <c r="S8" s="38">
        <v>389</v>
      </c>
      <c r="T8" s="38">
        <v>56</v>
      </c>
      <c r="U8" s="38">
        <v>1180</v>
      </c>
      <c r="V8" s="39">
        <v>1625</v>
      </c>
      <c r="W8" s="36">
        <v>1283</v>
      </c>
      <c r="X8" s="36">
        <v>830</v>
      </c>
      <c r="Y8" s="37">
        <v>2113</v>
      </c>
      <c r="Z8" s="39">
        <v>-100</v>
      </c>
      <c r="AA8" s="36">
        <v>15395</v>
      </c>
      <c r="AB8" s="36">
        <v>5789</v>
      </c>
      <c r="AC8" s="37">
        <v>21184</v>
      </c>
      <c r="AD8" s="38">
        <v>20844</v>
      </c>
      <c r="AE8" s="38">
        <v>1203</v>
      </c>
      <c r="AF8" s="39">
        <v>22047</v>
      </c>
      <c r="AG8" s="36">
        <v>420</v>
      </c>
      <c r="AH8" s="36">
        <v>0</v>
      </c>
      <c r="AI8" s="36">
        <v>0</v>
      </c>
      <c r="AJ8" s="36">
        <v>0</v>
      </c>
      <c r="AK8" s="40">
        <v>54326</v>
      </c>
      <c r="AL8" s="38">
        <v>12673</v>
      </c>
      <c r="AM8" s="38">
        <v>12</v>
      </c>
      <c r="AN8" s="38">
        <v>0</v>
      </c>
      <c r="AO8" s="38">
        <v>0</v>
      </c>
      <c r="AP8" s="38">
        <v>0</v>
      </c>
      <c r="AQ8" s="36">
        <v>1202</v>
      </c>
      <c r="AR8" s="36">
        <v>0</v>
      </c>
      <c r="AS8" s="36">
        <v>0</v>
      </c>
      <c r="AT8" s="36">
        <v>0</v>
      </c>
      <c r="AU8" s="36">
        <v>0</v>
      </c>
      <c r="AV8" s="36">
        <v>-3730</v>
      </c>
      <c r="AW8" s="36">
        <v>277</v>
      </c>
      <c r="AX8" s="36">
        <v>0</v>
      </c>
      <c r="AY8" s="36">
        <v>0</v>
      </c>
      <c r="AZ8" s="40"/>
      <c r="BA8" s="40">
        <v>64760</v>
      </c>
      <c r="BB8" s="36">
        <v>0</v>
      </c>
      <c r="BC8" s="36">
        <v>0</v>
      </c>
      <c r="BD8" s="36">
        <v>1777</v>
      </c>
      <c r="BE8" s="36">
        <v>-35</v>
      </c>
    </row>
    <row r="9" spans="1:16383" x14ac:dyDescent="0.2">
      <c r="A9" s="35" t="s">
        <v>69</v>
      </c>
      <c r="B9" s="35" t="s">
        <v>1052</v>
      </c>
      <c r="C9" s="397" t="str">
        <f>IFERROR(VLOOKUP(B9,#REF!,2,FALSE),"")</f>
        <v/>
      </c>
      <c r="D9" s="35" t="s">
        <v>68</v>
      </c>
      <c r="E9" s="35"/>
      <c r="F9" s="35" t="s">
        <v>34</v>
      </c>
      <c r="G9" s="36">
        <v>-559</v>
      </c>
      <c r="H9" s="36">
        <v>2941</v>
      </c>
      <c r="I9" s="37">
        <v>2382</v>
      </c>
      <c r="J9" s="39">
        <v>8</v>
      </c>
      <c r="K9" s="36">
        <v>954</v>
      </c>
      <c r="L9" s="36">
        <v>207</v>
      </c>
      <c r="M9" s="37">
        <v>1161</v>
      </c>
      <c r="N9" s="38">
        <v>6280</v>
      </c>
      <c r="O9" s="38">
        <v>0</v>
      </c>
      <c r="P9" s="38">
        <v>1937</v>
      </c>
      <c r="Q9" s="39">
        <v>8217</v>
      </c>
      <c r="R9" s="37">
        <v>9304</v>
      </c>
      <c r="S9" s="38">
        <v>1015</v>
      </c>
      <c r="T9" s="38">
        <v>742</v>
      </c>
      <c r="U9" s="38">
        <v>970</v>
      </c>
      <c r="V9" s="39">
        <v>2727</v>
      </c>
      <c r="W9" s="36">
        <v>4800</v>
      </c>
      <c r="X9" s="36">
        <v>5421</v>
      </c>
      <c r="Y9" s="37">
        <v>10221</v>
      </c>
      <c r="Z9" s="39">
        <v>6219</v>
      </c>
      <c r="AA9" s="36">
        <v>37173</v>
      </c>
      <c r="AB9" s="36">
        <v>14410</v>
      </c>
      <c r="AC9" s="37">
        <v>51583</v>
      </c>
      <c r="AD9" s="38">
        <v>57833</v>
      </c>
      <c r="AE9" s="38">
        <v>5137</v>
      </c>
      <c r="AF9" s="39">
        <v>62970</v>
      </c>
      <c r="AG9" s="36">
        <v>859</v>
      </c>
      <c r="AH9" s="36">
        <v>0</v>
      </c>
      <c r="AI9" s="36">
        <v>0</v>
      </c>
      <c r="AJ9" s="36">
        <v>0</v>
      </c>
      <c r="AK9" s="40">
        <v>155651</v>
      </c>
      <c r="AL9" s="38">
        <v>21019</v>
      </c>
      <c r="AM9" s="38">
        <v>289</v>
      </c>
      <c r="AN9" s="38">
        <v>12615</v>
      </c>
      <c r="AO9" s="38">
        <v>0</v>
      </c>
      <c r="AP9" s="38">
        <v>0</v>
      </c>
      <c r="AQ9" s="36">
        <v>0</v>
      </c>
      <c r="AR9" s="36">
        <v>0</v>
      </c>
      <c r="AS9" s="36">
        <v>0</v>
      </c>
      <c r="AT9" s="36">
        <v>0</v>
      </c>
      <c r="AU9" s="36">
        <v>311</v>
      </c>
      <c r="AV9" s="36">
        <v>0</v>
      </c>
      <c r="AW9" s="36">
        <v>0</v>
      </c>
      <c r="AX9" s="36">
        <v>0</v>
      </c>
      <c r="AY9" s="36">
        <v>0</v>
      </c>
      <c r="AZ9" s="40"/>
      <c r="BA9" s="40">
        <v>189885</v>
      </c>
      <c r="BB9" s="36">
        <v>0</v>
      </c>
      <c r="BC9" s="36">
        <v>0</v>
      </c>
      <c r="BD9" s="36">
        <v>1662</v>
      </c>
      <c r="BE9" s="36">
        <v>-1600</v>
      </c>
    </row>
    <row r="10" spans="1:16383" x14ac:dyDescent="0.2">
      <c r="A10" s="35" t="s">
        <v>513</v>
      </c>
      <c r="B10" s="35" t="s">
        <v>1053</v>
      </c>
      <c r="C10" s="397" t="str">
        <f>IFERROR(VLOOKUP(B10,#REF!,2,FALSE),"")</f>
        <v/>
      </c>
      <c r="D10" s="35" t="s">
        <v>512</v>
      </c>
      <c r="E10" s="35"/>
      <c r="F10" s="35" t="s">
        <v>34</v>
      </c>
      <c r="G10" s="36">
        <v>-5</v>
      </c>
      <c r="H10" s="36">
        <v>1445</v>
      </c>
      <c r="I10" s="37">
        <v>1440</v>
      </c>
      <c r="J10" s="39">
        <v>5</v>
      </c>
      <c r="K10" s="36">
        <v>268</v>
      </c>
      <c r="L10" s="36">
        <v>123</v>
      </c>
      <c r="M10" s="37">
        <v>391</v>
      </c>
      <c r="N10" s="38">
        <v>3671</v>
      </c>
      <c r="O10" s="38">
        <v>0</v>
      </c>
      <c r="P10" s="38">
        <v>500</v>
      </c>
      <c r="Q10" s="39">
        <v>4171</v>
      </c>
      <c r="R10" s="37">
        <v>6190</v>
      </c>
      <c r="S10" s="38">
        <v>609</v>
      </c>
      <c r="T10" s="38">
        <v>221</v>
      </c>
      <c r="U10" s="38">
        <v>748</v>
      </c>
      <c r="V10" s="39">
        <v>1578</v>
      </c>
      <c r="W10" s="36">
        <v>1022</v>
      </c>
      <c r="X10" s="36">
        <v>1250</v>
      </c>
      <c r="Y10" s="37">
        <v>2272</v>
      </c>
      <c r="Z10" s="39">
        <v>1878</v>
      </c>
      <c r="AA10" s="36">
        <v>28153</v>
      </c>
      <c r="AB10" s="36">
        <v>9427</v>
      </c>
      <c r="AC10" s="37">
        <v>37580</v>
      </c>
      <c r="AD10" s="38">
        <v>29693</v>
      </c>
      <c r="AE10" s="38">
        <v>1187</v>
      </c>
      <c r="AF10" s="39">
        <v>30880</v>
      </c>
      <c r="AG10" s="36">
        <v>215</v>
      </c>
      <c r="AH10" s="36">
        <v>0</v>
      </c>
      <c r="AI10" s="36">
        <v>0</v>
      </c>
      <c r="AJ10" s="36">
        <v>99</v>
      </c>
      <c r="AK10" s="40">
        <v>86699</v>
      </c>
      <c r="AL10" s="38">
        <v>13764</v>
      </c>
      <c r="AM10" s="38">
        <v>313</v>
      </c>
      <c r="AN10" s="38">
        <v>0</v>
      </c>
      <c r="AO10" s="38">
        <v>0</v>
      </c>
      <c r="AP10" s="38">
        <v>0</v>
      </c>
      <c r="AQ10" s="36">
        <v>1706</v>
      </c>
      <c r="AR10" s="36">
        <v>0</v>
      </c>
      <c r="AS10" s="36">
        <v>0</v>
      </c>
      <c r="AT10" s="36">
        <v>0</v>
      </c>
      <c r="AU10" s="36">
        <v>1140</v>
      </c>
      <c r="AV10" s="36">
        <v>-68</v>
      </c>
      <c r="AW10" s="36">
        <v>-568</v>
      </c>
      <c r="AX10" s="36">
        <v>0</v>
      </c>
      <c r="AY10" s="36">
        <v>0</v>
      </c>
      <c r="AZ10" s="40"/>
      <c r="BA10" s="40">
        <v>102986</v>
      </c>
      <c r="BB10" s="36">
        <v>0</v>
      </c>
      <c r="BC10" s="36">
        <v>0</v>
      </c>
      <c r="BD10" s="36">
        <v>1729</v>
      </c>
      <c r="BE10" s="36">
        <v>-243</v>
      </c>
    </row>
    <row r="11" spans="1:16383" x14ac:dyDescent="0.2">
      <c r="A11" s="35" t="s">
        <v>406</v>
      </c>
      <c r="B11" s="35" t="s">
        <v>1054</v>
      </c>
      <c r="C11" s="397" t="str">
        <f>IFERROR(VLOOKUP(B11,#REF!,2,FALSE),"")</f>
        <v/>
      </c>
      <c r="D11" s="35" t="s">
        <v>405</v>
      </c>
      <c r="E11" s="35"/>
      <c r="F11" s="35" t="s">
        <v>34</v>
      </c>
      <c r="G11" s="36">
        <v>-95</v>
      </c>
      <c r="H11" s="36">
        <v>987</v>
      </c>
      <c r="I11" s="37">
        <v>892</v>
      </c>
      <c r="J11" s="39">
        <v>18</v>
      </c>
      <c r="K11" s="36">
        <v>221</v>
      </c>
      <c r="L11" s="36">
        <v>87</v>
      </c>
      <c r="M11" s="37">
        <v>308</v>
      </c>
      <c r="N11" s="38">
        <v>1894</v>
      </c>
      <c r="O11" s="38">
        <v>0</v>
      </c>
      <c r="P11" s="38">
        <v>1952</v>
      </c>
      <c r="Q11" s="39">
        <v>3846</v>
      </c>
      <c r="R11" s="37">
        <v>3821</v>
      </c>
      <c r="S11" s="38">
        <v>507</v>
      </c>
      <c r="T11" s="38">
        <v>88</v>
      </c>
      <c r="U11" s="38">
        <v>326</v>
      </c>
      <c r="V11" s="39">
        <v>921</v>
      </c>
      <c r="W11" s="36">
        <v>1055</v>
      </c>
      <c r="X11" s="36">
        <v>1417</v>
      </c>
      <c r="Y11" s="37">
        <v>2472</v>
      </c>
      <c r="Z11" s="39">
        <v>1173</v>
      </c>
      <c r="AA11" s="36">
        <v>22112</v>
      </c>
      <c r="AB11" s="36">
        <v>6885</v>
      </c>
      <c r="AC11" s="37">
        <v>28997</v>
      </c>
      <c r="AD11" s="38">
        <v>27773</v>
      </c>
      <c r="AE11" s="38">
        <v>1884</v>
      </c>
      <c r="AF11" s="39">
        <v>29657</v>
      </c>
      <c r="AG11" s="36">
        <v>390</v>
      </c>
      <c r="AH11" s="36">
        <v>0</v>
      </c>
      <c r="AI11" s="36">
        <v>0</v>
      </c>
      <c r="AJ11" s="36">
        <v>11</v>
      </c>
      <c r="AK11" s="40">
        <v>72506</v>
      </c>
      <c r="AL11" s="38">
        <v>16149</v>
      </c>
      <c r="AM11" s="38">
        <v>0</v>
      </c>
      <c r="AN11" s="38">
        <v>0</v>
      </c>
      <c r="AO11" s="38">
        <v>0</v>
      </c>
      <c r="AP11" s="38">
        <v>0</v>
      </c>
      <c r="AQ11" s="36">
        <v>1084</v>
      </c>
      <c r="AR11" s="36">
        <v>0</v>
      </c>
      <c r="AS11" s="36">
        <v>0</v>
      </c>
      <c r="AT11" s="36">
        <v>0</v>
      </c>
      <c r="AU11" s="36">
        <v>0</v>
      </c>
      <c r="AV11" s="36">
        <v>0</v>
      </c>
      <c r="AW11" s="36">
        <v>0</v>
      </c>
      <c r="AX11" s="36">
        <v>0</v>
      </c>
      <c r="AY11" s="36">
        <v>2</v>
      </c>
      <c r="AZ11" s="40"/>
      <c r="BA11" s="40">
        <v>89741</v>
      </c>
      <c r="BB11" s="36">
        <v>0</v>
      </c>
      <c r="BC11" s="36">
        <v>0</v>
      </c>
      <c r="BD11" s="36">
        <v>703</v>
      </c>
      <c r="BE11" s="36">
        <v>-307</v>
      </c>
    </row>
    <row r="12" spans="1:16383" x14ac:dyDescent="0.2">
      <c r="A12" s="35" t="s">
        <v>345</v>
      </c>
      <c r="B12" s="35" t="s">
        <v>1055</v>
      </c>
      <c r="C12" s="397" t="str">
        <f>IFERROR(VLOOKUP(B12,#REF!,2,FALSE),"")</f>
        <v/>
      </c>
      <c r="D12" s="35" t="s">
        <v>344</v>
      </c>
      <c r="E12" s="35"/>
      <c r="F12" s="35" t="s">
        <v>34</v>
      </c>
      <c r="G12" s="36">
        <v>-158</v>
      </c>
      <c r="H12" s="36">
        <v>1821</v>
      </c>
      <c r="I12" s="37">
        <v>1663</v>
      </c>
      <c r="J12" s="39">
        <v>23</v>
      </c>
      <c r="K12" s="36">
        <v>258</v>
      </c>
      <c r="L12" s="36">
        <v>125</v>
      </c>
      <c r="M12" s="37">
        <v>383</v>
      </c>
      <c r="N12" s="38">
        <v>1736</v>
      </c>
      <c r="O12" s="38">
        <v>0</v>
      </c>
      <c r="P12" s="38">
        <v>364</v>
      </c>
      <c r="Q12" s="39">
        <v>2100</v>
      </c>
      <c r="R12" s="37">
        <v>4104</v>
      </c>
      <c r="S12" s="38">
        <v>459</v>
      </c>
      <c r="T12" s="38">
        <v>377</v>
      </c>
      <c r="U12" s="38">
        <v>469</v>
      </c>
      <c r="V12" s="39">
        <v>1305</v>
      </c>
      <c r="W12" s="36">
        <v>1717</v>
      </c>
      <c r="X12" s="36">
        <v>2286</v>
      </c>
      <c r="Y12" s="37">
        <v>4003</v>
      </c>
      <c r="Z12" s="39">
        <v>1573</v>
      </c>
      <c r="AA12" s="36">
        <v>36406</v>
      </c>
      <c r="AB12" s="36">
        <v>8850</v>
      </c>
      <c r="AC12" s="37">
        <v>45256</v>
      </c>
      <c r="AD12" s="38">
        <v>23538</v>
      </c>
      <c r="AE12" s="38">
        <v>1707</v>
      </c>
      <c r="AF12" s="39">
        <v>25245</v>
      </c>
      <c r="AG12" s="36">
        <v>778</v>
      </c>
      <c r="AH12" s="36">
        <v>0</v>
      </c>
      <c r="AI12" s="36">
        <v>0</v>
      </c>
      <c r="AJ12" s="36">
        <v>13</v>
      </c>
      <c r="AK12" s="40">
        <v>86446</v>
      </c>
      <c r="AL12" s="38">
        <v>13764</v>
      </c>
      <c r="AM12" s="38">
        <v>1979</v>
      </c>
      <c r="AN12" s="38">
        <v>3872</v>
      </c>
      <c r="AO12" s="38">
        <v>0</v>
      </c>
      <c r="AP12" s="38">
        <v>16</v>
      </c>
      <c r="AQ12" s="36">
        <v>0</v>
      </c>
      <c r="AR12" s="36">
        <v>0</v>
      </c>
      <c r="AS12" s="36">
        <v>0</v>
      </c>
      <c r="AT12" s="36">
        <v>0</v>
      </c>
      <c r="AU12" s="36">
        <v>28</v>
      </c>
      <c r="AV12" s="36">
        <v>-2190</v>
      </c>
      <c r="AW12" s="36">
        <v>-1186</v>
      </c>
      <c r="AX12" s="36">
        <v>0</v>
      </c>
      <c r="AY12" s="36">
        <v>0</v>
      </c>
      <c r="AZ12" s="40"/>
      <c r="BA12" s="40">
        <v>102729</v>
      </c>
      <c r="BB12" s="36">
        <v>-637</v>
      </c>
      <c r="BC12" s="36">
        <v>-1491</v>
      </c>
      <c r="BD12" s="36">
        <v>1675</v>
      </c>
      <c r="BE12" s="36">
        <v>-5901</v>
      </c>
    </row>
    <row r="13" spans="1:16383" x14ac:dyDescent="0.2">
      <c r="A13" s="35" t="s">
        <v>35</v>
      </c>
      <c r="B13" s="35" t="s">
        <v>1056</v>
      </c>
      <c r="C13" s="397" t="str">
        <f>IFERROR(VLOOKUP(B13,#REF!,2,FALSE),"")</f>
        <v/>
      </c>
      <c r="D13" s="35" t="s">
        <v>726</v>
      </c>
      <c r="E13" s="35"/>
      <c r="F13" s="35" t="s">
        <v>34</v>
      </c>
      <c r="G13" s="36">
        <v>-307</v>
      </c>
      <c r="H13" s="36">
        <v>1740</v>
      </c>
      <c r="I13" s="37">
        <v>1433</v>
      </c>
      <c r="J13" s="39">
        <v>42</v>
      </c>
      <c r="K13" s="36">
        <v>88</v>
      </c>
      <c r="L13" s="36">
        <v>14</v>
      </c>
      <c r="M13" s="37">
        <v>102</v>
      </c>
      <c r="N13" s="38">
        <v>1481</v>
      </c>
      <c r="O13" s="38">
        <v>0</v>
      </c>
      <c r="P13" s="38">
        <v>455</v>
      </c>
      <c r="Q13" s="39">
        <v>1936</v>
      </c>
      <c r="R13" s="37">
        <v>3096</v>
      </c>
      <c r="S13" s="38">
        <v>174</v>
      </c>
      <c r="T13" s="38">
        <v>164</v>
      </c>
      <c r="U13" s="38">
        <v>486</v>
      </c>
      <c r="V13" s="39">
        <v>824</v>
      </c>
      <c r="W13" s="36">
        <v>1460</v>
      </c>
      <c r="X13" s="36">
        <v>1755</v>
      </c>
      <c r="Y13" s="37">
        <v>3215</v>
      </c>
      <c r="Z13" s="39">
        <v>996</v>
      </c>
      <c r="AA13" s="36">
        <v>18056</v>
      </c>
      <c r="AB13" s="36">
        <v>6896.0205016895343</v>
      </c>
      <c r="AC13" s="37">
        <v>24952.020501689534</v>
      </c>
      <c r="AD13" s="38">
        <v>18124</v>
      </c>
      <c r="AE13" s="38">
        <v>896</v>
      </c>
      <c r="AF13" s="39">
        <v>19020</v>
      </c>
      <c r="AG13" s="36">
        <v>384</v>
      </c>
      <c r="AH13" s="36">
        <v>0</v>
      </c>
      <c r="AI13" s="36">
        <v>194</v>
      </c>
      <c r="AJ13" s="36">
        <v>0</v>
      </c>
      <c r="AK13" s="40">
        <v>56194.020501689534</v>
      </c>
      <c r="AL13" s="38">
        <v>10652</v>
      </c>
      <c r="AM13" s="38">
        <v>104</v>
      </c>
      <c r="AN13" s="38">
        <v>0</v>
      </c>
      <c r="AO13" s="38">
        <v>0</v>
      </c>
      <c r="AP13" s="38">
        <v>0</v>
      </c>
      <c r="AQ13" s="36">
        <v>391</v>
      </c>
      <c r="AR13" s="36">
        <v>0</v>
      </c>
      <c r="AS13" s="36">
        <v>0</v>
      </c>
      <c r="AT13" s="36">
        <v>0</v>
      </c>
      <c r="AU13" s="36">
        <v>0</v>
      </c>
      <c r="AV13" s="36">
        <v>0</v>
      </c>
      <c r="AW13" s="36">
        <v>0</v>
      </c>
      <c r="AX13" s="36">
        <v>0</v>
      </c>
      <c r="AY13" s="36">
        <v>0</v>
      </c>
      <c r="AZ13" s="40"/>
      <c r="BA13" s="40">
        <v>67341.020501689534</v>
      </c>
      <c r="BB13" s="36">
        <v>0</v>
      </c>
      <c r="BC13" s="36">
        <v>0</v>
      </c>
      <c r="BD13" s="36">
        <v>122</v>
      </c>
      <c r="BE13" s="36">
        <v>-1242</v>
      </c>
    </row>
    <row r="14" spans="1:16383" x14ac:dyDescent="0.2">
      <c r="A14" s="35" t="s">
        <v>102</v>
      </c>
      <c r="B14" s="35" t="s">
        <v>1057</v>
      </c>
      <c r="C14" s="397" t="str">
        <f>IFERROR(VLOOKUP(B14,#REF!,2,FALSE),"")</f>
        <v/>
      </c>
      <c r="D14" s="35" t="s">
        <v>727</v>
      </c>
      <c r="E14" s="35"/>
      <c r="F14" s="35" t="s">
        <v>34</v>
      </c>
      <c r="G14" s="36">
        <v>101</v>
      </c>
      <c r="H14" s="36">
        <v>875</v>
      </c>
      <c r="I14" s="37">
        <v>976</v>
      </c>
      <c r="J14" s="39">
        <v>42</v>
      </c>
      <c r="K14" s="36">
        <v>339</v>
      </c>
      <c r="L14" s="36">
        <v>224</v>
      </c>
      <c r="M14" s="37">
        <v>563</v>
      </c>
      <c r="N14" s="38">
        <v>2557</v>
      </c>
      <c r="O14" s="38">
        <v>0</v>
      </c>
      <c r="P14" s="38">
        <v>0</v>
      </c>
      <c r="Q14" s="39">
        <v>2557</v>
      </c>
      <c r="R14" s="37">
        <v>4886</v>
      </c>
      <c r="S14" s="38">
        <v>54</v>
      </c>
      <c r="T14" s="38">
        <v>15</v>
      </c>
      <c r="U14" s="38">
        <v>881</v>
      </c>
      <c r="V14" s="39">
        <v>950</v>
      </c>
      <c r="W14" s="36">
        <v>1674</v>
      </c>
      <c r="X14" s="36">
        <v>1468</v>
      </c>
      <c r="Y14" s="37">
        <v>3142</v>
      </c>
      <c r="Z14" s="39">
        <v>3026</v>
      </c>
      <c r="AA14" s="36">
        <v>19427</v>
      </c>
      <c r="AB14" s="36">
        <v>5746</v>
      </c>
      <c r="AC14" s="37">
        <v>25173</v>
      </c>
      <c r="AD14" s="38">
        <v>29785</v>
      </c>
      <c r="AE14" s="38">
        <v>816</v>
      </c>
      <c r="AF14" s="39">
        <v>30601</v>
      </c>
      <c r="AG14" s="36">
        <v>877</v>
      </c>
      <c r="AH14" s="36">
        <v>0</v>
      </c>
      <c r="AI14" s="36">
        <v>0</v>
      </c>
      <c r="AJ14" s="36">
        <v>0</v>
      </c>
      <c r="AK14" s="40">
        <v>72793</v>
      </c>
      <c r="AL14" s="38">
        <v>9903</v>
      </c>
      <c r="AM14" s="38">
        <v>201</v>
      </c>
      <c r="AN14" s="38">
        <v>3595</v>
      </c>
      <c r="AO14" s="38">
        <v>0</v>
      </c>
      <c r="AP14" s="38">
        <v>0</v>
      </c>
      <c r="AQ14" s="36">
        <v>2810</v>
      </c>
      <c r="AR14" s="36">
        <v>0</v>
      </c>
      <c r="AS14" s="36">
        <v>0</v>
      </c>
      <c r="AT14" s="36">
        <v>0</v>
      </c>
      <c r="AU14" s="36">
        <v>0</v>
      </c>
      <c r="AV14" s="36">
        <v>0</v>
      </c>
      <c r="AW14" s="36">
        <v>0</v>
      </c>
      <c r="AX14" s="36">
        <v>0</v>
      </c>
      <c r="AY14" s="36">
        <v>0</v>
      </c>
      <c r="AZ14" s="40"/>
      <c r="BA14" s="40">
        <v>89302</v>
      </c>
      <c r="BB14" s="36">
        <v>0</v>
      </c>
      <c r="BC14" s="36">
        <v>0</v>
      </c>
      <c r="BD14" s="36">
        <v>1218</v>
      </c>
      <c r="BE14" s="36">
        <v>-62</v>
      </c>
    </row>
    <row r="15" spans="1:16383" x14ac:dyDescent="0.2">
      <c r="A15" s="35" t="s">
        <v>55</v>
      </c>
      <c r="B15" s="35" t="s">
        <v>1058</v>
      </c>
      <c r="C15" s="397" t="str">
        <f>IFERROR(VLOOKUP(B15,#REF!,2,FALSE),"")</f>
        <v/>
      </c>
      <c r="D15" s="35" t="s">
        <v>54</v>
      </c>
      <c r="E15" s="35"/>
      <c r="F15" s="35" t="s">
        <v>34</v>
      </c>
      <c r="G15" s="36">
        <v>-200</v>
      </c>
      <c r="H15" s="36">
        <v>1001</v>
      </c>
      <c r="I15" s="37">
        <v>801</v>
      </c>
      <c r="J15" s="39">
        <v>17</v>
      </c>
      <c r="K15" s="36">
        <v>-19</v>
      </c>
      <c r="L15" s="36">
        <v>32</v>
      </c>
      <c r="M15" s="37">
        <v>13</v>
      </c>
      <c r="N15" s="38">
        <v>1554</v>
      </c>
      <c r="O15" s="38">
        <v>0</v>
      </c>
      <c r="P15" s="38">
        <v>-866</v>
      </c>
      <c r="Q15" s="39">
        <v>688</v>
      </c>
      <c r="R15" s="37">
        <v>2534</v>
      </c>
      <c r="S15" s="38">
        <v>280</v>
      </c>
      <c r="T15" s="38">
        <v>128</v>
      </c>
      <c r="U15" s="38">
        <v>769</v>
      </c>
      <c r="V15" s="39">
        <v>1177</v>
      </c>
      <c r="W15" s="36">
        <v>415</v>
      </c>
      <c r="X15" s="36">
        <v>486</v>
      </c>
      <c r="Y15" s="37">
        <v>901</v>
      </c>
      <c r="Z15" s="39">
        <v>1851</v>
      </c>
      <c r="AA15" s="36">
        <v>15468</v>
      </c>
      <c r="AB15" s="36">
        <v>1974</v>
      </c>
      <c r="AC15" s="37">
        <v>17442</v>
      </c>
      <c r="AD15" s="38">
        <v>13888</v>
      </c>
      <c r="AE15" s="38">
        <v>670</v>
      </c>
      <c r="AF15" s="39">
        <v>14558</v>
      </c>
      <c r="AG15" s="36">
        <v>55</v>
      </c>
      <c r="AH15" s="36">
        <v>14</v>
      </c>
      <c r="AI15" s="36">
        <v>0</v>
      </c>
      <c r="AJ15" s="36">
        <v>1</v>
      </c>
      <c r="AK15" s="40">
        <v>40052</v>
      </c>
      <c r="AL15" s="38">
        <v>8003</v>
      </c>
      <c r="AM15" s="38">
        <v>258</v>
      </c>
      <c r="AN15" s="38">
        <v>0</v>
      </c>
      <c r="AO15" s="38">
        <v>0</v>
      </c>
      <c r="AP15" s="38">
        <v>0</v>
      </c>
      <c r="AQ15" s="36">
        <v>789</v>
      </c>
      <c r="AR15" s="36">
        <v>0</v>
      </c>
      <c r="AS15" s="36">
        <v>0</v>
      </c>
      <c r="AT15" s="36">
        <v>0</v>
      </c>
      <c r="AU15" s="36">
        <v>2</v>
      </c>
      <c r="AV15" s="36">
        <v>73</v>
      </c>
      <c r="AW15" s="36">
        <v>0</v>
      </c>
      <c r="AX15" s="36">
        <v>0</v>
      </c>
      <c r="AY15" s="36">
        <v>0</v>
      </c>
      <c r="AZ15" s="40"/>
      <c r="BA15" s="40">
        <v>49177</v>
      </c>
      <c r="BB15" s="36">
        <v>-143</v>
      </c>
      <c r="BC15" s="36">
        <v>0</v>
      </c>
      <c r="BD15" s="36">
        <v>17</v>
      </c>
      <c r="BE15" s="36">
        <v>-7</v>
      </c>
    </row>
    <row r="16" spans="1:16383" x14ac:dyDescent="0.2">
      <c r="A16" s="35" t="s">
        <v>642</v>
      </c>
      <c r="B16" s="35" t="s">
        <v>1059</v>
      </c>
      <c r="C16" s="397" t="str">
        <f>IFERROR(VLOOKUP(B16,#REF!,2,FALSE),"")</f>
        <v/>
      </c>
      <c r="D16" s="35" t="s">
        <v>728</v>
      </c>
      <c r="E16" s="35"/>
      <c r="F16" s="35" t="s">
        <v>34</v>
      </c>
      <c r="G16" s="36">
        <v>116</v>
      </c>
      <c r="H16" s="36">
        <v>653</v>
      </c>
      <c r="I16" s="37">
        <v>769</v>
      </c>
      <c r="J16" s="39">
        <v>29</v>
      </c>
      <c r="K16" s="36">
        <v>65</v>
      </c>
      <c r="L16" s="36">
        <v>111</v>
      </c>
      <c r="M16" s="37">
        <v>176</v>
      </c>
      <c r="N16" s="38">
        <v>1470</v>
      </c>
      <c r="O16" s="38">
        <v>0</v>
      </c>
      <c r="P16" s="38">
        <v>1310</v>
      </c>
      <c r="Q16" s="39">
        <v>2780</v>
      </c>
      <c r="R16" s="37">
        <v>4551</v>
      </c>
      <c r="S16" s="38">
        <v>188</v>
      </c>
      <c r="T16" s="38">
        <v>226</v>
      </c>
      <c r="U16" s="38">
        <v>643</v>
      </c>
      <c r="V16" s="39">
        <v>1057</v>
      </c>
      <c r="W16" s="36">
        <v>606</v>
      </c>
      <c r="X16" s="36">
        <v>997</v>
      </c>
      <c r="Y16" s="37">
        <v>1603</v>
      </c>
      <c r="Z16" s="39">
        <v>1086</v>
      </c>
      <c r="AA16" s="36">
        <v>23323</v>
      </c>
      <c r="AB16" s="36">
        <v>1488</v>
      </c>
      <c r="AC16" s="37">
        <v>24811</v>
      </c>
      <c r="AD16" s="38">
        <v>16794</v>
      </c>
      <c r="AE16" s="38">
        <v>708</v>
      </c>
      <c r="AF16" s="39">
        <v>17502</v>
      </c>
      <c r="AG16" s="36">
        <v>169</v>
      </c>
      <c r="AH16" s="36">
        <v>0</v>
      </c>
      <c r="AI16" s="36">
        <v>0</v>
      </c>
      <c r="AJ16" s="36">
        <v>0</v>
      </c>
      <c r="AK16" s="40">
        <v>54533</v>
      </c>
      <c r="AL16" s="38">
        <v>8631</v>
      </c>
      <c r="AM16" s="38">
        <v>62</v>
      </c>
      <c r="AN16" s="38">
        <v>0</v>
      </c>
      <c r="AO16" s="38">
        <v>0</v>
      </c>
      <c r="AP16" s="38">
        <v>0</v>
      </c>
      <c r="AQ16" s="36">
        <v>1018</v>
      </c>
      <c r="AR16" s="36">
        <v>0</v>
      </c>
      <c r="AS16" s="36">
        <v>0</v>
      </c>
      <c r="AT16" s="36">
        <v>0</v>
      </c>
      <c r="AU16" s="36">
        <v>36</v>
      </c>
      <c r="AV16" s="36">
        <v>-106</v>
      </c>
      <c r="AW16" s="36">
        <v>-75</v>
      </c>
      <c r="AX16" s="36">
        <v>0</v>
      </c>
      <c r="AY16" s="36">
        <v>0</v>
      </c>
      <c r="AZ16" s="40"/>
      <c r="BA16" s="40">
        <v>64099</v>
      </c>
      <c r="BB16" s="36">
        <v>105</v>
      </c>
      <c r="BC16" s="36">
        <v>16</v>
      </c>
      <c r="BD16" s="36">
        <v>644</v>
      </c>
      <c r="BE16" s="36">
        <v>-78</v>
      </c>
    </row>
    <row r="17" spans="1:57" x14ac:dyDescent="0.2">
      <c r="A17" s="35" t="s">
        <v>451</v>
      </c>
      <c r="B17" s="35" t="s">
        <v>1060</v>
      </c>
      <c r="C17" s="397" t="str">
        <f>IFERROR(VLOOKUP(B17,#REF!,2,FALSE),"")</f>
        <v/>
      </c>
      <c r="D17" s="35" t="s">
        <v>450</v>
      </c>
      <c r="E17" s="261"/>
      <c r="F17" s="35" t="s">
        <v>34</v>
      </c>
      <c r="G17" s="36">
        <v>-140</v>
      </c>
      <c r="H17" s="36">
        <v>509</v>
      </c>
      <c r="I17" s="37">
        <v>369</v>
      </c>
      <c r="J17" s="39">
        <v>29</v>
      </c>
      <c r="K17" s="36">
        <v>47</v>
      </c>
      <c r="L17" s="36">
        <v>103</v>
      </c>
      <c r="M17" s="37">
        <v>150</v>
      </c>
      <c r="N17" s="38">
        <v>479</v>
      </c>
      <c r="O17" s="38">
        <v>0</v>
      </c>
      <c r="P17" s="38">
        <v>-357</v>
      </c>
      <c r="Q17" s="39">
        <v>122</v>
      </c>
      <c r="R17" s="37">
        <v>3419</v>
      </c>
      <c r="S17" s="38">
        <v>226</v>
      </c>
      <c r="T17" s="38">
        <v>455</v>
      </c>
      <c r="U17" s="38">
        <v>694</v>
      </c>
      <c r="V17" s="39">
        <v>1375</v>
      </c>
      <c r="W17" s="36">
        <v>1124</v>
      </c>
      <c r="X17" s="36">
        <v>1380</v>
      </c>
      <c r="Y17" s="37">
        <v>2504</v>
      </c>
      <c r="Z17" s="39">
        <v>1586</v>
      </c>
      <c r="AA17" s="36">
        <v>21152</v>
      </c>
      <c r="AB17" s="36">
        <v>3788</v>
      </c>
      <c r="AC17" s="37">
        <v>24940</v>
      </c>
      <c r="AD17" s="38">
        <v>21065</v>
      </c>
      <c r="AE17" s="38">
        <v>1279</v>
      </c>
      <c r="AF17" s="39">
        <v>22344</v>
      </c>
      <c r="AG17" s="36">
        <v>0</v>
      </c>
      <c r="AH17" s="36">
        <v>50</v>
      </c>
      <c r="AI17" s="36">
        <v>0</v>
      </c>
      <c r="AJ17" s="36">
        <v>14</v>
      </c>
      <c r="AK17" s="40">
        <v>56902</v>
      </c>
      <c r="AL17" s="38">
        <v>12479</v>
      </c>
      <c r="AM17" s="38">
        <v>269</v>
      </c>
      <c r="AN17" s="38">
        <v>4762</v>
      </c>
      <c r="AO17" s="38">
        <v>0</v>
      </c>
      <c r="AP17" s="38">
        <v>0</v>
      </c>
      <c r="AQ17" s="36">
        <v>0</v>
      </c>
      <c r="AR17" s="36">
        <v>0</v>
      </c>
      <c r="AS17" s="36">
        <v>0</v>
      </c>
      <c r="AT17" s="36">
        <v>0</v>
      </c>
      <c r="AU17" s="36">
        <v>0</v>
      </c>
      <c r="AV17" s="36">
        <v>0</v>
      </c>
      <c r="AW17" s="36">
        <v>0</v>
      </c>
      <c r="AX17" s="36">
        <v>0</v>
      </c>
      <c r="AY17" s="36">
        <v>0</v>
      </c>
      <c r="AZ17" s="40"/>
      <c r="BA17" s="40">
        <v>74412</v>
      </c>
      <c r="BB17" s="36">
        <v>0</v>
      </c>
      <c r="BC17" s="36">
        <v>0</v>
      </c>
      <c r="BD17" s="36">
        <v>5162</v>
      </c>
      <c r="BE17" s="36">
        <v>-324</v>
      </c>
    </row>
    <row r="18" spans="1:57" x14ac:dyDescent="0.2">
      <c r="A18" s="35" t="s">
        <v>502</v>
      </c>
      <c r="B18" s="35" t="s">
        <v>1061</v>
      </c>
      <c r="C18" s="397" t="str">
        <f>IFERROR(VLOOKUP(B18,#REF!,2,FALSE),"")</f>
        <v/>
      </c>
      <c r="D18" s="35" t="s">
        <v>501</v>
      </c>
      <c r="E18" s="35"/>
      <c r="F18" s="35" t="s">
        <v>34</v>
      </c>
      <c r="G18" s="36">
        <v>-2</v>
      </c>
      <c r="H18" s="36">
        <v>1494</v>
      </c>
      <c r="I18" s="37">
        <v>1492</v>
      </c>
      <c r="J18" s="39">
        <v>60</v>
      </c>
      <c r="K18" s="36">
        <v>224</v>
      </c>
      <c r="L18" s="36">
        <v>49</v>
      </c>
      <c r="M18" s="37">
        <v>273</v>
      </c>
      <c r="N18" s="38">
        <v>1657</v>
      </c>
      <c r="O18" s="38">
        <v>0</v>
      </c>
      <c r="P18" s="38">
        <v>-59</v>
      </c>
      <c r="Q18" s="39">
        <v>1598</v>
      </c>
      <c r="R18" s="37">
        <v>3231</v>
      </c>
      <c r="S18" s="38">
        <v>0</v>
      </c>
      <c r="T18" s="38">
        <v>76</v>
      </c>
      <c r="U18" s="38">
        <v>431</v>
      </c>
      <c r="V18" s="39">
        <v>507</v>
      </c>
      <c r="W18" s="36">
        <v>1158</v>
      </c>
      <c r="X18" s="36">
        <v>861</v>
      </c>
      <c r="Y18" s="37">
        <v>2019</v>
      </c>
      <c r="Z18" s="39">
        <v>1264</v>
      </c>
      <c r="AA18" s="36">
        <v>14077</v>
      </c>
      <c r="AB18" s="36">
        <v>5642</v>
      </c>
      <c r="AC18" s="37">
        <v>19719</v>
      </c>
      <c r="AD18" s="38">
        <v>10233</v>
      </c>
      <c r="AE18" s="38">
        <v>1156</v>
      </c>
      <c r="AF18" s="39">
        <v>11389</v>
      </c>
      <c r="AG18" s="36">
        <v>119</v>
      </c>
      <c r="AH18" s="36">
        <v>-95</v>
      </c>
      <c r="AI18" s="36">
        <v>0</v>
      </c>
      <c r="AJ18" s="36">
        <v>-844</v>
      </c>
      <c r="AK18" s="40">
        <v>40732</v>
      </c>
      <c r="AL18" s="38">
        <v>13923</v>
      </c>
      <c r="AM18" s="38">
        <v>274</v>
      </c>
      <c r="AN18" s="38">
        <v>4263</v>
      </c>
      <c r="AO18" s="38">
        <v>0</v>
      </c>
      <c r="AP18" s="38">
        <v>0</v>
      </c>
      <c r="AQ18" s="36">
        <v>49</v>
      </c>
      <c r="AR18" s="36">
        <v>0</v>
      </c>
      <c r="AS18" s="36">
        <v>0</v>
      </c>
      <c r="AT18" s="36">
        <v>0</v>
      </c>
      <c r="AU18" s="36">
        <v>0</v>
      </c>
      <c r="AV18" s="36">
        <v>0</v>
      </c>
      <c r="AW18" s="36">
        <v>0</v>
      </c>
      <c r="AX18" s="36">
        <v>5871</v>
      </c>
      <c r="AY18" s="36">
        <v>0</v>
      </c>
      <c r="AZ18" s="40"/>
      <c r="BA18" s="40">
        <v>65112</v>
      </c>
      <c r="BB18" s="36">
        <v>0</v>
      </c>
      <c r="BC18" s="36">
        <v>0</v>
      </c>
      <c r="BD18" s="36">
        <v>538</v>
      </c>
      <c r="BE18" s="36">
        <v>-565</v>
      </c>
    </row>
    <row r="19" spans="1:57" x14ac:dyDescent="0.2">
      <c r="A19" s="35" t="s">
        <v>670</v>
      </c>
      <c r="B19" s="35" t="s">
        <v>1062</v>
      </c>
      <c r="C19" s="397" t="str">
        <f>IFERROR(VLOOKUP(B19,#REF!,2,FALSE),"")</f>
        <v/>
      </c>
      <c r="D19" s="35" t="s">
        <v>669</v>
      </c>
      <c r="E19" s="35"/>
      <c r="F19" s="35" t="s">
        <v>34</v>
      </c>
      <c r="G19" s="36">
        <v>11</v>
      </c>
      <c r="H19" s="36">
        <v>1273</v>
      </c>
      <c r="I19" s="37">
        <v>1284</v>
      </c>
      <c r="J19" s="39">
        <v>26</v>
      </c>
      <c r="K19" s="36">
        <v>349</v>
      </c>
      <c r="L19" s="36">
        <v>65</v>
      </c>
      <c r="M19" s="37">
        <v>414</v>
      </c>
      <c r="N19" s="38">
        <v>-204</v>
      </c>
      <c r="O19" s="38">
        <v>0</v>
      </c>
      <c r="P19" s="38">
        <v>289</v>
      </c>
      <c r="Q19" s="39">
        <v>85</v>
      </c>
      <c r="R19" s="37">
        <v>3093</v>
      </c>
      <c r="S19" s="38">
        <v>142</v>
      </c>
      <c r="T19" s="38">
        <v>100</v>
      </c>
      <c r="U19" s="38">
        <v>611</v>
      </c>
      <c r="V19" s="39">
        <v>853</v>
      </c>
      <c r="W19" s="36">
        <v>686</v>
      </c>
      <c r="X19" s="36">
        <v>562</v>
      </c>
      <c r="Y19" s="37">
        <v>1248</v>
      </c>
      <c r="Z19" s="39">
        <v>580</v>
      </c>
      <c r="AA19" s="36">
        <v>10808</v>
      </c>
      <c r="AB19" s="36">
        <v>5726</v>
      </c>
      <c r="AC19" s="37">
        <v>16534</v>
      </c>
      <c r="AD19" s="38">
        <v>15739</v>
      </c>
      <c r="AE19" s="38">
        <v>1000</v>
      </c>
      <c r="AF19" s="39">
        <v>16739</v>
      </c>
      <c r="AG19" s="36">
        <v>87</v>
      </c>
      <c r="AH19" s="36">
        <v>0</v>
      </c>
      <c r="AI19" s="36">
        <v>0</v>
      </c>
      <c r="AJ19" s="36">
        <v>0</v>
      </c>
      <c r="AK19" s="40">
        <v>40943</v>
      </c>
      <c r="AL19" s="38">
        <v>9171</v>
      </c>
      <c r="AM19" s="38">
        <v>0</v>
      </c>
      <c r="AN19" s="38">
        <v>0</v>
      </c>
      <c r="AO19" s="38">
        <v>0</v>
      </c>
      <c r="AP19" s="38">
        <v>0</v>
      </c>
      <c r="AQ19" s="36">
        <v>325</v>
      </c>
      <c r="AR19" s="36">
        <v>0</v>
      </c>
      <c r="AS19" s="36">
        <v>0</v>
      </c>
      <c r="AT19" s="36">
        <v>0</v>
      </c>
      <c r="AU19" s="36">
        <v>0</v>
      </c>
      <c r="AV19" s="36">
        <v>-875</v>
      </c>
      <c r="AW19" s="36">
        <v>0</v>
      </c>
      <c r="AX19" s="36">
        <v>0</v>
      </c>
      <c r="AY19" s="36">
        <v>0</v>
      </c>
      <c r="AZ19" s="40"/>
      <c r="BA19" s="40">
        <v>49564</v>
      </c>
      <c r="BB19" s="36">
        <v>36</v>
      </c>
      <c r="BC19" s="36">
        <v>0</v>
      </c>
      <c r="BD19" s="36">
        <v>1205</v>
      </c>
      <c r="BE19" s="36">
        <v>-48</v>
      </c>
    </row>
    <row r="20" spans="1:57" x14ac:dyDescent="0.2">
      <c r="A20" s="35" t="s">
        <v>675</v>
      </c>
      <c r="B20" s="35" t="s">
        <v>1063</v>
      </c>
      <c r="C20" s="397" t="str">
        <f>IFERROR(VLOOKUP(B20,#REF!,2,FALSE),"")</f>
        <v/>
      </c>
      <c r="D20" s="35" t="s">
        <v>674</v>
      </c>
      <c r="E20" s="35"/>
      <c r="F20" s="35" t="s">
        <v>34</v>
      </c>
      <c r="G20" s="36">
        <v>52</v>
      </c>
      <c r="H20" s="36">
        <v>986</v>
      </c>
      <c r="I20" s="37">
        <v>1038</v>
      </c>
      <c r="J20" s="39">
        <v>52</v>
      </c>
      <c r="K20" s="36">
        <v>108</v>
      </c>
      <c r="L20" s="36">
        <v>157</v>
      </c>
      <c r="M20" s="37">
        <v>265</v>
      </c>
      <c r="N20" s="38">
        <v>2862</v>
      </c>
      <c r="O20" s="38">
        <v>0</v>
      </c>
      <c r="P20" s="38">
        <v>-9</v>
      </c>
      <c r="Q20" s="39">
        <v>2853</v>
      </c>
      <c r="R20" s="37">
        <v>2478</v>
      </c>
      <c r="S20" s="38">
        <v>267</v>
      </c>
      <c r="T20" s="38">
        <v>85</v>
      </c>
      <c r="U20" s="38">
        <v>1023</v>
      </c>
      <c r="V20" s="39">
        <v>1375</v>
      </c>
      <c r="W20" s="36">
        <v>809</v>
      </c>
      <c r="X20" s="36">
        <v>222</v>
      </c>
      <c r="Y20" s="37">
        <v>1031</v>
      </c>
      <c r="Z20" s="39">
        <v>929</v>
      </c>
      <c r="AA20" s="36">
        <v>16932</v>
      </c>
      <c r="AB20" s="36">
        <v>9211</v>
      </c>
      <c r="AC20" s="37">
        <v>26143</v>
      </c>
      <c r="AD20" s="38">
        <v>16744</v>
      </c>
      <c r="AE20" s="38">
        <v>438</v>
      </c>
      <c r="AF20" s="39">
        <v>17182</v>
      </c>
      <c r="AG20" s="36">
        <v>130</v>
      </c>
      <c r="AH20" s="36">
        <v>0</v>
      </c>
      <c r="AI20" s="36">
        <v>0</v>
      </c>
      <c r="AJ20" s="36">
        <v>0</v>
      </c>
      <c r="AK20" s="40">
        <v>53476</v>
      </c>
      <c r="AL20" s="38">
        <v>3907</v>
      </c>
      <c r="AM20" s="38">
        <v>0</v>
      </c>
      <c r="AN20" s="38">
        <v>1760</v>
      </c>
      <c r="AO20" s="38">
        <v>0</v>
      </c>
      <c r="AP20" s="38">
        <v>0</v>
      </c>
      <c r="AQ20" s="36">
        <v>983</v>
      </c>
      <c r="AR20" s="36">
        <v>0</v>
      </c>
      <c r="AS20" s="36">
        <v>0</v>
      </c>
      <c r="AT20" s="36">
        <v>0</v>
      </c>
      <c r="AU20" s="36">
        <v>0</v>
      </c>
      <c r="AV20" s="36">
        <v>0</v>
      </c>
      <c r="AW20" s="36">
        <v>0</v>
      </c>
      <c r="AX20" s="36">
        <v>0</v>
      </c>
      <c r="AY20" s="36">
        <v>0</v>
      </c>
      <c r="AZ20" s="40"/>
      <c r="BA20" s="40">
        <v>60126</v>
      </c>
      <c r="BB20" s="36">
        <v>0</v>
      </c>
      <c r="BC20" s="36">
        <v>0</v>
      </c>
      <c r="BD20" s="36">
        <v>614</v>
      </c>
      <c r="BE20" s="36">
        <v>-511</v>
      </c>
    </row>
    <row r="21" spans="1:57" x14ac:dyDescent="0.2">
      <c r="A21" s="35" t="s">
        <v>373</v>
      </c>
      <c r="B21" s="35" t="s">
        <v>1064</v>
      </c>
      <c r="C21" s="397" t="str">
        <f>IFERROR(VLOOKUP(B21,#REF!,2,FALSE),"")</f>
        <v/>
      </c>
      <c r="D21" s="35" t="s">
        <v>372</v>
      </c>
      <c r="E21" s="35"/>
      <c r="F21" s="35" t="s">
        <v>34</v>
      </c>
      <c r="G21" s="36">
        <v>-393</v>
      </c>
      <c r="H21" s="36">
        <v>929</v>
      </c>
      <c r="I21" s="37">
        <v>536</v>
      </c>
      <c r="J21" s="39">
        <v>21</v>
      </c>
      <c r="K21" s="36">
        <v>44</v>
      </c>
      <c r="L21" s="36">
        <v>217</v>
      </c>
      <c r="M21" s="37">
        <v>261</v>
      </c>
      <c r="N21" s="38">
        <v>366</v>
      </c>
      <c r="O21" s="38">
        <v>0</v>
      </c>
      <c r="P21" s="38">
        <v>625</v>
      </c>
      <c r="Q21" s="39">
        <v>991</v>
      </c>
      <c r="R21" s="37">
        <v>5407</v>
      </c>
      <c r="S21" s="38">
        <v>598</v>
      </c>
      <c r="T21" s="38">
        <v>51</v>
      </c>
      <c r="U21" s="38">
        <v>287</v>
      </c>
      <c r="V21" s="39">
        <v>936</v>
      </c>
      <c r="W21" s="36">
        <v>1909</v>
      </c>
      <c r="X21" s="36">
        <v>1025</v>
      </c>
      <c r="Y21" s="37">
        <v>2934</v>
      </c>
      <c r="Z21" s="39">
        <v>1713</v>
      </c>
      <c r="AA21" s="36">
        <v>40290</v>
      </c>
      <c r="AB21" s="36">
        <v>15387.71965070178</v>
      </c>
      <c r="AC21" s="37">
        <v>55677.71965070178</v>
      </c>
      <c r="AD21" s="38">
        <v>23473</v>
      </c>
      <c r="AE21" s="38">
        <v>2165</v>
      </c>
      <c r="AF21" s="39">
        <v>25638</v>
      </c>
      <c r="AG21" s="36">
        <v>199</v>
      </c>
      <c r="AH21" s="36">
        <v>0</v>
      </c>
      <c r="AI21" s="36">
        <v>0</v>
      </c>
      <c r="AJ21" s="36">
        <v>2512</v>
      </c>
      <c r="AK21" s="40">
        <v>96825.71965070178</v>
      </c>
      <c r="AL21" s="38">
        <v>14723</v>
      </c>
      <c r="AM21" s="38">
        <v>0</v>
      </c>
      <c r="AN21" s="38">
        <v>6555</v>
      </c>
      <c r="AO21" s="38">
        <v>0</v>
      </c>
      <c r="AP21" s="38">
        <v>0</v>
      </c>
      <c r="AQ21" s="36">
        <v>1818</v>
      </c>
      <c r="AR21" s="36">
        <v>0</v>
      </c>
      <c r="AS21" s="36">
        <v>0</v>
      </c>
      <c r="AT21" s="36">
        <v>0</v>
      </c>
      <c r="AU21" s="36">
        <v>110</v>
      </c>
      <c r="AV21" s="36">
        <v>-455</v>
      </c>
      <c r="AW21" s="36">
        <v>-13</v>
      </c>
      <c r="AX21" s="36">
        <v>0</v>
      </c>
      <c r="AY21" s="36">
        <v>0</v>
      </c>
      <c r="AZ21" s="40"/>
      <c r="BA21" s="40">
        <v>119563.71965070178</v>
      </c>
      <c r="BB21" s="36">
        <v>0</v>
      </c>
      <c r="BC21" s="36">
        <v>0</v>
      </c>
      <c r="BD21" s="36">
        <v>4679</v>
      </c>
      <c r="BE21" s="36">
        <v>-825</v>
      </c>
    </row>
    <row r="22" spans="1:57" x14ac:dyDescent="0.2">
      <c r="A22" s="35" t="s">
        <v>81</v>
      </c>
      <c r="B22" s="35" t="s">
        <v>1065</v>
      </c>
      <c r="C22" s="397" t="str">
        <f>IFERROR(VLOOKUP(B22,#REF!,2,FALSE),"")</f>
        <v/>
      </c>
      <c r="D22" s="35" t="s">
        <v>890</v>
      </c>
      <c r="E22" s="35"/>
      <c r="F22" s="35" t="s">
        <v>729</v>
      </c>
      <c r="G22" s="36">
        <v>66</v>
      </c>
      <c r="H22" s="36">
        <v>960</v>
      </c>
      <c r="I22" s="37">
        <v>1026</v>
      </c>
      <c r="J22" s="39">
        <v>50</v>
      </c>
      <c r="K22" s="36">
        <v>619</v>
      </c>
      <c r="L22" s="36">
        <v>203</v>
      </c>
      <c r="M22" s="37">
        <v>822</v>
      </c>
      <c r="N22" s="38">
        <v>7221</v>
      </c>
      <c r="O22" s="38">
        <v>0</v>
      </c>
      <c r="P22" s="38">
        <v>1114</v>
      </c>
      <c r="Q22" s="39">
        <v>8335</v>
      </c>
      <c r="R22" s="37">
        <v>1774</v>
      </c>
      <c r="S22" s="38">
        <v>608</v>
      </c>
      <c r="T22" s="38">
        <v>0</v>
      </c>
      <c r="U22" s="38">
        <v>78</v>
      </c>
      <c r="V22" s="39">
        <v>686</v>
      </c>
      <c r="W22" s="36">
        <v>3250</v>
      </c>
      <c r="X22" s="36">
        <v>2023</v>
      </c>
      <c r="Y22" s="37">
        <v>5273</v>
      </c>
      <c r="Z22" s="39">
        <v>989</v>
      </c>
      <c r="AA22" s="36">
        <v>80102</v>
      </c>
      <c r="AB22" s="36">
        <v>12065</v>
      </c>
      <c r="AC22" s="37">
        <v>92167</v>
      </c>
      <c r="AD22" s="38">
        <v>59894</v>
      </c>
      <c r="AE22" s="38">
        <v>663</v>
      </c>
      <c r="AF22" s="39">
        <v>60557</v>
      </c>
      <c r="AG22" s="36">
        <v>819</v>
      </c>
      <c r="AH22" s="36">
        <v>0</v>
      </c>
      <c r="AI22" s="36">
        <v>4</v>
      </c>
      <c r="AJ22" s="36">
        <v>0</v>
      </c>
      <c r="AK22" s="40">
        <v>172502</v>
      </c>
      <c r="AL22" s="38">
        <v>0</v>
      </c>
      <c r="AM22" s="38">
        <v>0</v>
      </c>
      <c r="AN22" s="38">
        <v>0</v>
      </c>
      <c r="AO22" s="38">
        <v>0</v>
      </c>
      <c r="AP22" s="38">
        <v>0</v>
      </c>
      <c r="AQ22" s="36">
        <v>0</v>
      </c>
      <c r="AR22" s="36">
        <v>0</v>
      </c>
      <c r="AS22" s="36">
        <v>0</v>
      </c>
      <c r="AT22" s="36">
        <v>0</v>
      </c>
      <c r="AU22" s="36">
        <v>237</v>
      </c>
      <c r="AV22" s="36">
        <v>0</v>
      </c>
      <c r="AW22" s="36">
        <v>-55</v>
      </c>
      <c r="AX22" s="36">
        <v>0</v>
      </c>
      <c r="AY22" s="36">
        <v>0</v>
      </c>
      <c r="AZ22" s="40"/>
      <c r="BA22" s="40">
        <v>172684</v>
      </c>
      <c r="BB22" s="36">
        <v>0</v>
      </c>
      <c r="BC22" s="36">
        <v>0</v>
      </c>
      <c r="BD22" s="36">
        <v>1171</v>
      </c>
      <c r="BE22" s="36">
        <v>-1942</v>
      </c>
    </row>
    <row r="23" spans="1:57" x14ac:dyDescent="0.2">
      <c r="A23" s="35" t="s">
        <v>15</v>
      </c>
      <c r="B23" s="35" t="s">
        <v>1066</v>
      </c>
      <c r="C23" s="397" t="str">
        <f>IFERROR(VLOOKUP(B23,#REF!,2,FALSE),"")</f>
        <v/>
      </c>
      <c r="D23" s="35" t="s">
        <v>891</v>
      </c>
      <c r="E23" s="35"/>
      <c r="F23" s="35" t="s">
        <v>3</v>
      </c>
      <c r="G23" s="36">
        <v>57</v>
      </c>
      <c r="H23" s="36">
        <v>2123</v>
      </c>
      <c r="I23" s="37">
        <v>2180</v>
      </c>
      <c r="J23" s="39">
        <v>0</v>
      </c>
      <c r="K23" s="36">
        <v>83</v>
      </c>
      <c r="L23" s="36">
        <v>0</v>
      </c>
      <c r="M23" s="37">
        <v>83</v>
      </c>
      <c r="N23" s="38">
        <v>-324</v>
      </c>
      <c r="O23" s="38">
        <v>0</v>
      </c>
      <c r="P23" s="38">
        <v>94</v>
      </c>
      <c r="Q23" s="39">
        <v>-230</v>
      </c>
      <c r="R23" s="37">
        <v>1131</v>
      </c>
      <c r="S23" s="38">
        <v>1</v>
      </c>
      <c r="T23" s="38">
        <v>293</v>
      </c>
      <c r="U23" s="38">
        <v>665</v>
      </c>
      <c r="V23" s="39">
        <v>959</v>
      </c>
      <c r="W23" s="36">
        <v>0</v>
      </c>
      <c r="X23" s="36">
        <v>0</v>
      </c>
      <c r="Y23" s="37">
        <v>0</v>
      </c>
      <c r="Z23" s="39">
        <v>532</v>
      </c>
      <c r="AA23" s="36">
        <v>0</v>
      </c>
      <c r="AB23" s="36">
        <v>0</v>
      </c>
      <c r="AC23" s="37">
        <v>0</v>
      </c>
      <c r="AD23" s="38">
        <v>0</v>
      </c>
      <c r="AE23" s="38">
        <v>740</v>
      </c>
      <c r="AF23" s="39">
        <v>740</v>
      </c>
      <c r="AG23" s="36">
        <v>461</v>
      </c>
      <c r="AH23" s="36">
        <v>0</v>
      </c>
      <c r="AI23" s="36">
        <v>0</v>
      </c>
      <c r="AJ23" s="36">
        <v>13</v>
      </c>
      <c r="AK23" s="40">
        <v>5869</v>
      </c>
      <c r="AL23" s="38">
        <v>11358</v>
      </c>
      <c r="AM23" s="38">
        <v>0</v>
      </c>
      <c r="AN23" s="38">
        <v>0</v>
      </c>
      <c r="AO23" s="38">
        <v>0</v>
      </c>
      <c r="AP23" s="38">
        <v>0</v>
      </c>
      <c r="AQ23" s="36">
        <v>1335</v>
      </c>
      <c r="AR23" s="36">
        <v>0</v>
      </c>
      <c r="AS23" s="36">
        <v>0</v>
      </c>
      <c r="AT23" s="36">
        <v>0</v>
      </c>
      <c r="AU23" s="36">
        <v>0</v>
      </c>
      <c r="AV23" s="36">
        <v>-222</v>
      </c>
      <c r="AW23" s="36">
        <v>0</v>
      </c>
      <c r="AX23" s="36">
        <v>0</v>
      </c>
      <c r="AY23" s="36">
        <v>0</v>
      </c>
      <c r="AZ23" s="40"/>
      <c r="BA23" s="40">
        <v>18340</v>
      </c>
      <c r="BB23" s="36">
        <v>0</v>
      </c>
      <c r="BC23" s="36">
        <v>0</v>
      </c>
      <c r="BD23" s="36">
        <v>238</v>
      </c>
      <c r="BE23" s="36">
        <v>-511</v>
      </c>
    </row>
    <row r="24" spans="1:57" x14ac:dyDescent="0.2">
      <c r="A24" s="35" t="s">
        <v>118</v>
      </c>
      <c r="B24" s="35" t="s">
        <v>1067</v>
      </c>
      <c r="C24" s="397" t="str">
        <f>IFERROR(VLOOKUP(B24,#REF!,2,FALSE),"")</f>
        <v/>
      </c>
      <c r="D24" s="35" t="s">
        <v>117</v>
      </c>
      <c r="E24" s="35"/>
      <c r="F24" s="35" t="s">
        <v>3</v>
      </c>
      <c r="G24" s="36">
        <v>5</v>
      </c>
      <c r="H24" s="36">
        <v>591</v>
      </c>
      <c r="I24" s="37">
        <v>596</v>
      </c>
      <c r="J24" s="39">
        <v>4</v>
      </c>
      <c r="K24" s="36">
        <v>54</v>
      </c>
      <c r="L24" s="36">
        <v>0</v>
      </c>
      <c r="M24" s="37">
        <v>54</v>
      </c>
      <c r="N24" s="38">
        <v>-387</v>
      </c>
      <c r="O24" s="38">
        <v>0</v>
      </c>
      <c r="P24" s="38">
        <v>34</v>
      </c>
      <c r="Q24" s="39">
        <v>-353</v>
      </c>
      <c r="R24" s="37">
        <v>345</v>
      </c>
      <c r="S24" s="38">
        <v>0</v>
      </c>
      <c r="T24" s="38">
        <v>144</v>
      </c>
      <c r="U24" s="38">
        <v>419</v>
      </c>
      <c r="V24" s="39">
        <v>563</v>
      </c>
      <c r="W24" s="36">
        <v>0</v>
      </c>
      <c r="X24" s="36">
        <v>0</v>
      </c>
      <c r="Y24" s="37">
        <v>0</v>
      </c>
      <c r="Z24" s="39">
        <v>83</v>
      </c>
      <c r="AA24" s="36">
        <v>0</v>
      </c>
      <c r="AB24" s="36">
        <v>0</v>
      </c>
      <c r="AC24" s="37">
        <v>0</v>
      </c>
      <c r="AD24" s="38">
        <v>0</v>
      </c>
      <c r="AE24" s="38">
        <v>197</v>
      </c>
      <c r="AF24" s="39">
        <v>197</v>
      </c>
      <c r="AG24" s="36">
        <v>16</v>
      </c>
      <c r="AH24" s="36">
        <v>-27</v>
      </c>
      <c r="AI24" s="36">
        <v>0</v>
      </c>
      <c r="AJ24" s="36">
        <v>187</v>
      </c>
      <c r="AK24" s="40">
        <v>1665</v>
      </c>
      <c r="AL24" s="38">
        <v>4561</v>
      </c>
      <c r="AM24" s="38">
        <v>0</v>
      </c>
      <c r="AN24" s="38">
        <v>0</v>
      </c>
      <c r="AO24" s="38">
        <v>0</v>
      </c>
      <c r="AP24" s="38">
        <v>0</v>
      </c>
      <c r="AQ24" s="36">
        <v>0</v>
      </c>
      <c r="AR24" s="36">
        <v>0</v>
      </c>
      <c r="AS24" s="36">
        <v>0</v>
      </c>
      <c r="AT24" s="36">
        <v>0</v>
      </c>
      <c r="AU24" s="36">
        <v>0</v>
      </c>
      <c r="AV24" s="36">
        <v>0</v>
      </c>
      <c r="AW24" s="36">
        <v>0</v>
      </c>
      <c r="AX24" s="36">
        <v>0</v>
      </c>
      <c r="AY24" s="36">
        <v>0</v>
      </c>
      <c r="AZ24" s="40"/>
      <c r="BA24" s="40">
        <v>6226</v>
      </c>
      <c r="BB24" s="36">
        <v>0</v>
      </c>
      <c r="BC24" s="36">
        <v>0</v>
      </c>
      <c r="BD24" s="36">
        <v>0</v>
      </c>
      <c r="BE24" s="36">
        <v>-44</v>
      </c>
    </row>
    <row r="25" spans="1:57" x14ac:dyDescent="0.2">
      <c r="A25" s="35" t="s">
        <v>506</v>
      </c>
      <c r="B25" s="35" t="s">
        <v>1068</v>
      </c>
      <c r="C25" s="397" t="str">
        <f>IFERROR(VLOOKUP(B25,#REF!,2,FALSE),"")</f>
        <v/>
      </c>
      <c r="D25" s="35" t="s">
        <v>892</v>
      </c>
      <c r="E25" s="35"/>
      <c r="F25" s="35" t="s">
        <v>3</v>
      </c>
      <c r="G25" s="36">
        <v>53</v>
      </c>
      <c r="H25" s="36">
        <v>589</v>
      </c>
      <c r="I25" s="37">
        <v>642</v>
      </c>
      <c r="J25" s="39">
        <v>2</v>
      </c>
      <c r="K25" s="36">
        <v>-23</v>
      </c>
      <c r="L25" s="36">
        <v>0</v>
      </c>
      <c r="M25" s="37">
        <v>-23</v>
      </c>
      <c r="N25" s="38">
        <v>-233</v>
      </c>
      <c r="O25" s="38">
        <v>0</v>
      </c>
      <c r="P25" s="38">
        <v>58</v>
      </c>
      <c r="Q25" s="39">
        <v>-175</v>
      </c>
      <c r="R25" s="37">
        <v>1256</v>
      </c>
      <c r="S25" s="38">
        <v>0</v>
      </c>
      <c r="T25" s="38">
        <v>232</v>
      </c>
      <c r="U25" s="38">
        <v>530</v>
      </c>
      <c r="V25" s="39">
        <v>762</v>
      </c>
      <c r="W25" s="36">
        <v>0</v>
      </c>
      <c r="X25" s="36">
        <v>102</v>
      </c>
      <c r="Y25" s="37">
        <v>102</v>
      </c>
      <c r="Z25" s="39">
        <v>0</v>
      </c>
      <c r="AA25" s="36">
        <v>0</v>
      </c>
      <c r="AB25" s="36">
        <v>0</v>
      </c>
      <c r="AC25" s="37">
        <v>0</v>
      </c>
      <c r="AD25" s="38">
        <v>0</v>
      </c>
      <c r="AE25" s="38">
        <v>383</v>
      </c>
      <c r="AF25" s="39">
        <v>383</v>
      </c>
      <c r="AG25" s="36">
        <v>29</v>
      </c>
      <c r="AH25" s="36">
        <v>-65</v>
      </c>
      <c r="AI25" s="36">
        <v>0</v>
      </c>
      <c r="AJ25" s="36">
        <v>-61</v>
      </c>
      <c r="AK25" s="40">
        <v>2852</v>
      </c>
      <c r="AL25" s="38">
        <v>3029</v>
      </c>
      <c r="AM25" s="38">
        <v>0</v>
      </c>
      <c r="AN25" s="38">
        <v>0</v>
      </c>
      <c r="AO25" s="38">
        <v>0</v>
      </c>
      <c r="AP25" s="38">
        <v>0</v>
      </c>
      <c r="AQ25" s="36">
        <v>0</v>
      </c>
      <c r="AR25" s="36">
        <v>0</v>
      </c>
      <c r="AS25" s="36">
        <v>0</v>
      </c>
      <c r="AT25" s="36">
        <v>0</v>
      </c>
      <c r="AU25" s="36">
        <v>0</v>
      </c>
      <c r="AV25" s="36">
        <v>0</v>
      </c>
      <c r="AW25" s="36">
        <v>0</v>
      </c>
      <c r="AX25" s="36">
        <v>0</v>
      </c>
      <c r="AY25" s="36">
        <v>0</v>
      </c>
      <c r="AZ25" s="40"/>
      <c r="BA25" s="40">
        <v>5881</v>
      </c>
      <c r="BB25" s="36">
        <v>0</v>
      </c>
      <c r="BC25" s="36">
        <v>0</v>
      </c>
      <c r="BD25" s="36">
        <v>61</v>
      </c>
      <c r="BE25" s="36">
        <v>-53</v>
      </c>
    </row>
    <row r="26" spans="1:57" x14ac:dyDescent="0.2">
      <c r="A26" s="35" t="s">
        <v>686</v>
      </c>
      <c r="B26" s="35" t="s">
        <v>1069</v>
      </c>
      <c r="C26" s="397" t="str">
        <f>IFERROR(VLOOKUP(B26,#REF!,2,FALSE),"")</f>
        <v/>
      </c>
      <c r="D26" s="35" t="s">
        <v>685</v>
      </c>
      <c r="E26" s="35"/>
      <c r="F26" s="35" t="s">
        <v>3</v>
      </c>
      <c r="G26" s="36">
        <v>66</v>
      </c>
      <c r="H26" s="36">
        <v>1430</v>
      </c>
      <c r="I26" s="37">
        <v>1496</v>
      </c>
      <c r="J26" s="39">
        <v>7</v>
      </c>
      <c r="K26" s="36">
        <v>50</v>
      </c>
      <c r="L26" s="36">
        <v>0</v>
      </c>
      <c r="M26" s="37">
        <v>50</v>
      </c>
      <c r="N26" s="38">
        <v>135</v>
      </c>
      <c r="O26" s="38">
        <v>0</v>
      </c>
      <c r="P26" s="38">
        <v>181</v>
      </c>
      <c r="Q26" s="39">
        <v>316</v>
      </c>
      <c r="R26" s="37">
        <v>1260</v>
      </c>
      <c r="S26" s="38">
        <v>0</v>
      </c>
      <c r="T26" s="38">
        <v>132</v>
      </c>
      <c r="U26" s="38">
        <v>816</v>
      </c>
      <c r="V26" s="39">
        <v>948</v>
      </c>
      <c r="W26" s="36">
        <v>0</v>
      </c>
      <c r="X26" s="36">
        <v>0</v>
      </c>
      <c r="Y26" s="37">
        <v>0</v>
      </c>
      <c r="Z26" s="39">
        <v>590</v>
      </c>
      <c r="AA26" s="36">
        <v>0</v>
      </c>
      <c r="AB26" s="36">
        <v>0</v>
      </c>
      <c r="AC26" s="37">
        <v>0</v>
      </c>
      <c r="AD26" s="38">
        <v>0</v>
      </c>
      <c r="AE26" s="38">
        <v>849</v>
      </c>
      <c r="AF26" s="39">
        <v>849</v>
      </c>
      <c r="AG26" s="36">
        <v>0</v>
      </c>
      <c r="AH26" s="36">
        <v>0</v>
      </c>
      <c r="AI26" s="36">
        <v>0</v>
      </c>
      <c r="AJ26" s="36">
        <v>0</v>
      </c>
      <c r="AK26" s="40">
        <v>5516</v>
      </c>
      <c r="AL26" s="38">
        <v>11390</v>
      </c>
      <c r="AM26" s="38">
        <v>164</v>
      </c>
      <c r="AN26" s="38">
        <v>0</v>
      </c>
      <c r="AO26" s="38">
        <v>0</v>
      </c>
      <c r="AP26" s="38">
        <v>0</v>
      </c>
      <c r="AQ26" s="36">
        <v>700</v>
      </c>
      <c r="AR26" s="36">
        <v>0</v>
      </c>
      <c r="AS26" s="36">
        <v>0</v>
      </c>
      <c r="AT26" s="36">
        <v>0</v>
      </c>
      <c r="AU26" s="36">
        <v>0</v>
      </c>
      <c r="AV26" s="36">
        <v>-1170</v>
      </c>
      <c r="AW26" s="36">
        <v>0</v>
      </c>
      <c r="AX26" s="36">
        <v>0</v>
      </c>
      <c r="AY26" s="36">
        <v>0</v>
      </c>
      <c r="AZ26" s="40"/>
      <c r="BA26" s="40">
        <v>16600</v>
      </c>
      <c r="BB26" s="36">
        <v>0</v>
      </c>
      <c r="BC26" s="36">
        <v>0</v>
      </c>
      <c r="BD26" s="36">
        <v>0</v>
      </c>
      <c r="BE26" s="36">
        <v>-180</v>
      </c>
    </row>
    <row r="27" spans="1:57" x14ac:dyDescent="0.2">
      <c r="A27" s="35" t="s">
        <v>440</v>
      </c>
      <c r="B27" s="35" t="s">
        <v>1070</v>
      </c>
      <c r="C27" s="397" t="str">
        <f>IFERROR(VLOOKUP(B27,#REF!,2,FALSE),"")</f>
        <v/>
      </c>
      <c r="D27" s="35" t="s">
        <v>439</v>
      </c>
      <c r="E27" s="35"/>
      <c r="F27" s="35" t="s">
        <v>34</v>
      </c>
      <c r="G27" s="36">
        <v>-149</v>
      </c>
      <c r="H27" s="36">
        <v>1133</v>
      </c>
      <c r="I27" s="37">
        <v>984</v>
      </c>
      <c r="J27" s="39">
        <v>48</v>
      </c>
      <c r="K27" s="36">
        <v>230</v>
      </c>
      <c r="L27" s="36">
        <v>93</v>
      </c>
      <c r="M27" s="37">
        <v>323</v>
      </c>
      <c r="N27" s="38">
        <v>1629</v>
      </c>
      <c r="O27" s="38">
        <v>0</v>
      </c>
      <c r="P27" s="38">
        <v>648</v>
      </c>
      <c r="Q27" s="39">
        <v>2277</v>
      </c>
      <c r="R27" s="37">
        <v>2641</v>
      </c>
      <c r="S27" s="38">
        <v>483</v>
      </c>
      <c r="T27" s="38">
        <v>282</v>
      </c>
      <c r="U27" s="38">
        <v>968</v>
      </c>
      <c r="V27" s="39">
        <v>1733</v>
      </c>
      <c r="W27" s="36">
        <v>1170</v>
      </c>
      <c r="X27" s="36">
        <v>1551</v>
      </c>
      <c r="Y27" s="37">
        <v>2721</v>
      </c>
      <c r="Z27" s="39">
        <v>1104</v>
      </c>
      <c r="AA27" s="36">
        <v>27147</v>
      </c>
      <c r="AB27" s="36">
        <v>8500</v>
      </c>
      <c r="AC27" s="37">
        <v>35647</v>
      </c>
      <c r="AD27" s="38">
        <v>22015</v>
      </c>
      <c r="AE27" s="38">
        <v>1364</v>
      </c>
      <c r="AF27" s="39">
        <v>23379</v>
      </c>
      <c r="AG27" s="36">
        <v>259</v>
      </c>
      <c r="AH27" s="36">
        <v>0</v>
      </c>
      <c r="AI27" s="36">
        <v>0</v>
      </c>
      <c r="AJ27" s="36">
        <v>0</v>
      </c>
      <c r="AK27" s="40">
        <v>71116</v>
      </c>
      <c r="AL27" s="38">
        <v>14078</v>
      </c>
      <c r="AM27" s="38">
        <v>148</v>
      </c>
      <c r="AN27" s="38">
        <v>0</v>
      </c>
      <c r="AO27" s="38">
        <v>0</v>
      </c>
      <c r="AP27" s="38">
        <v>0</v>
      </c>
      <c r="AQ27" s="36">
        <v>150</v>
      </c>
      <c r="AR27" s="36">
        <v>0</v>
      </c>
      <c r="AS27" s="36">
        <v>0</v>
      </c>
      <c r="AT27" s="36">
        <v>0</v>
      </c>
      <c r="AU27" s="36">
        <v>50</v>
      </c>
      <c r="AV27" s="36">
        <v>324</v>
      </c>
      <c r="AW27" s="36">
        <v>0</v>
      </c>
      <c r="AX27" s="36">
        <v>0</v>
      </c>
      <c r="AY27" s="36">
        <v>0</v>
      </c>
      <c r="AZ27" s="40"/>
      <c r="BA27" s="40">
        <v>85866</v>
      </c>
      <c r="BB27" s="36">
        <v>-96</v>
      </c>
      <c r="BC27" s="36">
        <v>0</v>
      </c>
      <c r="BD27" s="36">
        <v>4354</v>
      </c>
      <c r="BE27" s="36">
        <v>-90</v>
      </c>
    </row>
    <row r="28" spans="1:57" x14ac:dyDescent="0.2">
      <c r="A28" s="35" t="s">
        <v>90</v>
      </c>
      <c r="B28" s="35" t="s">
        <v>1071</v>
      </c>
      <c r="C28" s="397" t="str">
        <f>IFERROR(VLOOKUP(B28,#REF!,2,FALSE),"")</f>
        <v/>
      </c>
      <c r="D28" s="35" t="s">
        <v>893</v>
      </c>
      <c r="E28" s="35"/>
      <c r="F28" s="35" t="s">
        <v>729</v>
      </c>
      <c r="G28" s="36">
        <v>149</v>
      </c>
      <c r="H28" s="36">
        <v>2729</v>
      </c>
      <c r="I28" s="37">
        <v>2878</v>
      </c>
      <c r="J28" s="39">
        <v>66</v>
      </c>
      <c r="K28" s="36">
        <v>0</v>
      </c>
      <c r="L28" s="36">
        <v>475</v>
      </c>
      <c r="M28" s="37">
        <v>475</v>
      </c>
      <c r="N28" s="38">
        <v>5850</v>
      </c>
      <c r="O28" s="38">
        <v>0</v>
      </c>
      <c r="P28" s="38">
        <v>-751</v>
      </c>
      <c r="Q28" s="39">
        <v>5099</v>
      </c>
      <c r="R28" s="37">
        <v>10521</v>
      </c>
      <c r="S28" s="38">
        <v>2610</v>
      </c>
      <c r="T28" s="38">
        <v>-1056</v>
      </c>
      <c r="U28" s="38">
        <v>503</v>
      </c>
      <c r="V28" s="39">
        <v>2057</v>
      </c>
      <c r="W28" s="36">
        <v>3487</v>
      </c>
      <c r="X28" s="36">
        <v>3293</v>
      </c>
      <c r="Y28" s="37">
        <v>6780</v>
      </c>
      <c r="Z28" s="39">
        <v>1683</v>
      </c>
      <c r="AA28" s="36">
        <v>55765</v>
      </c>
      <c r="AB28" s="36">
        <v>20864</v>
      </c>
      <c r="AC28" s="37">
        <v>76629</v>
      </c>
      <c r="AD28" s="38">
        <v>64208</v>
      </c>
      <c r="AE28" s="38">
        <v>569</v>
      </c>
      <c r="AF28" s="39">
        <v>64777</v>
      </c>
      <c r="AG28" s="36">
        <v>219</v>
      </c>
      <c r="AH28" s="36">
        <v>0</v>
      </c>
      <c r="AI28" s="36">
        <v>0</v>
      </c>
      <c r="AJ28" s="36">
        <v>0</v>
      </c>
      <c r="AK28" s="40">
        <v>171184</v>
      </c>
      <c r="AL28" s="38">
        <v>0</v>
      </c>
      <c r="AM28" s="38">
        <v>0</v>
      </c>
      <c r="AN28" s="38">
        <v>0</v>
      </c>
      <c r="AO28" s="38">
        <v>0</v>
      </c>
      <c r="AP28" s="38">
        <v>0</v>
      </c>
      <c r="AQ28" s="36">
        <v>0</v>
      </c>
      <c r="AR28" s="36">
        <v>0</v>
      </c>
      <c r="AS28" s="36">
        <v>0</v>
      </c>
      <c r="AT28" s="36">
        <v>0</v>
      </c>
      <c r="AU28" s="36">
        <v>0</v>
      </c>
      <c r="AV28" s="36">
        <v>-444</v>
      </c>
      <c r="AW28" s="36">
        <v>62</v>
      </c>
      <c r="AX28" s="36">
        <v>0</v>
      </c>
      <c r="AY28" s="36">
        <v>0</v>
      </c>
      <c r="AZ28" s="40"/>
      <c r="BA28" s="40">
        <v>170802</v>
      </c>
      <c r="BB28" s="36">
        <v>0</v>
      </c>
      <c r="BC28" s="36">
        <v>0</v>
      </c>
      <c r="BD28" s="36">
        <v>1000</v>
      </c>
      <c r="BE28" s="36">
        <v>0</v>
      </c>
    </row>
    <row r="29" spans="1:57" x14ac:dyDescent="0.2">
      <c r="A29" s="35" t="s">
        <v>89</v>
      </c>
      <c r="B29" s="35" t="s">
        <v>1072</v>
      </c>
      <c r="C29" s="397" t="str">
        <f>IFERROR(VLOOKUP(B29,#REF!,2,FALSE),"")</f>
        <v/>
      </c>
      <c r="D29" s="35" t="s">
        <v>88</v>
      </c>
      <c r="E29" s="35"/>
      <c r="F29" s="35" t="s">
        <v>3</v>
      </c>
      <c r="G29" s="36">
        <v>-195</v>
      </c>
      <c r="H29" s="36">
        <v>1118</v>
      </c>
      <c r="I29" s="37">
        <v>923</v>
      </c>
      <c r="J29" s="39">
        <v>0</v>
      </c>
      <c r="K29" s="36">
        <v>-40</v>
      </c>
      <c r="L29" s="36">
        <v>0</v>
      </c>
      <c r="M29" s="37">
        <v>-40</v>
      </c>
      <c r="N29" s="38">
        <v>-1490</v>
      </c>
      <c r="O29" s="38">
        <v>0</v>
      </c>
      <c r="P29" s="38">
        <v>144</v>
      </c>
      <c r="Q29" s="39">
        <v>-1346</v>
      </c>
      <c r="R29" s="37">
        <v>1832</v>
      </c>
      <c r="S29" s="38">
        <v>0</v>
      </c>
      <c r="T29" s="38">
        <v>685</v>
      </c>
      <c r="U29" s="38">
        <v>1562</v>
      </c>
      <c r="V29" s="39">
        <v>2247</v>
      </c>
      <c r="W29" s="36">
        <v>0</v>
      </c>
      <c r="X29" s="36">
        <v>0</v>
      </c>
      <c r="Y29" s="37">
        <v>0</v>
      </c>
      <c r="Z29" s="39">
        <v>953</v>
      </c>
      <c r="AA29" s="36">
        <v>0</v>
      </c>
      <c r="AB29" s="36">
        <v>0</v>
      </c>
      <c r="AC29" s="37">
        <v>0</v>
      </c>
      <c r="AD29" s="38">
        <v>0</v>
      </c>
      <c r="AE29" s="38">
        <v>381</v>
      </c>
      <c r="AF29" s="39">
        <v>381</v>
      </c>
      <c r="AG29" s="36">
        <v>459</v>
      </c>
      <c r="AH29" s="36">
        <v>0</v>
      </c>
      <c r="AI29" s="36">
        <v>0</v>
      </c>
      <c r="AJ29" s="36">
        <v>0</v>
      </c>
      <c r="AK29" s="40">
        <v>5409</v>
      </c>
      <c r="AL29" s="38">
        <v>4407</v>
      </c>
      <c r="AM29" s="38">
        <v>81</v>
      </c>
      <c r="AN29" s="38">
        <v>4458</v>
      </c>
      <c r="AO29" s="38">
        <v>0</v>
      </c>
      <c r="AP29" s="38">
        <v>122</v>
      </c>
      <c r="AQ29" s="36">
        <v>0</v>
      </c>
      <c r="AR29" s="36">
        <v>0</v>
      </c>
      <c r="AS29" s="36">
        <v>0</v>
      </c>
      <c r="AT29" s="36">
        <v>0</v>
      </c>
      <c r="AU29" s="36">
        <v>0</v>
      </c>
      <c r="AV29" s="36">
        <v>-1026</v>
      </c>
      <c r="AW29" s="36">
        <v>0</v>
      </c>
      <c r="AX29" s="36">
        <v>0</v>
      </c>
      <c r="AY29" s="36">
        <v>0</v>
      </c>
      <c r="AZ29" s="40"/>
      <c r="BA29" s="40">
        <v>13451</v>
      </c>
      <c r="BB29" s="36">
        <v>0</v>
      </c>
      <c r="BC29" s="36">
        <v>0</v>
      </c>
      <c r="BD29" s="36">
        <v>1874</v>
      </c>
      <c r="BE29" s="36">
        <v>-347</v>
      </c>
    </row>
    <row r="30" spans="1:57" x14ac:dyDescent="0.2">
      <c r="A30" s="35" t="s">
        <v>172</v>
      </c>
      <c r="B30" s="35" t="s">
        <v>1073</v>
      </c>
      <c r="C30" s="397" t="str">
        <f>IFERROR(VLOOKUP(B30,#REF!,2,FALSE),"")</f>
        <v/>
      </c>
      <c r="D30" s="35" t="s">
        <v>171</v>
      </c>
      <c r="E30" s="35"/>
      <c r="F30" s="35" t="s">
        <v>3</v>
      </c>
      <c r="G30" s="36">
        <v>32</v>
      </c>
      <c r="H30" s="36">
        <v>1048</v>
      </c>
      <c r="I30" s="37">
        <v>1080</v>
      </c>
      <c r="J30" s="39">
        <v>2</v>
      </c>
      <c r="K30" s="36">
        <v>22</v>
      </c>
      <c r="L30" s="36">
        <v>0</v>
      </c>
      <c r="M30" s="37">
        <v>22</v>
      </c>
      <c r="N30" s="38">
        <v>23</v>
      </c>
      <c r="O30" s="38">
        <v>0</v>
      </c>
      <c r="P30" s="38">
        <v>372</v>
      </c>
      <c r="Q30" s="39">
        <v>395</v>
      </c>
      <c r="R30" s="37">
        <v>283</v>
      </c>
      <c r="S30" s="38">
        <v>0</v>
      </c>
      <c r="T30" s="38">
        <v>56</v>
      </c>
      <c r="U30" s="38">
        <v>347</v>
      </c>
      <c r="V30" s="39">
        <v>403</v>
      </c>
      <c r="W30" s="36">
        <v>0</v>
      </c>
      <c r="X30" s="36">
        <v>0</v>
      </c>
      <c r="Y30" s="37">
        <v>0</v>
      </c>
      <c r="Z30" s="39">
        <v>301</v>
      </c>
      <c r="AA30" s="36">
        <v>0</v>
      </c>
      <c r="AB30" s="36">
        <v>0</v>
      </c>
      <c r="AC30" s="37">
        <v>0</v>
      </c>
      <c r="AD30" s="38">
        <v>0</v>
      </c>
      <c r="AE30" s="38">
        <v>-90</v>
      </c>
      <c r="AF30" s="39">
        <v>-90</v>
      </c>
      <c r="AG30" s="36">
        <v>96</v>
      </c>
      <c r="AH30" s="36">
        <v>0</v>
      </c>
      <c r="AI30" s="36">
        <v>0</v>
      </c>
      <c r="AJ30" s="36">
        <v>0</v>
      </c>
      <c r="AK30" s="40">
        <v>2492</v>
      </c>
      <c r="AL30" s="38">
        <v>4569</v>
      </c>
      <c r="AM30" s="38">
        <v>0</v>
      </c>
      <c r="AN30" s="38">
        <v>0</v>
      </c>
      <c r="AO30" s="38">
        <v>0</v>
      </c>
      <c r="AP30" s="38">
        <v>0</v>
      </c>
      <c r="AQ30" s="36">
        <v>484</v>
      </c>
      <c r="AR30" s="36">
        <v>0</v>
      </c>
      <c r="AS30" s="36">
        <v>0</v>
      </c>
      <c r="AT30" s="36">
        <v>0</v>
      </c>
      <c r="AU30" s="36">
        <v>0</v>
      </c>
      <c r="AV30" s="36">
        <v>0</v>
      </c>
      <c r="AW30" s="36">
        <v>0</v>
      </c>
      <c r="AX30" s="36">
        <v>0</v>
      </c>
      <c r="AY30" s="36">
        <v>0</v>
      </c>
      <c r="AZ30" s="40"/>
      <c r="BA30" s="40">
        <v>7545</v>
      </c>
      <c r="BB30" s="36">
        <v>0</v>
      </c>
      <c r="BC30" s="36">
        <v>0</v>
      </c>
      <c r="BD30" s="36">
        <v>0</v>
      </c>
      <c r="BE30" s="36">
        <v>-27</v>
      </c>
    </row>
    <row r="31" spans="1:57" x14ac:dyDescent="0.2">
      <c r="A31" s="35" t="s">
        <v>218</v>
      </c>
      <c r="B31" s="35" t="s">
        <v>1074</v>
      </c>
      <c r="C31" s="397" t="str">
        <f>IFERROR(VLOOKUP(B31,#REF!,2,FALSE),"")</f>
        <v/>
      </c>
      <c r="D31" s="35" t="s">
        <v>217</v>
      </c>
      <c r="E31" s="35"/>
      <c r="F31" s="35" t="s">
        <v>3</v>
      </c>
      <c r="G31" s="36">
        <v>3</v>
      </c>
      <c r="H31" s="36">
        <v>812</v>
      </c>
      <c r="I31" s="37">
        <v>815</v>
      </c>
      <c r="J31" s="39">
        <v>16</v>
      </c>
      <c r="K31" s="36">
        <v>-23</v>
      </c>
      <c r="L31" s="36">
        <v>0</v>
      </c>
      <c r="M31" s="37">
        <v>-23</v>
      </c>
      <c r="N31" s="38">
        <v>123</v>
      </c>
      <c r="O31" s="38">
        <v>0</v>
      </c>
      <c r="P31" s="38">
        <v>809</v>
      </c>
      <c r="Q31" s="39">
        <v>932</v>
      </c>
      <c r="R31" s="37">
        <v>482</v>
      </c>
      <c r="S31" s="38">
        <v>25</v>
      </c>
      <c r="T31" s="38">
        <v>58</v>
      </c>
      <c r="U31" s="38">
        <v>178</v>
      </c>
      <c r="V31" s="39">
        <v>261</v>
      </c>
      <c r="W31" s="36">
        <v>0</v>
      </c>
      <c r="X31" s="36">
        <v>0</v>
      </c>
      <c r="Y31" s="37">
        <v>0</v>
      </c>
      <c r="Z31" s="39">
        <v>183</v>
      </c>
      <c r="AA31" s="36">
        <v>0</v>
      </c>
      <c r="AB31" s="36">
        <v>0</v>
      </c>
      <c r="AC31" s="37">
        <v>0</v>
      </c>
      <c r="AD31" s="38">
        <v>0</v>
      </c>
      <c r="AE31" s="38">
        <v>259</v>
      </c>
      <c r="AF31" s="39">
        <v>259</v>
      </c>
      <c r="AG31" s="36">
        <v>222</v>
      </c>
      <c r="AH31" s="36">
        <v>0</v>
      </c>
      <c r="AI31" s="36">
        <v>0</v>
      </c>
      <c r="AJ31" s="36">
        <v>50</v>
      </c>
      <c r="AK31" s="40">
        <v>3197</v>
      </c>
      <c r="AL31" s="38">
        <v>6789</v>
      </c>
      <c r="AM31" s="38">
        <v>14</v>
      </c>
      <c r="AN31" s="38">
        <v>0</v>
      </c>
      <c r="AO31" s="38">
        <v>0</v>
      </c>
      <c r="AP31" s="38">
        <v>0</v>
      </c>
      <c r="AQ31" s="36">
        <v>630</v>
      </c>
      <c r="AR31" s="36">
        <v>0</v>
      </c>
      <c r="AS31" s="36">
        <v>0</v>
      </c>
      <c r="AT31" s="36">
        <v>0</v>
      </c>
      <c r="AU31" s="36">
        <v>0</v>
      </c>
      <c r="AV31" s="36">
        <v>29</v>
      </c>
      <c r="AW31" s="36">
        <v>0</v>
      </c>
      <c r="AX31" s="36">
        <v>0</v>
      </c>
      <c r="AY31" s="36">
        <v>0</v>
      </c>
      <c r="AZ31" s="40"/>
      <c r="BA31" s="40">
        <v>10659</v>
      </c>
      <c r="BB31" s="36">
        <v>0</v>
      </c>
      <c r="BC31" s="36">
        <v>0</v>
      </c>
      <c r="BD31" s="36">
        <v>35</v>
      </c>
      <c r="BE31" s="36">
        <v>-29</v>
      </c>
    </row>
    <row r="32" spans="1:57" x14ac:dyDescent="0.2">
      <c r="A32" s="35" t="s">
        <v>508</v>
      </c>
      <c r="B32" s="35" t="s">
        <v>1075</v>
      </c>
      <c r="C32" s="397" t="str">
        <f>IFERROR(VLOOKUP(B32,#REF!,2,FALSE),"")</f>
        <v/>
      </c>
      <c r="D32" s="35" t="s">
        <v>507</v>
      </c>
      <c r="E32" s="35"/>
      <c r="F32" s="35" t="s">
        <v>3</v>
      </c>
      <c r="G32" s="36">
        <v>0</v>
      </c>
      <c r="H32" s="36">
        <v>884</v>
      </c>
      <c r="I32" s="37">
        <v>884</v>
      </c>
      <c r="J32" s="39">
        <v>1</v>
      </c>
      <c r="K32" s="36">
        <v>-31</v>
      </c>
      <c r="L32" s="36">
        <v>0</v>
      </c>
      <c r="M32" s="37">
        <v>-31</v>
      </c>
      <c r="N32" s="38">
        <v>11</v>
      </c>
      <c r="O32" s="38">
        <v>0</v>
      </c>
      <c r="P32" s="38">
        <v>-10</v>
      </c>
      <c r="Q32" s="39">
        <v>1</v>
      </c>
      <c r="R32" s="37">
        <v>70</v>
      </c>
      <c r="S32" s="38">
        <v>0</v>
      </c>
      <c r="T32" s="38">
        <v>176</v>
      </c>
      <c r="U32" s="38">
        <v>311</v>
      </c>
      <c r="V32" s="39">
        <v>487</v>
      </c>
      <c r="W32" s="36">
        <v>0</v>
      </c>
      <c r="X32" s="36">
        <v>0</v>
      </c>
      <c r="Y32" s="37">
        <v>0</v>
      </c>
      <c r="Z32" s="39">
        <v>29</v>
      </c>
      <c r="AA32" s="36">
        <v>0</v>
      </c>
      <c r="AB32" s="36">
        <v>0</v>
      </c>
      <c r="AC32" s="37">
        <v>0</v>
      </c>
      <c r="AD32" s="38">
        <v>0</v>
      </c>
      <c r="AE32" s="38">
        <v>498</v>
      </c>
      <c r="AF32" s="39">
        <v>498</v>
      </c>
      <c r="AG32" s="36">
        <v>0</v>
      </c>
      <c r="AH32" s="36">
        <v>0</v>
      </c>
      <c r="AI32" s="36">
        <v>0</v>
      </c>
      <c r="AJ32" s="36">
        <v>0</v>
      </c>
      <c r="AK32" s="40">
        <v>1939</v>
      </c>
      <c r="AL32" s="38">
        <v>3659</v>
      </c>
      <c r="AM32" s="38">
        <v>0</v>
      </c>
      <c r="AN32" s="38">
        <v>3089</v>
      </c>
      <c r="AO32" s="38">
        <v>0</v>
      </c>
      <c r="AP32" s="38">
        <v>37</v>
      </c>
      <c r="AQ32" s="36">
        <v>1272</v>
      </c>
      <c r="AR32" s="36">
        <v>0</v>
      </c>
      <c r="AS32" s="36">
        <v>0</v>
      </c>
      <c r="AT32" s="36">
        <v>0</v>
      </c>
      <c r="AU32" s="36">
        <v>0</v>
      </c>
      <c r="AV32" s="36">
        <v>0</v>
      </c>
      <c r="AW32" s="36">
        <v>0</v>
      </c>
      <c r="AX32" s="36">
        <v>0</v>
      </c>
      <c r="AY32" s="36">
        <v>0</v>
      </c>
      <c r="AZ32" s="40"/>
      <c r="BA32" s="40">
        <v>9996</v>
      </c>
      <c r="BB32" s="36">
        <v>0</v>
      </c>
      <c r="BC32" s="36">
        <v>0</v>
      </c>
      <c r="BD32" s="36">
        <v>0</v>
      </c>
      <c r="BE32" s="36">
        <v>-424</v>
      </c>
    </row>
    <row r="33" spans="1:57" x14ac:dyDescent="0.2">
      <c r="A33" s="35" t="s">
        <v>294</v>
      </c>
      <c r="B33" s="35" t="s">
        <v>1076</v>
      </c>
      <c r="C33" s="396" t="s">
        <v>1588</v>
      </c>
      <c r="D33" s="35" t="s">
        <v>293</v>
      </c>
      <c r="E33" s="35"/>
      <c r="F33" s="35" t="s">
        <v>3</v>
      </c>
      <c r="G33" s="36">
        <v>-3</v>
      </c>
      <c r="H33" s="36">
        <v>742</v>
      </c>
      <c r="I33" s="37">
        <v>739</v>
      </c>
      <c r="J33" s="39">
        <v>0</v>
      </c>
      <c r="K33" s="36">
        <v>58</v>
      </c>
      <c r="L33" s="36">
        <v>0</v>
      </c>
      <c r="M33" s="37">
        <v>58</v>
      </c>
      <c r="N33" s="38">
        <v>-516</v>
      </c>
      <c r="O33" s="38">
        <v>0</v>
      </c>
      <c r="P33" s="38">
        <v>133</v>
      </c>
      <c r="Q33" s="39">
        <v>-383</v>
      </c>
      <c r="R33" s="37">
        <v>1459</v>
      </c>
      <c r="S33" s="38">
        <v>0</v>
      </c>
      <c r="T33" s="38">
        <v>74</v>
      </c>
      <c r="U33" s="38">
        <v>-5</v>
      </c>
      <c r="V33" s="39">
        <v>69</v>
      </c>
      <c r="W33" s="36">
        <v>0</v>
      </c>
      <c r="X33" s="36">
        <v>0</v>
      </c>
      <c r="Y33" s="37">
        <v>0</v>
      </c>
      <c r="Z33" s="39">
        <v>371</v>
      </c>
      <c r="AA33" s="36">
        <v>0</v>
      </c>
      <c r="AB33" s="36">
        <v>0</v>
      </c>
      <c r="AC33" s="37">
        <v>0</v>
      </c>
      <c r="AD33" s="38">
        <v>0</v>
      </c>
      <c r="AE33" s="38">
        <v>516</v>
      </c>
      <c r="AF33" s="39">
        <v>516</v>
      </c>
      <c r="AG33" s="36">
        <v>125</v>
      </c>
      <c r="AH33" s="36">
        <v>0</v>
      </c>
      <c r="AI33" s="36">
        <v>0</v>
      </c>
      <c r="AJ33" s="36">
        <v>0</v>
      </c>
      <c r="AK33" s="40">
        <v>2954</v>
      </c>
      <c r="AL33" s="38">
        <v>7667</v>
      </c>
      <c r="AM33" s="38">
        <v>160</v>
      </c>
      <c r="AN33" s="38">
        <v>0</v>
      </c>
      <c r="AO33" s="38">
        <v>0</v>
      </c>
      <c r="AP33" s="38">
        <v>0</v>
      </c>
      <c r="AQ33" s="36">
        <v>9</v>
      </c>
      <c r="AR33" s="36">
        <v>0</v>
      </c>
      <c r="AS33" s="36">
        <v>0</v>
      </c>
      <c r="AT33" s="36">
        <v>0</v>
      </c>
      <c r="AU33" s="36">
        <v>0</v>
      </c>
      <c r="AV33" s="36">
        <v>-440</v>
      </c>
      <c r="AW33" s="36">
        <v>0</v>
      </c>
      <c r="AX33" s="36">
        <v>0</v>
      </c>
      <c r="AY33" s="36">
        <v>0</v>
      </c>
      <c r="AZ33" s="40"/>
      <c r="BA33" s="40">
        <v>10350</v>
      </c>
      <c r="BB33" s="36">
        <v>0</v>
      </c>
      <c r="BC33" s="36">
        <v>0</v>
      </c>
      <c r="BD33" s="36">
        <v>220</v>
      </c>
      <c r="BE33" s="36">
        <v>-57</v>
      </c>
    </row>
    <row r="34" spans="1:57" x14ac:dyDescent="0.2">
      <c r="A34" s="35" t="s">
        <v>250</v>
      </c>
      <c r="B34" s="35" t="s">
        <v>1077</v>
      </c>
      <c r="C34" s="397" t="str">
        <f>IFERROR(VLOOKUP(B34,#REF!,2,FALSE),"")</f>
        <v/>
      </c>
      <c r="D34" s="35" t="s">
        <v>249</v>
      </c>
      <c r="E34" s="35"/>
      <c r="F34" s="35" t="s">
        <v>34</v>
      </c>
      <c r="G34" s="36">
        <v>-8</v>
      </c>
      <c r="H34" s="36">
        <v>1183</v>
      </c>
      <c r="I34" s="37">
        <v>1175</v>
      </c>
      <c r="J34" s="39">
        <v>0</v>
      </c>
      <c r="K34" s="36">
        <v>184</v>
      </c>
      <c r="L34" s="36">
        <v>0</v>
      </c>
      <c r="M34" s="37">
        <v>184</v>
      </c>
      <c r="N34" s="38">
        <v>2204</v>
      </c>
      <c r="O34" s="38">
        <v>0</v>
      </c>
      <c r="P34" s="38">
        <v>1208</v>
      </c>
      <c r="Q34" s="39">
        <v>3412</v>
      </c>
      <c r="R34" s="37">
        <v>3674</v>
      </c>
      <c r="S34" s="38">
        <v>543</v>
      </c>
      <c r="T34" s="38">
        <v>190</v>
      </c>
      <c r="U34" s="38">
        <v>45</v>
      </c>
      <c r="V34" s="39">
        <v>778</v>
      </c>
      <c r="W34" s="36">
        <v>1319</v>
      </c>
      <c r="X34" s="36">
        <v>1379</v>
      </c>
      <c r="Y34" s="37">
        <v>2698</v>
      </c>
      <c r="Z34" s="39">
        <v>2263</v>
      </c>
      <c r="AA34" s="36">
        <v>18737</v>
      </c>
      <c r="AB34" s="36">
        <v>3963</v>
      </c>
      <c r="AC34" s="37">
        <v>22700</v>
      </c>
      <c r="AD34" s="38">
        <v>14993</v>
      </c>
      <c r="AE34" s="38">
        <v>375</v>
      </c>
      <c r="AF34" s="39">
        <v>15368</v>
      </c>
      <c r="AG34" s="36">
        <v>0</v>
      </c>
      <c r="AH34" s="36">
        <v>0</v>
      </c>
      <c r="AI34" s="36">
        <v>0</v>
      </c>
      <c r="AJ34" s="36">
        <v>-1</v>
      </c>
      <c r="AK34" s="40">
        <v>52251</v>
      </c>
      <c r="AL34" s="38">
        <v>8905</v>
      </c>
      <c r="AM34" s="38">
        <v>15</v>
      </c>
      <c r="AN34" s="38">
        <v>0</v>
      </c>
      <c r="AO34" s="38">
        <v>0</v>
      </c>
      <c r="AP34" s="38">
        <v>0</v>
      </c>
      <c r="AQ34" s="36">
        <v>0</v>
      </c>
      <c r="AR34" s="36">
        <v>189</v>
      </c>
      <c r="AS34" s="36">
        <v>0</v>
      </c>
      <c r="AT34" s="36">
        <v>0</v>
      </c>
      <c r="AU34" s="36">
        <v>0</v>
      </c>
      <c r="AV34" s="36">
        <v>0</v>
      </c>
      <c r="AW34" s="36">
        <v>-203</v>
      </c>
      <c r="AX34" s="36">
        <v>0</v>
      </c>
      <c r="AY34" s="36">
        <v>0</v>
      </c>
      <c r="AZ34" s="40"/>
      <c r="BA34" s="40">
        <v>61157</v>
      </c>
      <c r="BB34" s="36">
        <v>0</v>
      </c>
      <c r="BC34" s="36">
        <v>0</v>
      </c>
      <c r="BD34" s="36">
        <v>1383</v>
      </c>
      <c r="BE34" s="36">
        <v>-322</v>
      </c>
    </row>
    <row r="35" spans="1:57" x14ac:dyDescent="0.2">
      <c r="A35" s="35" t="s">
        <v>626</v>
      </c>
      <c r="B35" s="35" t="s">
        <v>1078</v>
      </c>
      <c r="C35" s="397" t="str">
        <f>IFERROR(VLOOKUP(B35,#REF!,2,FALSE),"")</f>
        <v/>
      </c>
      <c r="D35" s="35" t="s">
        <v>625</v>
      </c>
      <c r="E35" s="35"/>
      <c r="F35" s="35" t="s">
        <v>34</v>
      </c>
      <c r="G35" s="36">
        <v>-206</v>
      </c>
      <c r="H35" s="36">
        <v>923</v>
      </c>
      <c r="I35" s="37">
        <v>717</v>
      </c>
      <c r="J35" s="39">
        <v>51</v>
      </c>
      <c r="K35" s="36">
        <v>79</v>
      </c>
      <c r="L35" s="36">
        <v>82</v>
      </c>
      <c r="M35" s="37">
        <v>161</v>
      </c>
      <c r="N35" s="38">
        <v>1624</v>
      </c>
      <c r="O35" s="38">
        <v>0</v>
      </c>
      <c r="P35" s="38">
        <v>-31</v>
      </c>
      <c r="Q35" s="39">
        <v>1593</v>
      </c>
      <c r="R35" s="37">
        <v>2676</v>
      </c>
      <c r="S35" s="38">
        <v>535</v>
      </c>
      <c r="T35" s="38">
        <v>155</v>
      </c>
      <c r="U35" s="38">
        <v>388</v>
      </c>
      <c r="V35" s="39">
        <v>1078</v>
      </c>
      <c r="W35" s="36">
        <v>932</v>
      </c>
      <c r="X35" s="36">
        <v>2263</v>
      </c>
      <c r="Y35" s="37">
        <v>3195</v>
      </c>
      <c r="Z35" s="39">
        <v>2118</v>
      </c>
      <c r="AA35" s="36">
        <v>18839</v>
      </c>
      <c r="AB35" s="36">
        <v>12189</v>
      </c>
      <c r="AC35" s="37">
        <v>31028</v>
      </c>
      <c r="AD35" s="38">
        <v>24920</v>
      </c>
      <c r="AE35" s="38">
        <v>1267</v>
      </c>
      <c r="AF35" s="39">
        <v>26187</v>
      </c>
      <c r="AG35" s="36">
        <v>0</v>
      </c>
      <c r="AH35" s="36">
        <v>0</v>
      </c>
      <c r="AI35" s="36">
        <v>0</v>
      </c>
      <c r="AJ35" s="36">
        <v>2022</v>
      </c>
      <c r="AK35" s="40">
        <v>70826</v>
      </c>
      <c r="AL35" s="38">
        <v>13755</v>
      </c>
      <c r="AM35" s="38">
        <v>3</v>
      </c>
      <c r="AN35" s="38">
        <v>0</v>
      </c>
      <c r="AO35" s="38">
        <v>0</v>
      </c>
      <c r="AP35" s="38">
        <v>0</v>
      </c>
      <c r="AQ35" s="36">
        <v>447</v>
      </c>
      <c r="AR35" s="36">
        <v>0</v>
      </c>
      <c r="AS35" s="36">
        <v>0</v>
      </c>
      <c r="AT35" s="36">
        <v>0</v>
      </c>
      <c r="AU35" s="36">
        <v>69</v>
      </c>
      <c r="AV35" s="36">
        <v>0</v>
      </c>
      <c r="AW35" s="36">
        <v>0</v>
      </c>
      <c r="AX35" s="36">
        <v>0</v>
      </c>
      <c r="AY35" s="36">
        <v>0</v>
      </c>
      <c r="AZ35" s="40"/>
      <c r="BA35" s="40">
        <v>85100</v>
      </c>
      <c r="BB35" s="36">
        <v>0</v>
      </c>
      <c r="BC35" s="36">
        <v>0</v>
      </c>
      <c r="BD35" s="36">
        <v>4400</v>
      </c>
      <c r="BE35" s="36">
        <v>-2651</v>
      </c>
    </row>
    <row r="36" spans="1:57" x14ac:dyDescent="0.2">
      <c r="A36" s="35" t="s">
        <v>111</v>
      </c>
      <c r="B36" s="35" t="s">
        <v>1079</v>
      </c>
      <c r="C36" s="397" t="str">
        <f>IFERROR(VLOOKUP(B36,#REF!,2,FALSE),"")</f>
        <v/>
      </c>
      <c r="D36" s="35" t="s">
        <v>730</v>
      </c>
      <c r="E36" s="35"/>
      <c r="F36" s="35" t="s">
        <v>34</v>
      </c>
      <c r="G36" s="36">
        <v>-127</v>
      </c>
      <c r="H36" s="36">
        <v>1447</v>
      </c>
      <c r="I36" s="37">
        <v>1320</v>
      </c>
      <c r="J36" s="39">
        <v>36</v>
      </c>
      <c r="K36" s="36">
        <v>284</v>
      </c>
      <c r="L36" s="36">
        <v>142</v>
      </c>
      <c r="M36" s="37">
        <v>426</v>
      </c>
      <c r="N36" s="38">
        <v>3339</v>
      </c>
      <c r="O36" s="38">
        <v>0</v>
      </c>
      <c r="P36" s="38">
        <v>1132</v>
      </c>
      <c r="Q36" s="39">
        <v>4471</v>
      </c>
      <c r="R36" s="37">
        <v>7115</v>
      </c>
      <c r="S36" s="38">
        <v>746</v>
      </c>
      <c r="T36" s="38">
        <v>167</v>
      </c>
      <c r="U36" s="38">
        <v>991</v>
      </c>
      <c r="V36" s="39">
        <v>1904</v>
      </c>
      <c r="W36" s="36">
        <v>1947</v>
      </c>
      <c r="X36" s="36">
        <v>2336</v>
      </c>
      <c r="Y36" s="37">
        <v>4283</v>
      </c>
      <c r="Z36" s="39">
        <v>4244</v>
      </c>
      <c r="AA36" s="36">
        <v>35465</v>
      </c>
      <c r="AB36" s="36">
        <v>6816</v>
      </c>
      <c r="AC36" s="37">
        <v>42281</v>
      </c>
      <c r="AD36" s="38">
        <v>41017</v>
      </c>
      <c r="AE36" s="38">
        <v>1470</v>
      </c>
      <c r="AF36" s="39">
        <v>42487</v>
      </c>
      <c r="AG36" s="36">
        <v>0</v>
      </c>
      <c r="AH36" s="36">
        <v>0</v>
      </c>
      <c r="AI36" s="36">
        <v>29</v>
      </c>
      <c r="AJ36" s="36">
        <v>0</v>
      </c>
      <c r="AK36" s="40">
        <v>108596</v>
      </c>
      <c r="AL36" s="38">
        <v>20375</v>
      </c>
      <c r="AM36" s="38">
        <v>0</v>
      </c>
      <c r="AN36" s="38">
        <v>0</v>
      </c>
      <c r="AO36" s="38">
        <v>0</v>
      </c>
      <c r="AP36" s="38">
        <v>0</v>
      </c>
      <c r="AQ36" s="36">
        <v>1723</v>
      </c>
      <c r="AR36" s="36">
        <v>0</v>
      </c>
      <c r="AS36" s="36">
        <v>0</v>
      </c>
      <c r="AT36" s="36">
        <v>0</v>
      </c>
      <c r="AU36" s="36">
        <v>0</v>
      </c>
      <c r="AV36" s="36">
        <v>90</v>
      </c>
      <c r="AW36" s="36">
        <v>0</v>
      </c>
      <c r="AX36" s="36">
        <v>0</v>
      </c>
      <c r="AY36" s="36">
        <v>80</v>
      </c>
      <c r="AZ36" s="40"/>
      <c r="BA36" s="40">
        <v>130864</v>
      </c>
      <c r="BB36" s="36">
        <v>0</v>
      </c>
      <c r="BC36" s="36">
        <v>0</v>
      </c>
      <c r="BD36" s="36">
        <v>1000</v>
      </c>
      <c r="BE36" s="36">
        <v>-75</v>
      </c>
    </row>
    <row r="37" spans="1:57" x14ac:dyDescent="0.2">
      <c r="A37" s="35" t="s">
        <v>112</v>
      </c>
      <c r="B37" s="35" t="s">
        <v>1080</v>
      </c>
      <c r="C37" s="397" t="str">
        <f>IFERROR(VLOOKUP(B37,#REF!,2,FALSE),"")</f>
        <v/>
      </c>
      <c r="D37" s="35" t="s">
        <v>731</v>
      </c>
      <c r="E37" s="35"/>
      <c r="F37" s="35" t="s">
        <v>34</v>
      </c>
      <c r="G37" s="36">
        <v>-87</v>
      </c>
      <c r="H37" s="36">
        <v>2061</v>
      </c>
      <c r="I37" s="37">
        <v>1974</v>
      </c>
      <c r="J37" s="39">
        <v>42</v>
      </c>
      <c r="K37" s="36">
        <v>339</v>
      </c>
      <c r="L37" s="36">
        <v>133</v>
      </c>
      <c r="M37" s="37">
        <v>472</v>
      </c>
      <c r="N37" s="38">
        <v>3106</v>
      </c>
      <c r="O37" s="38">
        <v>0</v>
      </c>
      <c r="P37" s="38">
        <v>1105</v>
      </c>
      <c r="Q37" s="39">
        <v>4211</v>
      </c>
      <c r="R37" s="37">
        <v>6839</v>
      </c>
      <c r="S37" s="38">
        <v>1177</v>
      </c>
      <c r="T37" s="38">
        <v>170</v>
      </c>
      <c r="U37" s="38">
        <v>408</v>
      </c>
      <c r="V37" s="39">
        <v>1755</v>
      </c>
      <c r="W37" s="36">
        <v>1665</v>
      </c>
      <c r="X37" s="36">
        <v>3712</v>
      </c>
      <c r="Y37" s="37">
        <v>5377</v>
      </c>
      <c r="Z37" s="39">
        <v>2728</v>
      </c>
      <c r="AA37" s="36">
        <v>51824</v>
      </c>
      <c r="AB37" s="36">
        <v>9135</v>
      </c>
      <c r="AC37" s="37">
        <v>60959</v>
      </c>
      <c r="AD37" s="38">
        <v>37074</v>
      </c>
      <c r="AE37" s="38">
        <v>1280</v>
      </c>
      <c r="AF37" s="39">
        <v>38354</v>
      </c>
      <c r="AG37" s="36">
        <v>530</v>
      </c>
      <c r="AH37" s="36">
        <v>0</v>
      </c>
      <c r="AI37" s="36">
        <v>105</v>
      </c>
      <c r="AJ37" s="36">
        <v>0</v>
      </c>
      <c r="AK37" s="40">
        <v>123346</v>
      </c>
      <c r="AL37" s="38">
        <v>20768</v>
      </c>
      <c r="AM37" s="38">
        <v>0</v>
      </c>
      <c r="AN37" s="38">
        <v>2828</v>
      </c>
      <c r="AO37" s="38">
        <v>0</v>
      </c>
      <c r="AP37" s="38">
        <v>0</v>
      </c>
      <c r="AQ37" s="36">
        <v>813</v>
      </c>
      <c r="AR37" s="36">
        <v>0</v>
      </c>
      <c r="AS37" s="36">
        <v>0</v>
      </c>
      <c r="AT37" s="36">
        <v>0</v>
      </c>
      <c r="AU37" s="36">
        <v>0</v>
      </c>
      <c r="AV37" s="36">
        <v>-1158</v>
      </c>
      <c r="AW37" s="36">
        <v>0</v>
      </c>
      <c r="AX37" s="36">
        <v>0</v>
      </c>
      <c r="AY37" s="36">
        <v>0</v>
      </c>
      <c r="AZ37" s="40"/>
      <c r="BA37" s="40">
        <v>146597</v>
      </c>
      <c r="BB37" s="36">
        <v>0</v>
      </c>
      <c r="BC37" s="36">
        <v>0</v>
      </c>
      <c r="BD37" s="36">
        <v>1545</v>
      </c>
      <c r="BE37" s="36">
        <v>-72</v>
      </c>
    </row>
    <row r="38" spans="1:57" x14ac:dyDescent="0.2">
      <c r="A38" s="35" t="s">
        <v>269</v>
      </c>
      <c r="B38" s="35" t="s">
        <v>1081</v>
      </c>
      <c r="C38" s="397" t="str">
        <f>IFERROR(VLOOKUP(B38,#REF!,2,FALSE),"")</f>
        <v/>
      </c>
      <c r="D38" s="35" t="s">
        <v>268</v>
      </c>
      <c r="E38" s="35"/>
      <c r="F38" s="35" t="s">
        <v>34</v>
      </c>
      <c r="G38" s="36">
        <v>-59</v>
      </c>
      <c r="H38" s="36">
        <v>747</v>
      </c>
      <c r="I38" s="37">
        <v>688</v>
      </c>
      <c r="J38" s="39">
        <v>0</v>
      </c>
      <c r="K38" s="36">
        <v>245</v>
      </c>
      <c r="L38" s="36">
        <v>-12</v>
      </c>
      <c r="M38" s="37">
        <v>233</v>
      </c>
      <c r="N38" s="38">
        <v>1125</v>
      </c>
      <c r="O38" s="38">
        <v>0</v>
      </c>
      <c r="P38" s="38">
        <v>624</v>
      </c>
      <c r="Q38" s="39">
        <v>1749</v>
      </c>
      <c r="R38" s="37">
        <v>1841</v>
      </c>
      <c r="S38" s="38">
        <v>334</v>
      </c>
      <c r="T38" s="38">
        <v>86</v>
      </c>
      <c r="U38" s="38">
        <v>343</v>
      </c>
      <c r="V38" s="39">
        <v>763</v>
      </c>
      <c r="W38" s="36">
        <v>716</v>
      </c>
      <c r="X38" s="36">
        <v>1675</v>
      </c>
      <c r="Y38" s="37">
        <v>2391</v>
      </c>
      <c r="Z38" s="39">
        <v>771</v>
      </c>
      <c r="AA38" s="36">
        <v>8343</v>
      </c>
      <c r="AB38" s="36">
        <v>3186.3922820998991</v>
      </c>
      <c r="AC38" s="37">
        <v>11529.3922820999</v>
      </c>
      <c r="AD38" s="38">
        <v>14000</v>
      </c>
      <c r="AE38" s="38">
        <v>569</v>
      </c>
      <c r="AF38" s="39">
        <v>14569</v>
      </c>
      <c r="AG38" s="36">
        <v>217</v>
      </c>
      <c r="AH38" s="36">
        <v>16</v>
      </c>
      <c r="AI38" s="36">
        <v>0</v>
      </c>
      <c r="AJ38" s="36">
        <v>-9</v>
      </c>
      <c r="AK38" s="40">
        <v>34758.3922820999</v>
      </c>
      <c r="AL38" s="38">
        <v>9625</v>
      </c>
      <c r="AM38" s="38">
        <v>0</v>
      </c>
      <c r="AN38" s="38">
        <v>0</v>
      </c>
      <c r="AO38" s="38">
        <v>0</v>
      </c>
      <c r="AP38" s="38">
        <v>0</v>
      </c>
      <c r="AQ38" s="36">
        <v>0</v>
      </c>
      <c r="AR38" s="36">
        <v>0</v>
      </c>
      <c r="AS38" s="36">
        <v>0</v>
      </c>
      <c r="AT38" s="36">
        <v>0</v>
      </c>
      <c r="AU38" s="36">
        <v>0</v>
      </c>
      <c r="AV38" s="36">
        <v>-65</v>
      </c>
      <c r="AW38" s="36">
        <v>94</v>
      </c>
      <c r="AX38" s="36">
        <v>0</v>
      </c>
      <c r="AY38" s="36">
        <v>0</v>
      </c>
      <c r="AZ38" s="40"/>
      <c r="BA38" s="40">
        <v>44412.3922820999</v>
      </c>
      <c r="BB38" s="36">
        <v>0</v>
      </c>
      <c r="BC38" s="36">
        <v>0</v>
      </c>
      <c r="BD38" s="36">
        <v>261</v>
      </c>
      <c r="BE38" s="36">
        <v>-24</v>
      </c>
    </row>
    <row r="39" spans="1:57" x14ac:dyDescent="0.2">
      <c r="A39" s="35" t="s">
        <v>371</v>
      </c>
      <c r="B39" s="35" t="s">
        <v>1082</v>
      </c>
      <c r="C39" s="397" t="str">
        <f>IFERROR(VLOOKUP(B39,#REF!,2,FALSE),"")</f>
        <v/>
      </c>
      <c r="D39" s="35" t="s">
        <v>370</v>
      </c>
      <c r="E39" s="35"/>
      <c r="F39" s="35" t="s">
        <v>34</v>
      </c>
      <c r="G39" s="36">
        <v>-134</v>
      </c>
      <c r="H39" s="36">
        <v>763</v>
      </c>
      <c r="I39" s="37">
        <v>629</v>
      </c>
      <c r="J39" s="39">
        <v>11</v>
      </c>
      <c r="K39" s="36">
        <v>432</v>
      </c>
      <c r="L39" s="36">
        <v>88</v>
      </c>
      <c r="M39" s="37">
        <v>520</v>
      </c>
      <c r="N39" s="38">
        <v>1488</v>
      </c>
      <c r="O39" s="38">
        <v>0</v>
      </c>
      <c r="P39" s="38">
        <v>363</v>
      </c>
      <c r="Q39" s="39">
        <v>1851</v>
      </c>
      <c r="R39" s="37">
        <v>2660</v>
      </c>
      <c r="S39" s="38">
        <v>380</v>
      </c>
      <c r="T39" s="38">
        <v>67</v>
      </c>
      <c r="U39" s="38">
        <v>289</v>
      </c>
      <c r="V39" s="39">
        <v>736</v>
      </c>
      <c r="W39" s="36">
        <v>1249</v>
      </c>
      <c r="X39" s="36">
        <v>2816</v>
      </c>
      <c r="Y39" s="37">
        <v>4065</v>
      </c>
      <c r="Z39" s="39">
        <v>1068</v>
      </c>
      <c r="AA39" s="36">
        <v>6799</v>
      </c>
      <c r="AB39" s="36">
        <v>4143</v>
      </c>
      <c r="AC39" s="37">
        <v>10942</v>
      </c>
      <c r="AD39" s="38">
        <v>19895</v>
      </c>
      <c r="AE39" s="38">
        <v>1378</v>
      </c>
      <c r="AF39" s="39">
        <v>21273</v>
      </c>
      <c r="AG39" s="36">
        <v>359</v>
      </c>
      <c r="AH39" s="36">
        <v>0</v>
      </c>
      <c r="AI39" s="36">
        <v>8</v>
      </c>
      <c r="AJ39" s="36">
        <v>-276</v>
      </c>
      <c r="AK39" s="40">
        <v>43846</v>
      </c>
      <c r="AL39" s="38">
        <v>18240</v>
      </c>
      <c r="AM39" s="38">
        <v>36</v>
      </c>
      <c r="AN39" s="38">
        <v>0</v>
      </c>
      <c r="AO39" s="38">
        <v>0</v>
      </c>
      <c r="AP39" s="38">
        <v>0</v>
      </c>
      <c r="AQ39" s="36">
        <v>5</v>
      </c>
      <c r="AR39" s="36">
        <v>0</v>
      </c>
      <c r="AS39" s="36">
        <v>0</v>
      </c>
      <c r="AT39" s="36">
        <v>0</v>
      </c>
      <c r="AU39" s="36">
        <v>9</v>
      </c>
      <c r="AV39" s="36">
        <v>-408</v>
      </c>
      <c r="AW39" s="36">
        <v>40</v>
      </c>
      <c r="AX39" s="36">
        <v>0</v>
      </c>
      <c r="AY39" s="36">
        <v>0</v>
      </c>
      <c r="AZ39" s="40"/>
      <c r="BA39" s="40">
        <v>61768</v>
      </c>
      <c r="BB39" s="36">
        <v>0</v>
      </c>
      <c r="BC39" s="36">
        <v>0</v>
      </c>
      <c r="BD39" s="36">
        <v>1225</v>
      </c>
      <c r="BE39" s="36">
        <v>-85</v>
      </c>
    </row>
    <row r="40" spans="1:57" x14ac:dyDescent="0.2">
      <c r="A40" s="35" t="s">
        <v>455</v>
      </c>
      <c r="B40" s="35" t="s">
        <v>1083</v>
      </c>
      <c r="C40" s="397" t="str">
        <f>IFERROR(VLOOKUP(B40,#REF!,2,FALSE),"")</f>
        <v/>
      </c>
      <c r="D40" s="35" t="s">
        <v>454</v>
      </c>
      <c r="E40" s="35"/>
      <c r="F40" s="35" t="s">
        <v>34</v>
      </c>
      <c r="G40" s="36">
        <v>93</v>
      </c>
      <c r="H40" s="36">
        <v>1405</v>
      </c>
      <c r="I40" s="37">
        <v>1498</v>
      </c>
      <c r="J40" s="39">
        <v>24</v>
      </c>
      <c r="K40" s="36">
        <v>234</v>
      </c>
      <c r="L40" s="36">
        <v>69</v>
      </c>
      <c r="M40" s="37">
        <v>303</v>
      </c>
      <c r="N40" s="38">
        <v>1879</v>
      </c>
      <c r="O40" s="38">
        <v>0</v>
      </c>
      <c r="P40" s="38">
        <v>999</v>
      </c>
      <c r="Q40" s="39">
        <v>2878</v>
      </c>
      <c r="R40" s="37">
        <v>2029</v>
      </c>
      <c r="S40" s="38">
        <v>977</v>
      </c>
      <c r="T40" s="38">
        <v>60</v>
      </c>
      <c r="U40" s="38">
        <v>352</v>
      </c>
      <c r="V40" s="39">
        <v>1389</v>
      </c>
      <c r="W40" s="36">
        <v>1423</v>
      </c>
      <c r="X40" s="36">
        <v>2379</v>
      </c>
      <c r="Y40" s="37">
        <v>3802</v>
      </c>
      <c r="Z40" s="39">
        <v>1011</v>
      </c>
      <c r="AA40" s="36">
        <v>9268</v>
      </c>
      <c r="AB40" s="36">
        <v>3539.6720209159616</v>
      </c>
      <c r="AC40" s="37">
        <v>12807.672020915961</v>
      </c>
      <c r="AD40" s="38">
        <v>20187</v>
      </c>
      <c r="AE40" s="38">
        <v>387</v>
      </c>
      <c r="AF40" s="39">
        <v>20574</v>
      </c>
      <c r="AG40" s="36">
        <v>200</v>
      </c>
      <c r="AH40" s="36">
        <v>0</v>
      </c>
      <c r="AI40" s="36">
        <v>0</v>
      </c>
      <c r="AJ40" s="36">
        <v>0</v>
      </c>
      <c r="AK40" s="40">
        <v>46515.672020915961</v>
      </c>
      <c r="AL40" s="38">
        <v>13473</v>
      </c>
      <c r="AM40" s="38">
        <v>0</v>
      </c>
      <c r="AN40" s="38">
        <v>0</v>
      </c>
      <c r="AO40" s="38">
        <v>0</v>
      </c>
      <c r="AP40" s="38">
        <v>0</v>
      </c>
      <c r="AQ40" s="36">
        <v>146</v>
      </c>
      <c r="AR40" s="36">
        <v>0</v>
      </c>
      <c r="AS40" s="36">
        <v>0</v>
      </c>
      <c r="AT40" s="36">
        <v>0</v>
      </c>
      <c r="AU40" s="36">
        <v>21</v>
      </c>
      <c r="AV40" s="36">
        <v>-146</v>
      </c>
      <c r="AW40" s="36">
        <v>-8</v>
      </c>
      <c r="AX40" s="36">
        <v>0</v>
      </c>
      <c r="AY40" s="36">
        <v>44</v>
      </c>
      <c r="AZ40" s="40"/>
      <c r="BA40" s="40">
        <v>60045.672020915961</v>
      </c>
      <c r="BB40" s="36">
        <v>-15</v>
      </c>
      <c r="BC40" s="36">
        <v>0</v>
      </c>
      <c r="BD40" s="36">
        <v>2048</v>
      </c>
      <c r="BE40" s="36">
        <v>-44</v>
      </c>
    </row>
    <row r="41" spans="1:57" x14ac:dyDescent="0.2">
      <c r="A41" s="35" t="s">
        <v>558</v>
      </c>
      <c r="B41" s="35" t="s">
        <v>1084</v>
      </c>
      <c r="C41" s="397" t="str">
        <f>IFERROR(VLOOKUP(B41,#REF!,2,FALSE),"")</f>
        <v/>
      </c>
      <c r="D41" s="35" t="s">
        <v>732</v>
      </c>
      <c r="E41" s="35"/>
      <c r="F41" s="35" t="s">
        <v>34</v>
      </c>
      <c r="G41" s="36">
        <v>135</v>
      </c>
      <c r="H41" s="36">
        <v>2178</v>
      </c>
      <c r="I41" s="37">
        <v>2313</v>
      </c>
      <c r="J41" s="39">
        <v>30</v>
      </c>
      <c r="K41" s="36">
        <v>435</v>
      </c>
      <c r="L41" s="36">
        <v>39</v>
      </c>
      <c r="M41" s="37">
        <v>474</v>
      </c>
      <c r="N41" s="38">
        <v>1869</v>
      </c>
      <c r="O41" s="38">
        <v>0</v>
      </c>
      <c r="P41" s="38">
        <v>555</v>
      </c>
      <c r="Q41" s="39">
        <v>2424</v>
      </c>
      <c r="R41" s="37">
        <v>2815</v>
      </c>
      <c r="S41" s="38">
        <v>349</v>
      </c>
      <c r="T41" s="38">
        <v>92</v>
      </c>
      <c r="U41" s="38">
        <v>416</v>
      </c>
      <c r="V41" s="39">
        <v>857</v>
      </c>
      <c r="W41" s="36">
        <v>986</v>
      </c>
      <c r="X41" s="36">
        <v>2886</v>
      </c>
      <c r="Y41" s="37">
        <v>3872</v>
      </c>
      <c r="Z41" s="39">
        <v>1892</v>
      </c>
      <c r="AA41" s="36">
        <v>16910</v>
      </c>
      <c r="AB41" s="36">
        <v>6409</v>
      </c>
      <c r="AC41" s="37">
        <v>23319</v>
      </c>
      <c r="AD41" s="38">
        <v>23863</v>
      </c>
      <c r="AE41" s="38">
        <v>1041</v>
      </c>
      <c r="AF41" s="39">
        <v>24904</v>
      </c>
      <c r="AG41" s="36">
        <v>0</v>
      </c>
      <c r="AH41" s="36">
        <v>0</v>
      </c>
      <c r="AI41" s="36">
        <v>0</v>
      </c>
      <c r="AJ41" s="36">
        <v>135</v>
      </c>
      <c r="AK41" s="40">
        <v>63035</v>
      </c>
      <c r="AL41" s="38">
        <v>17250</v>
      </c>
      <c r="AM41" s="38">
        <v>35</v>
      </c>
      <c r="AN41" s="38">
        <v>0</v>
      </c>
      <c r="AO41" s="38">
        <v>0</v>
      </c>
      <c r="AP41" s="38">
        <v>0</v>
      </c>
      <c r="AQ41" s="36">
        <v>186</v>
      </c>
      <c r="AR41" s="36">
        <v>0</v>
      </c>
      <c r="AS41" s="36">
        <v>0</v>
      </c>
      <c r="AT41" s="36">
        <v>0</v>
      </c>
      <c r="AU41" s="36">
        <v>0</v>
      </c>
      <c r="AV41" s="36">
        <v>-49</v>
      </c>
      <c r="AW41" s="36">
        <v>944</v>
      </c>
      <c r="AX41" s="36">
        <v>0</v>
      </c>
      <c r="AY41" s="36">
        <v>0</v>
      </c>
      <c r="AZ41" s="40"/>
      <c r="BA41" s="40">
        <v>81401</v>
      </c>
      <c r="BB41" s="36">
        <v>-17</v>
      </c>
      <c r="BC41" s="36">
        <v>-254</v>
      </c>
      <c r="BD41" s="36">
        <v>529</v>
      </c>
      <c r="BE41" s="36">
        <v>-119</v>
      </c>
    </row>
    <row r="42" spans="1:57" x14ac:dyDescent="0.2">
      <c r="A42" s="35" t="s">
        <v>132</v>
      </c>
      <c r="B42" s="35" t="s">
        <v>1085</v>
      </c>
      <c r="C42" s="397" t="str">
        <f>IFERROR(VLOOKUP(B42,#REF!,2,FALSE),"")</f>
        <v/>
      </c>
      <c r="D42" s="35" t="s">
        <v>733</v>
      </c>
      <c r="E42" s="35"/>
      <c r="F42" s="35" t="s">
        <v>34</v>
      </c>
      <c r="G42" s="36">
        <v>171</v>
      </c>
      <c r="H42" s="36">
        <v>3217</v>
      </c>
      <c r="I42" s="37">
        <v>3388</v>
      </c>
      <c r="J42" s="39">
        <v>70</v>
      </c>
      <c r="K42" s="36">
        <v>381</v>
      </c>
      <c r="L42" s="36">
        <v>5400</v>
      </c>
      <c r="M42" s="37">
        <v>5781</v>
      </c>
      <c r="N42" s="38">
        <v>4582</v>
      </c>
      <c r="O42" s="38">
        <v>0</v>
      </c>
      <c r="P42" s="38">
        <v>900</v>
      </c>
      <c r="Q42" s="39">
        <v>5482</v>
      </c>
      <c r="R42" s="37">
        <v>16859</v>
      </c>
      <c r="S42" s="38">
        <v>645</v>
      </c>
      <c r="T42" s="38">
        <v>1000</v>
      </c>
      <c r="U42" s="38">
        <v>1315</v>
      </c>
      <c r="V42" s="39">
        <v>2960</v>
      </c>
      <c r="W42" s="36">
        <v>2927</v>
      </c>
      <c r="X42" s="36">
        <v>3726</v>
      </c>
      <c r="Y42" s="37">
        <v>6653</v>
      </c>
      <c r="Z42" s="39">
        <v>3437</v>
      </c>
      <c r="AA42" s="36">
        <v>32999</v>
      </c>
      <c r="AB42" s="36">
        <v>10796</v>
      </c>
      <c r="AC42" s="37">
        <v>43795</v>
      </c>
      <c r="AD42" s="38">
        <v>57449</v>
      </c>
      <c r="AE42" s="38">
        <v>222</v>
      </c>
      <c r="AF42" s="39">
        <v>57671</v>
      </c>
      <c r="AG42" s="36">
        <v>2734</v>
      </c>
      <c r="AH42" s="36">
        <v>0</v>
      </c>
      <c r="AI42" s="36">
        <v>6</v>
      </c>
      <c r="AJ42" s="36">
        <v>0</v>
      </c>
      <c r="AK42" s="40">
        <v>148836</v>
      </c>
      <c r="AL42" s="38">
        <v>41750</v>
      </c>
      <c r="AM42" s="38">
        <v>375</v>
      </c>
      <c r="AN42" s="38">
        <v>5775</v>
      </c>
      <c r="AO42" s="38">
        <v>160</v>
      </c>
      <c r="AP42" s="38">
        <v>0</v>
      </c>
      <c r="AQ42" s="36">
        <v>5133</v>
      </c>
      <c r="AR42" s="36">
        <v>0</v>
      </c>
      <c r="AS42" s="36">
        <v>0</v>
      </c>
      <c r="AT42" s="36">
        <v>0</v>
      </c>
      <c r="AU42" s="36">
        <v>285</v>
      </c>
      <c r="AV42" s="36">
        <v>0</v>
      </c>
      <c r="AW42" s="36">
        <v>-1863</v>
      </c>
      <c r="AX42" s="36">
        <v>0</v>
      </c>
      <c r="AY42" s="36">
        <v>0</v>
      </c>
      <c r="AZ42" s="40"/>
      <c r="BA42" s="40">
        <v>200451</v>
      </c>
      <c r="BB42" s="36">
        <v>0</v>
      </c>
      <c r="BC42" s="36">
        <v>0</v>
      </c>
      <c r="BD42" s="36">
        <v>11120</v>
      </c>
      <c r="BE42" s="36">
        <v>-1250</v>
      </c>
    </row>
    <row r="43" spans="1:57" x14ac:dyDescent="0.2">
      <c r="A43" s="35" t="s">
        <v>143</v>
      </c>
      <c r="B43" s="35" t="s">
        <v>1086</v>
      </c>
      <c r="C43" s="397" t="str">
        <f>IFERROR(VLOOKUP(B43,#REF!,2,FALSE),"")</f>
        <v/>
      </c>
      <c r="D43" s="35" t="s">
        <v>894</v>
      </c>
      <c r="E43" s="35"/>
      <c r="F43" s="35" t="s">
        <v>729</v>
      </c>
      <c r="G43" s="36">
        <v>208</v>
      </c>
      <c r="H43" s="36">
        <v>252</v>
      </c>
      <c r="I43" s="37">
        <v>460</v>
      </c>
      <c r="J43" s="39">
        <v>75</v>
      </c>
      <c r="K43" s="36">
        <v>0</v>
      </c>
      <c r="L43" s="36">
        <v>4195</v>
      </c>
      <c r="M43" s="37">
        <v>4195</v>
      </c>
      <c r="N43" s="38">
        <v>8846</v>
      </c>
      <c r="O43" s="38">
        <v>0</v>
      </c>
      <c r="P43" s="38">
        <v>1064</v>
      </c>
      <c r="Q43" s="39">
        <v>9910</v>
      </c>
      <c r="R43" s="37">
        <v>9323</v>
      </c>
      <c r="S43" s="38">
        <v>259</v>
      </c>
      <c r="T43" s="38">
        <v>0</v>
      </c>
      <c r="U43" s="38">
        <v>728</v>
      </c>
      <c r="V43" s="39">
        <v>987</v>
      </c>
      <c r="W43" s="36">
        <v>2397</v>
      </c>
      <c r="X43" s="36">
        <v>2265</v>
      </c>
      <c r="Y43" s="37">
        <v>4662</v>
      </c>
      <c r="Z43" s="39">
        <v>1467</v>
      </c>
      <c r="AA43" s="36">
        <v>64933</v>
      </c>
      <c r="AB43" s="36">
        <v>9765</v>
      </c>
      <c r="AC43" s="37">
        <v>74698</v>
      </c>
      <c r="AD43" s="38">
        <v>45078</v>
      </c>
      <c r="AE43" s="38">
        <v>253</v>
      </c>
      <c r="AF43" s="39">
        <v>45331</v>
      </c>
      <c r="AG43" s="36">
        <v>2722</v>
      </c>
      <c r="AH43" s="36">
        <v>0</v>
      </c>
      <c r="AI43" s="36">
        <v>0</v>
      </c>
      <c r="AJ43" s="36">
        <v>5922</v>
      </c>
      <c r="AK43" s="40">
        <v>159752</v>
      </c>
      <c r="AL43" s="38">
        <v>0</v>
      </c>
      <c r="AM43" s="38">
        <v>0</v>
      </c>
      <c r="AN43" s="38">
        <v>0</v>
      </c>
      <c r="AO43" s="38">
        <v>0</v>
      </c>
      <c r="AP43" s="38">
        <v>0</v>
      </c>
      <c r="AQ43" s="36">
        <v>0</v>
      </c>
      <c r="AR43" s="36">
        <v>0</v>
      </c>
      <c r="AS43" s="36">
        <v>0</v>
      </c>
      <c r="AT43" s="36">
        <v>0</v>
      </c>
      <c r="AU43" s="36">
        <v>207</v>
      </c>
      <c r="AV43" s="36">
        <v>0</v>
      </c>
      <c r="AW43" s="36">
        <v>0</v>
      </c>
      <c r="AX43" s="36">
        <v>0</v>
      </c>
      <c r="AY43" s="36">
        <v>0</v>
      </c>
      <c r="AZ43" s="40"/>
      <c r="BA43" s="40">
        <v>159959</v>
      </c>
      <c r="BB43" s="36">
        <v>0</v>
      </c>
      <c r="BC43" s="36">
        <v>0</v>
      </c>
      <c r="BD43" s="36">
        <v>7042</v>
      </c>
      <c r="BE43" s="36">
        <v>-395</v>
      </c>
    </row>
    <row r="44" spans="1:57" x14ac:dyDescent="0.2">
      <c r="A44" s="35" t="s">
        <v>5</v>
      </c>
      <c r="B44" s="35" t="s">
        <v>1087</v>
      </c>
      <c r="C44" s="397" t="str">
        <f>IFERROR(VLOOKUP(B44,#REF!,2,FALSE),"")</f>
        <v/>
      </c>
      <c r="D44" s="35" t="s">
        <v>4</v>
      </c>
      <c r="E44" s="35"/>
      <c r="F44" s="35" t="s">
        <v>3</v>
      </c>
      <c r="G44" s="36">
        <v>18</v>
      </c>
      <c r="H44" s="36">
        <v>781</v>
      </c>
      <c r="I44" s="37">
        <v>799</v>
      </c>
      <c r="J44" s="39">
        <v>7</v>
      </c>
      <c r="K44" s="36">
        <v>4</v>
      </c>
      <c r="L44" s="36">
        <v>0</v>
      </c>
      <c r="M44" s="37">
        <v>4</v>
      </c>
      <c r="N44" s="38">
        <v>-485</v>
      </c>
      <c r="O44" s="38">
        <v>0</v>
      </c>
      <c r="P44" s="38">
        <v>311</v>
      </c>
      <c r="Q44" s="39">
        <v>-174</v>
      </c>
      <c r="R44" s="37">
        <v>919</v>
      </c>
      <c r="S44" s="38">
        <v>45</v>
      </c>
      <c r="T44" s="38">
        <v>80</v>
      </c>
      <c r="U44" s="38">
        <v>190</v>
      </c>
      <c r="V44" s="39">
        <v>315</v>
      </c>
      <c r="W44" s="36">
        <v>0</v>
      </c>
      <c r="X44" s="36">
        <v>0</v>
      </c>
      <c r="Y44" s="37">
        <v>0</v>
      </c>
      <c r="Z44" s="39">
        <v>858</v>
      </c>
      <c r="AA44" s="36">
        <v>0</v>
      </c>
      <c r="AB44" s="36">
        <v>0</v>
      </c>
      <c r="AC44" s="37">
        <v>0</v>
      </c>
      <c r="AD44" s="38">
        <v>0</v>
      </c>
      <c r="AE44" s="38">
        <v>281</v>
      </c>
      <c r="AF44" s="39">
        <v>281</v>
      </c>
      <c r="AG44" s="36">
        <v>242</v>
      </c>
      <c r="AH44" s="36">
        <v>0</v>
      </c>
      <c r="AI44" s="36">
        <v>0</v>
      </c>
      <c r="AJ44" s="36">
        <v>329</v>
      </c>
      <c r="AK44" s="40">
        <v>3580</v>
      </c>
      <c r="AL44" s="38">
        <v>4734</v>
      </c>
      <c r="AM44" s="38">
        <v>0</v>
      </c>
      <c r="AN44" s="38">
        <v>0</v>
      </c>
      <c r="AO44" s="38">
        <v>0</v>
      </c>
      <c r="AP44" s="38">
        <v>0</v>
      </c>
      <c r="AQ44" s="36">
        <v>477</v>
      </c>
      <c r="AR44" s="36">
        <v>0</v>
      </c>
      <c r="AS44" s="36">
        <v>0</v>
      </c>
      <c r="AT44" s="36">
        <v>0</v>
      </c>
      <c r="AU44" s="36">
        <v>0</v>
      </c>
      <c r="AV44" s="36">
        <v>0</v>
      </c>
      <c r="AW44" s="36">
        <v>0</v>
      </c>
      <c r="AX44" s="36">
        <v>0</v>
      </c>
      <c r="AY44" s="36">
        <v>0</v>
      </c>
      <c r="AZ44" s="40"/>
      <c r="BA44" s="40">
        <v>8791</v>
      </c>
      <c r="BB44" s="36">
        <v>0</v>
      </c>
      <c r="BC44" s="36">
        <v>0</v>
      </c>
      <c r="BD44" s="36">
        <v>141</v>
      </c>
      <c r="BE44" s="36">
        <v>-8</v>
      </c>
    </row>
    <row r="45" spans="1:57" x14ac:dyDescent="0.2">
      <c r="A45" s="35" t="s">
        <v>25</v>
      </c>
      <c r="B45" s="35" t="s">
        <v>1088</v>
      </c>
      <c r="C45" s="397" t="str">
        <f>IFERROR(VLOOKUP(B45,#REF!,2,FALSE),"")</f>
        <v/>
      </c>
      <c r="D45" s="35" t="s">
        <v>734</v>
      </c>
      <c r="E45" s="35"/>
      <c r="F45" s="35" t="s">
        <v>3</v>
      </c>
      <c r="G45" s="36">
        <v>-79</v>
      </c>
      <c r="H45" s="36">
        <v>870</v>
      </c>
      <c r="I45" s="37">
        <v>791</v>
      </c>
      <c r="J45" s="39">
        <v>7</v>
      </c>
      <c r="K45" s="36">
        <v>1</v>
      </c>
      <c r="L45" s="36">
        <v>0</v>
      </c>
      <c r="M45" s="37">
        <v>1</v>
      </c>
      <c r="N45" s="38">
        <v>-77</v>
      </c>
      <c r="O45" s="38">
        <v>0</v>
      </c>
      <c r="P45" s="38">
        <v>-61</v>
      </c>
      <c r="Q45" s="39">
        <v>-138</v>
      </c>
      <c r="R45" s="37">
        <v>590</v>
      </c>
      <c r="S45" s="38">
        <v>13</v>
      </c>
      <c r="T45" s="38">
        <v>37</v>
      </c>
      <c r="U45" s="38">
        <v>237</v>
      </c>
      <c r="V45" s="39">
        <v>287</v>
      </c>
      <c r="W45" s="36">
        <v>0</v>
      </c>
      <c r="X45" s="36">
        <v>0</v>
      </c>
      <c r="Y45" s="37">
        <v>0</v>
      </c>
      <c r="Z45" s="39">
        <v>675</v>
      </c>
      <c r="AA45" s="36">
        <v>0</v>
      </c>
      <c r="AB45" s="36">
        <v>0</v>
      </c>
      <c r="AC45" s="37">
        <v>0</v>
      </c>
      <c r="AD45" s="38">
        <v>0</v>
      </c>
      <c r="AE45" s="38">
        <v>249</v>
      </c>
      <c r="AF45" s="39">
        <v>249</v>
      </c>
      <c r="AG45" s="36">
        <v>298</v>
      </c>
      <c r="AH45" s="36">
        <v>0</v>
      </c>
      <c r="AI45" s="36">
        <v>0</v>
      </c>
      <c r="AJ45" s="36">
        <v>-12</v>
      </c>
      <c r="AK45" s="40">
        <v>2748</v>
      </c>
      <c r="AL45" s="38">
        <v>3010</v>
      </c>
      <c r="AM45" s="38">
        <v>0</v>
      </c>
      <c r="AN45" s="38">
        <v>1716</v>
      </c>
      <c r="AO45" s="38">
        <v>0</v>
      </c>
      <c r="AP45" s="38">
        <v>0</v>
      </c>
      <c r="AQ45" s="36">
        <v>25</v>
      </c>
      <c r="AR45" s="36">
        <v>0</v>
      </c>
      <c r="AS45" s="36">
        <v>0</v>
      </c>
      <c r="AT45" s="36">
        <v>0</v>
      </c>
      <c r="AU45" s="36">
        <v>0</v>
      </c>
      <c r="AV45" s="36">
        <v>0</v>
      </c>
      <c r="AW45" s="36">
        <v>0</v>
      </c>
      <c r="AX45" s="36">
        <v>0</v>
      </c>
      <c r="AY45" s="36">
        <v>0</v>
      </c>
      <c r="AZ45" s="40"/>
      <c r="BA45" s="40">
        <v>7499</v>
      </c>
      <c r="BB45" s="36">
        <v>0</v>
      </c>
      <c r="BC45" s="36">
        <v>0</v>
      </c>
      <c r="BD45" s="36">
        <v>363</v>
      </c>
      <c r="BE45" s="36">
        <v>-27</v>
      </c>
    </row>
    <row r="46" spans="1:57" x14ac:dyDescent="0.2">
      <c r="A46" s="35" t="s">
        <v>99</v>
      </c>
      <c r="B46" s="35" t="s">
        <v>1089</v>
      </c>
      <c r="C46" s="397" t="str">
        <f>IFERROR(VLOOKUP(B46,#REF!,2,FALSE),"")</f>
        <v/>
      </c>
      <c r="D46" s="35" t="s">
        <v>98</v>
      </c>
      <c r="E46" s="35"/>
      <c r="F46" s="35" t="s">
        <v>3</v>
      </c>
      <c r="G46" s="36">
        <v>-140</v>
      </c>
      <c r="H46" s="36">
        <v>724</v>
      </c>
      <c r="I46" s="37">
        <v>584</v>
      </c>
      <c r="J46" s="39">
        <v>32</v>
      </c>
      <c r="K46" s="36">
        <v>2</v>
      </c>
      <c r="L46" s="36">
        <v>0</v>
      </c>
      <c r="M46" s="37">
        <v>2</v>
      </c>
      <c r="N46" s="38">
        <v>-180</v>
      </c>
      <c r="O46" s="38">
        <v>0</v>
      </c>
      <c r="P46" s="38">
        <v>210</v>
      </c>
      <c r="Q46" s="39">
        <v>30</v>
      </c>
      <c r="R46" s="37">
        <v>814</v>
      </c>
      <c r="S46" s="38">
        <v>10</v>
      </c>
      <c r="T46" s="38">
        <v>46</v>
      </c>
      <c r="U46" s="38">
        <v>280</v>
      </c>
      <c r="V46" s="39">
        <v>336</v>
      </c>
      <c r="W46" s="36">
        <v>0</v>
      </c>
      <c r="X46" s="36">
        <v>0</v>
      </c>
      <c r="Y46" s="37">
        <v>0</v>
      </c>
      <c r="Z46" s="39">
        <v>1222</v>
      </c>
      <c r="AA46" s="36">
        <v>0</v>
      </c>
      <c r="AB46" s="36">
        <v>0</v>
      </c>
      <c r="AC46" s="37">
        <v>0</v>
      </c>
      <c r="AD46" s="38">
        <v>0</v>
      </c>
      <c r="AE46" s="38">
        <v>415</v>
      </c>
      <c r="AF46" s="39">
        <v>415</v>
      </c>
      <c r="AG46" s="36">
        <v>195</v>
      </c>
      <c r="AH46" s="36">
        <v>0</v>
      </c>
      <c r="AI46" s="36">
        <v>0</v>
      </c>
      <c r="AJ46" s="36">
        <v>-202</v>
      </c>
      <c r="AK46" s="40">
        <v>3428</v>
      </c>
      <c r="AL46" s="38">
        <v>6207</v>
      </c>
      <c r="AM46" s="38">
        <v>0</v>
      </c>
      <c r="AN46" s="38">
        <v>0</v>
      </c>
      <c r="AO46" s="38">
        <v>0</v>
      </c>
      <c r="AP46" s="38">
        <v>0</v>
      </c>
      <c r="AQ46" s="36">
        <v>146</v>
      </c>
      <c r="AR46" s="36">
        <v>0</v>
      </c>
      <c r="AS46" s="36">
        <v>0</v>
      </c>
      <c r="AT46" s="36">
        <v>0</v>
      </c>
      <c r="AU46" s="36">
        <v>0</v>
      </c>
      <c r="AV46" s="36">
        <v>-858</v>
      </c>
      <c r="AW46" s="36">
        <v>32</v>
      </c>
      <c r="AX46" s="36">
        <v>-4</v>
      </c>
      <c r="AY46" s="36">
        <v>0</v>
      </c>
      <c r="AZ46" s="40"/>
      <c r="BA46" s="40">
        <v>8951</v>
      </c>
      <c r="BB46" s="36">
        <v>0</v>
      </c>
      <c r="BC46" s="36">
        <v>-29</v>
      </c>
      <c r="BD46" s="36">
        <v>329</v>
      </c>
      <c r="BE46" s="36">
        <v>-57</v>
      </c>
    </row>
    <row r="47" spans="1:57" x14ac:dyDescent="0.2">
      <c r="A47" s="35" t="s">
        <v>129</v>
      </c>
      <c r="B47" s="35" t="s">
        <v>1090</v>
      </c>
      <c r="C47" s="397" t="str">
        <f>IFERROR(VLOOKUP(B47,#REF!,2,FALSE),"")</f>
        <v/>
      </c>
      <c r="D47" s="35" t="s">
        <v>128</v>
      </c>
      <c r="E47" s="35"/>
      <c r="F47" s="35" t="s">
        <v>3</v>
      </c>
      <c r="G47" s="36">
        <v>-127</v>
      </c>
      <c r="H47" s="36">
        <v>814</v>
      </c>
      <c r="I47" s="37">
        <v>687</v>
      </c>
      <c r="J47" s="39">
        <v>21</v>
      </c>
      <c r="K47" s="36">
        <v>0</v>
      </c>
      <c r="L47" s="36">
        <v>0</v>
      </c>
      <c r="M47" s="37">
        <v>0</v>
      </c>
      <c r="N47" s="38">
        <v>-25</v>
      </c>
      <c r="O47" s="38">
        <v>0</v>
      </c>
      <c r="P47" s="38">
        <v>195</v>
      </c>
      <c r="Q47" s="39">
        <v>170</v>
      </c>
      <c r="R47" s="37">
        <v>700</v>
      </c>
      <c r="S47" s="38">
        <v>0</v>
      </c>
      <c r="T47" s="38">
        <v>115</v>
      </c>
      <c r="U47" s="38">
        <v>192</v>
      </c>
      <c r="V47" s="39">
        <v>307</v>
      </c>
      <c r="W47" s="36">
        <v>0</v>
      </c>
      <c r="X47" s="36">
        <v>0</v>
      </c>
      <c r="Y47" s="37">
        <v>0</v>
      </c>
      <c r="Z47" s="39">
        <v>176</v>
      </c>
      <c r="AA47" s="36">
        <v>0</v>
      </c>
      <c r="AB47" s="36">
        <v>0</v>
      </c>
      <c r="AC47" s="37">
        <v>0</v>
      </c>
      <c r="AD47" s="38">
        <v>0</v>
      </c>
      <c r="AE47" s="38">
        <v>0</v>
      </c>
      <c r="AF47" s="39">
        <v>0</v>
      </c>
      <c r="AG47" s="36">
        <v>0</v>
      </c>
      <c r="AH47" s="36">
        <v>0</v>
      </c>
      <c r="AI47" s="36">
        <v>0</v>
      </c>
      <c r="AJ47" s="36">
        <v>0</v>
      </c>
      <c r="AK47" s="40">
        <v>2061</v>
      </c>
      <c r="AL47" s="38">
        <v>5060</v>
      </c>
      <c r="AM47" s="38">
        <v>0</v>
      </c>
      <c r="AN47" s="38">
        <v>0</v>
      </c>
      <c r="AO47" s="38">
        <v>0</v>
      </c>
      <c r="AP47" s="38">
        <v>0</v>
      </c>
      <c r="AQ47" s="36">
        <v>1</v>
      </c>
      <c r="AR47" s="36">
        <v>0</v>
      </c>
      <c r="AS47" s="36">
        <v>0</v>
      </c>
      <c r="AT47" s="36">
        <v>0</v>
      </c>
      <c r="AU47" s="36">
        <v>0</v>
      </c>
      <c r="AV47" s="36">
        <v>0</v>
      </c>
      <c r="AW47" s="36">
        <v>0</v>
      </c>
      <c r="AX47" s="36">
        <v>0</v>
      </c>
      <c r="AY47" s="36">
        <v>0</v>
      </c>
      <c r="AZ47" s="40"/>
      <c r="BA47" s="40">
        <v>7122</v>
      </c>
      <c r="BB47" s="36">
        <v>0</v>
      </c>
      <c r="BC47" s="36">
        <v>0</v>
      </c>
      <c r="BD47" s="36">
        <v>0</v>
      </c>
      <c r="BE47" s="36">
        <v>0</v>
      </c>
    </row>
    <row r="48" spans="1:57" x14ac:dyDescent="0.2">
      <c r="A48" s="35" t="s">
        <v>198</v>
      </c>
      <c r="B48" s="35" t="s">
        <v>1091</v>
      </c>
      <c r="C48" s="397" t="str">
        <f>IFERROR(VLOOKUP(B48,#REF!,2,FALSE),"")</f>
        <v/>
      </c>
      <c r="D48" s="35" t="s">
        <v>197</v>
      </c>
      <c r="E48" s="35"/>
      <c r="F48" s="35" t="s">
        <v>3</v>
      </c>
      <c r="G48" s="36">
        <v>85</v>
      </c>
      <c r="H48" s="36">
        <v>654</v>
      </c>
      <c r="I48" s="37">
        <v>739</v>
      </c>
      <c r="J48" s="39">
        <v>12</v>
      </c>
      <c r="K48" s="36">
        <v>89</v>
      </c>
      <c r="L48" s="36">
        <v>0</v>
      </c>
      <c r="M48" s="37">
        <v>89</v>
      </c>
      <c r="N48" s="38">
        <v>-46</v>
      </c>
      <c r="O48" s="38">
        <v>0</v>
      </c>
      <c r="P48" s="38">
        <v>272</v>
      </c>
      <c r="Q48" s="39">
        <v>226</v>
      </c>
      <c r="R48" s="37">
        <v>452</v>
      </c>
      <c r="S48" s="38">
        <v>0</v>
      </c>
      <c r="T48" s="38">
        <v>117</v>
      </c>
      <c r="U48" s="38">
        <v>187</v>
      </c>
      <c r="V48" s="39">
        <v>304</v>
      </c>
      <c r="W48" s="36">
        <v>0</v>
      </c>
      <c r="X48" s="36">
        <v>0</v>
      </c>
      <c r="Y48" s="37">
        <v>0</v>
      </c>
      <c r="Z48" s="39">
        <v>255</v>
      </c>
      <c r="AA48" s="36">
        <v>0</v>
      </c>
      <c r="AB48" s="36">
        <v>0</v>
      </c>
      <c r="AC48" s="37">
        <v>0</v>
      </c>
      <c r="AD48" s="38">
        <v>0</v>
      </c>
      <c r="AE48" s="38">
        <v>190</v>
      </c>
      <c r="AF48" s="39">
        <v>190</v>
      </c>
      <c r="AG48" s="36">
        <v>0</v>
      </c>
      <c r="AH48" s="36">
        <v>0</v>
      </c>
      <c r="AI48" s="36">
        <v>0</v>
      </c>
      <c r="AJ48" s="36">
        <v>0</v>
      </c>
      <c r="AK48" s="40">
        <v>2267</v>
      </c>
      <c r="AL48" s="38">
        <v>2604</v>
      </c>
      <c r="AM48" s="38">
        <v>0</v>
      </c>
      <c r="AN48" s="38">
        <v>0</v>
      </c>
      <c r="AO48" s="38">
        <v>0</v>
      </c>
      <c r="AP48" s="38">
        <v>0</v>
      </c>
      <c r="AQ48" s="36">
        <v>4</v>
      </c>
      <c r="AR48" s="36">
        <v>0</v>
      </c>
      <c r="AS48" s="36">
        <v>0</v>
      </c>
      <c r="AT48" s="36">
        <v>0</v>
      </c>
      <c r="AU48" s="36">
        <v>0</v>
      </c>
      <c r="AV48" s="36">
        <v>0</v>
      </c>
      <c r="AW48" s="36">
        <v>-83</v>
      </c>
      <c r="AX48" s="36">
        <v>0</v>
      </c>
      <c r="AY48" s="36">
        <v>0</v>
      </c>
      <c r="AZ48" s="40"/>
      <c r="BA48" s="40">
        <v>4792</v>
      </c>
      <c r="BB48" s="36">
        <v>0</v>
      </c>
      <c r="BC48" s="36">
        <v>0</v>
      </c>
      <c r="BD48" s="36">
        <v>0</v>
      </c>
      <c r="BE48" s="36">
        <v>-122</v>
      </c>
    </row>
    <row r="49" spans="1:57" x14ac:dyDescent="0.2">
      <c r="A49" s="35" t="s">
        <v>521</v>
      </c>
      <c r="B49" s="35" t="s">
        <v>1092</v>
      </c>
      <c r="C49" s="397" t="str">
        <f>IFERROR(VLOOKUP(B49,#REF!,2,FALSE),"")</f>
        <v/>
      </c>
      <c r="D49" s="35" t="s">
        <v>520</v>
      </c>
      <c r="E49" s="35"/>
      <c r="F49" s="35" t="s">
        <v>3</v>
      </c>
      <c r="G49" s="36">
        <v>56</v>
      </c>
      <c r="H49" s="36">
        <v>1035</v>
      </c>
      <c r="I49" s="37">
        <v>1091</v>
      </c>
      <c r="J49" s="39">
        <v>12</v>
      </c>
      <c r="K49" s="36">
        <v>35</v>
      </c>
      <c r="L49" s="36">
        <v>0</v>
      </c>
      <c r="M49" s="37">
        <v>35</v>
      </c>
      <c r="N49" s="38">
        <v>-487</v>
      </c>
      <c r="O49" s="38">
        <v>0</v>
      </c>
      <c r="P49" s="38">
        <v>253</v>
      </c>
      <c r="Q49" s="39">
        <v>-234</v>
      </c>
      <c r="R49" s="37">
        <v>942</v>
      </c>
      <c r="S49" s="38">
        <v>0</v>
      </c>
      <c r="T49" s="38">
        <v>134</v>
      </c>
      <c r="U49" s="38">
        <v>386</v>
      </c>
      <c r="V49" s="39">
        <v>520</v>
      </c>
      <c r="W49" s="36">
        <v>0</v>
      </c>
      <c r="X49" s="36">
        <v>0</v>
      </c>
      <c r="Y49" s="37">
        <v>0</v>
      </c>
      <c r="Z49" s="39">
        <v>657</v>
      </c>
      <c r="AA49" s="36">
        <v>0</v>
      </c>
      <c r="AB49" s="36">
        <v>0</v>
      </c>
      <c r="AC49" s="37">
        <v>0</v>
      </c>
      <c r="AD49" s="38">
        <v>0</v>
      </c>
      <c r="AE49" s="38">
        <v>347</v>
      </c>
      <c r="AF49" s="39">
        <v>347</v>
      </c>
      <c r="AG49" s="36">
        <v>73</v>
      </c>
      <c r="AH49" s="36">
        <v>0</v>
      </c>
      <c r="AI49" s="36">
        <v>0</v>
      </c>
      <c r="AJ49" s="36">
        <v>0</v>
      </c>
      <c r="AK49" s="40">
        <v>3443</v>
      </c>
      <c r="AL49" s="38">
        <v>4040</v>
      </c>
      <c r="AM49" s="38">
        <v>0</v>
      </c>
      <c r="AN49" s="38">
        <v>0</v>
      </c>
      <c r="AO49" s="38">
        <v>0</v>
      </c>
      <c r="AP49" s="38">
        <v>0</v>
      </c>
      <c r="AQ49" s="36">
        <v>391</v>
      </c>
      <c r="AR49" s="36">
        <v>0</v>
      </c>
      <c r="AS49" s="36">
        <v>0</v>
      </c>
      <c r="AT49" s="36">
        <v>0</v>
      </c>
      <c r="AU49" s="36">
        <v>0</v>
      </c>
      <c r="AV49" s="36">
        <v>67</v>
      </c>
      <c r="AW49" s="36">
        <v>0</v>
      </c>
      <c r="AX49" s="36">
        <v>0</v>
      </c>
      <c r="AY49" s="36">
        <v>0</v>
      </c>
      <c r="AZ49" s="40"/>
      <c r="BA49" s="40">
        <v>7941</v>
      </c>
      <c r="BB49" s="36">
        <v>41</v>
      </c>
      <c r="BC49" s="36">
        <v>0</v>
      </c>
      <c r="BD49" s="36">
        <v>0</v>
      </c>
      <c r="BE49" s="36">
        <v>-57</v>
      </c>
    </row>
    <row r="50" spans="1:57" x14ac:dyDescent="0.2">
      <c r="A50" s="35" t="s">
        <v>153</v>
      </c>
      <c r="B50" s="35" t="s">
        <v>1093</v>
      </c>
      <c r="C50" s="397" t="str">
        <f>IFERROR(VLOOKUP(B50,#REF!,2,FALSE),"")</f>
        <v/>
      </c>
      <c r="D50" s="35" t="s">
        <v>152</v>
      </c>
      <c r="E50" s="35"/>
      <c r="F50" s="35" t="s">
        <v>34</v>
      </c>
      <c r="G50" s="36">
        <v>-300</v>
      </c>
      <c r="H50" s="36">
        <v>784</v>
      </c>
      <c r="I50" s="37">
        <v>484</v>
      </c>
      <c r="J50" s="39">
        <v>37</v>
      </c>
      <c r="K50" s="36">
        <v>49</v>
      </c>
      <c r="L50" s="36">
        <v>86</v>
      </c>
      <c r="M50" s="37">
        <v>135</v>
      </c>
      <c r="N50" s="38">
        <v>2063</v>
      </c>
      <c r="O50" s="38">
        <v>6</v>
      </c>
      <c r="P50" s="38">
        <v>266</v>
      </c>
      <c r="Q50" s="39">
        <v>2335</v>
      </c>
      <c r="R50" s="37">
        <v>3996</v>
      </c>
      <c r="S50" s="38">
        <v>1066</v>
      </c>
      <c r="T50" s="38">
        <v>311</v>
      </c>
      <c r="U50" s="38">
        <v>521</v>
      </c>
      <c r="V50" s="39">
        <v>1898</v>
      </c>
      <c r="W50" s="36">
        <v>1708</v>
      </c>
      <c r="X50" s="36">
        <v>3234</v>
      </c>
      <c r="Y50" s="37">
        <v>4942</v>
      </c>
      <c r="Z50" s="39">
        <v>2366</v>
      </c>
      <c r="AA50" s="36">
        <v>35285</v>
      </c>
      <c r="AB50" s="36">
        <v>11815</v>
      </c>
      <c r="AC50" s="37">
        <v>47100</v>
      </c>
      <c r="AD50" s="38">
        <v>33714</v>
      </c>
      <c r="AE50" s="38">
        <v>580</v>
      </c>
      <c r="AF50" s="39">
        <v>34294</v>
      </c>
      <c r="AG50" s="36">
        <v>185</v>
      </c>
      <c r="AH50" s="36">
        <v>0</v>
      </c>
      <c r="AI50" s="36">
        <v>0</v>
      </c>
      <c r="AJ50" s="36">
        <v>1802</v>
      </c>
      <c r="AK50" s="40">
        <v>99574</v>
      </c>
      <c r="AL50" s="38">
        <v>12779</v>
      </c>
      <c r="AM50" s="38">
        <v>170</v>
      </c>
      <c r="AN50" s="38">
        <v>7999</v>
      </c>
      <c r="AO50" s="38">
        <v>0</v>
      </c>
      <c r="AP50" s="38">
        <v>0</v>
      </c>
      <c r="AQ50" s="36">
        <v>0</v>
      </c>
      <c r="AR50" s="36">
        <v>0</v>
      </c>
      <c r="AS50" s="36">
        <v>0</v>
      </c>
      <c r="AT50" s="36">
        <v>0</v>
      </c>
      <c r="AU50" s="36">
        <v>114</v>
      </c>
      <c r="AV50" s="36">
        <v>0</v>
      </c>
      <c r="AW50" s="36">
        <v>0</v>
      </c>
      <c r="AX50" s="36">
        <v>0</v>
      </c>
      <c r="AY50" s="36">
        <v>0</v>
      </c>
      <c r="AZ50" s="40"/>
      <c r="BA50" s="40">
        <v>120636</v>
      </c>
      <c r="BB50" s="36">
        <v>0</v>
      </c>
      <c r="BC50" s="36">
        <v>0</v>
      </c>
      <c r="BD50" s="36">
        <v>2536</v>
      </c>
      <c r="BE50" s="36">
        <v>-59</v>
      </c>
    </row>
    <row r="51" spans="1:57" x14ac:dyDescent="0.2">
      <c r="A51" s="35" t="s">
        <v>154</v>
      </c>
      <c r="B51" s="35" t="s">
        <v>1094</v>
      </c>
      <c r="C51" s="397" t="str">
        <f>IFERROR(VLOOKUP(B51,#REF!,2,FALSE),"")</f>
        <v/>
      </c>
      <c r="D51" s="35" t="s">
        <v>895</v>
      </c>
      <c r="E51" s="35"/>
      <c r="F51" s="35" t="s">
        <v>729</v>
      </c>
      <c r="G51" s="36">
        <v>73</v>
      </c>
      <c r="H51" s="36">
        <v>-9879</v>
      </c>
      <c r="I51" s="37">
        <v>-9806</v>
      </c>
      <c r="J51" s="39">
        <v>-275</v>
      </c>
      <c r="K51" s="36">
        <v>-49</v>
      </c>
      <c r="L51" s="36">
        <v>502</v>
      </c>
      <c r="M51" s="37">
        <v>453</v>
      </c>
      <c r="N51" s="38">
        <v>2723</v>
      </c>
      <c r="O51" s="38">
        <v>0</v>
      </c>
      <c r="P51" s="38">
        <v>662</v>
      </c>
      <c r="Q51" s="39">
        <v>3385</v>
      </c>
      <c r="R51" s="37">
        <v>9577</v>
      </c>
      <c r="S51" s="38">
        <v>-376</v>
      </c>
      <c r="T51" s="38">
        <v>0</v>
      </c>
      <c r="U51" s="38">
        <v>398</v>
      </c>
      <c r="V51" s="39">
        <v>22</v>
      </c>
      <c r="W51" s="36">
        <v>3086</v>
      </c>
      <c r="X51" s="36">
        <v>6134</v>
      </c>
      <c r="Y51" s="37">
        <v>9220</v>
      </c>
      <c r="Z51" s="39">
        <v>3551</v>
      </c>
      <c r="AA51" s="36">
        <v>110197</v>
      </c>
      <c r="AB51" s="36">
        <v>12939</v>
      </c>
      <c r="AC51" s="37">
        <v>123136</v>
      </c>
      <c r="AD51" s="38">
        <v>72116</v>
      </c>
      <c r="AE51" s="38">
        <v>1151</v>
      </c>
      <c r="AF51" s="39">
        <v>73267</v>
      </c>
      <c r="AG51" s="36">
        <v>0</v>
      </c>
      <c r="AH51" s="36">
        <v>0</v>
      </c>
      <c r="AI51" s="36">
        <v>0</v>
      </c>
      <c r="AJ51" s="36">
        <v>0</v>
      </c>
      <c r="AK51" s="40">
        <v>212530</v>
      </c>
      <c r="AL51" s="38">
        <v>0</v>
      </c>
      <c r="AM51" s="38">
        <v>0</v>
      </c>
      <c r="AN51" s="38">
        <v>0</v>
      </c>
      <c r="AO51" s="38">
        <v>0</v>
      </c>
      <c r="AP51" s="38">
        <v>0</v>
      </c>
      <c r="AQ51" s="36">
        <v>0</v>
      </c>
      <c r="AR51" s="36">
        <v>0</v>
      </c>
      <c r="AS51" s="36">
        <v>0</v>
      </c>
      <c r="AT51" s="36">
        <v>0</v>
      </c>
      <c r="AU51" s="36">
        <v>0</v>
      </c>
      <c r="AV51" s="36">
        <v>-322</v>
      </c>
      <c r="AW51" s="36">
        <v>1295</v>
      </c>
      <c r="AX51" s="36">
        <v>0</v>
      </c>
      <c r="AY51" s="36">
        <v>0</v>
      </c>
      <c r="AZ51" s="40"/>
      <c r="BA51" s="40">
        <v>213503</v>
      </c>
      <c r="BB51" s="36">
        <v>0</v>
      </c>
      <c r="BC51" s="36">
        <v>0</v>
      </c>
      <c r="BD51" s="36">
        <v>4011</v>
      </c>
      <c r="BE51" s="36">
        <v>-531</v>
      </c>
    </row>
    <row r="52" spans="1:57" x14ac:dyDescent="0.2">
      <c r="A52" s="35" t="s">
        <v>7</v>
      </c>
      <c r="B52" s="35" t="s">
        <v>1095</v>
      </c>
      <c r="C52" s="397" t="str">
        <f>IFERROR(VLOOKUP(B52,#REF!,2,FALSE),"")</f>
        <v/>
      </c>
      <c r="D52" s="35" t="s">
        <v>6</v>
      </c>
      <c r="E52" s="35"/>
      <c r="F52" s="35" t="s">
        <v>3</v>
      </c>
      <c r="G52" s="36">
        <v>91</v>
      </c>
      <c r="H52" s="36">
        <v>512</v>
      </c>
      <c r="I52" s="37">
        <v>603</v>
      </c>
      <c r="J52" s="39">
        <v>12</v>
      </c>
      <c r="K52" s="36">
        <v>30</v>
      </c>
      <c r="L52" s="36">
        <v>0</v>
      </c>
      <c r="M52" s="37">
        <v>30</v>
      </c>
      <c r="N52" s="38">
        <v>-12</v>
      </c>
      <c r="O52" s="38">
        <v>0</v>
      </c>
      <c r="P52" s="38">
        <v>128</v>
      </c>
      <c r="Q52" s="39">
        <v>116</v>
      </c>
      <c r="R52" s="37">
        <v>666</v>
      </c>
      <c r="S52" s="38">
        <v>0</v>
      </c>
      <c r="T52" s="38">
        <v>-5</v>
      </c>
      <c r="U52" s="38">
        <v>168</v>
      </c>
      <c r="V52" s="39">
        <v>163</v>
      </c>
      <c r="W52" s="36">
        <v>0</v>
      </c>
      <c r="X52" s="36">
        <v>0</v>
      </c>
      <c r="Y52" s="37">
        <v>0</v>
      </c>
      <c r="Z52" s="39">
        <v>1102</v>
      </c>
      <c r="AA52" s="36">
        <v>0</v>
      </c>
      <c r="AB52" s="36">
        <v>0</v>
      </c>
      <c r="AC52" s="37">
        <v>0</v>
      </c>
      <c r="AD52" s="38">
        <v>0</v>
      </c>
      <c r="AE52" s="38">
        <v>311</v>
      </c>
      <c r="AF52" s="39">
        <v>311</v>
      </c>
      <c r="AG52" s="36">
        <v>319</v>
      </c>
      <c r="AH52" s="36">
        <v>40</v>
      </c>
      <c r="AI52" s="36">
        <v>0</v>
      </c>
      <c r="AJ52" s="36">
        <v>36</v>
      </c>
      <c r="AK52" s="40">
        <v>3398</v>
      </c>
      <c r="AL52" s="38">
        <v>7274</v>
      </c>
      <c r="AM52" s="38">
        <v>0</v>
      </c>
      <c r="AN52" s="38">
        <v>0</v>
      </c>
      <c r="AO52" s="38">
        <v>0</v>
      </c>
      <c r="AP52" s="38">
        <v>0</v>
      </c>
      <c r="AQ52" s="36">
        <v>449</v>
      </c>
      <c r="AR52" s="36">
        <v>0</v>
      </c>
      <c r="AS52" s="36">
        <v>0</v>
      </c>
      <c r="AT52" s="36">
        <v>0</v>
      </c>
      <c r="AU52" s="36">
        <v>0</v>
      </c>
      <c r="AV52" s="36">
        <v>-18</v>
      </c>
      <c r="AW52" s="36">
        <v>0</v>
      </c>
      <c r="AX52" s="36">
        <v>0</v>
      </c>
      <c r="AY52" s="36">
        <v>0</v>
      </c>
      <c r="AZ52" s="40"/>
      <c r="BA52" s="40">
        <v>11103</v>
      </c>
      <c r="BB52" s="36">
        <v>0</v>
      </c>
      <c r="BC52" s="36">
        <v>0</v>
      </c>
      <c r="BD52" s="36">
        <v>7</v>
      </c>
      <c r="BE52" s="36">
        <v>-36</v>
      </c>
    </row>
    <row r="53" spans="1:57" x14ac:dyDescent="0.2">
      <c r="A53" s="35" t="s">
        <v>49</v>
      </c>
      <c r="B53" s="35" t="s">
        <v>1096</v>
      </c>
      <c r="C53" s="397" t="str">
        <f>IFERROR(VLOOKUP(B53,#REF!,2,FALSE),"")</f>
        <v/>
      </c>
      <c r="D53" s="35" t="s">
        <v>48</v>
      </c>
      <c r="E53" s="35"/>
      <c r="F53" s="35" t="s">
        <v>3</v>
      </c>
      <c r="G53" s="36">
        <v>19</v>
      </c>
      <c r="H53" s="36">
        <v>737</v>
      </c>
      <c r="I53" s="37">
        <v>756</v>
      </c>
      <c r="J53" s="39">
        <v>5</v>
      </c>
      <c r="K53" s="36">
        <v>109</v>
      </c>
      <c r="L53" s="36">
        <v>0</v>
      </c>
      <c r="M53" s="37">
        <v>109</v>
      </c>
      <c r="N53" s="38">
        <v>37</v>
      </c>
      <c r="O53" s="38">
        <v>0</v>
      </c>
      <c r="P53" s="38">
        <v>143</v>
      </c>
      <c r="Q53" s="39">
        <v>180</v>
      </c>
      <c r="R53" s="37">
        <v>459</v>
      </c>
      <c r="S53" s="38">
        <v>7</v>
      </c>
      <c r="T53" s="38">
        <v>64</v>
      </c>
      <c r="U53" s="38">
        <v>56</v>
      </c>
      <c r="V53" s="39">
        <v>127</v>
      </c>
      <c r="W53" s="36">
        <v>0</v>
      </c>
      <c r="X53" s="36">
        <v>0</v>
      </c>
      <c r="Y53" s="37">
        <v>0</v>
      </c>
      <c r="Z53" s="39">
        <v>256</v>
      </c>
      <c r="AA53" s="36">
        <v>0</v>
      </c>
      <c r="AB53" s="36">
        <v>0</v>
      </c>
      <c r="AC53" s="37">
        <v>0</v>
      </c>
      <c r="AD53" s="38">
        <v>0</v>
      </c>
      <c r="AE53" s="38">
        <v>161</v>
      </c>
      <c r="AF53" s="39">
        <v>161</v>
      </c>
      <c r="AG53" s="36">
        <v>173</v>
      </c>
      <c r="AH53" s="36">
        <v>0</v>
      </c>
      <c r="AI53" s="36">
        <v>0</v>
      </c>
      <c r="AJ53" s="36">
        <v>15</v>
      </c>
      <c r="AK53" s="40">
        <v>2241</v>
      </c>
      <c r="AL53" s="38">
        <v>2584</v>
      </c>
      <c r="AM53" s="38">
        <v>0</v>
      </c>
      <c r="AN53" s="38">
        <v>2528</v>
      </c>
      <c r="AO53" s="38">
        <v>0</v>
      </c>
      <c r="AP53" s="38">
        <v>0</v>
      </c>
      <c r="AQ53" s="36">
        <v>718</v>
      </c>
      <c r="AR53" s="36">
        <v>0</v>
      </c>
      <c r="AS53" s="36">
        <v>0</v>
      </c>
      <c r="AT53" s="36">
        <v>0</v>
      </c>
      <c r="AU53" s="36">
        <v>0</v>
      </c>
      <c r="AV53" s="36">
        <v>-69</v>
      </c>
      <c r="AW53" s="36">
        <v>0</v>
      </c>
      <c r="AX53" s="36">
        <v>0</v>
      </c>
      <c r="AY53" s="36">
        <v>0</v>
      </c>
      <c r="AZ53" s="40"/>
      <c r="BA53" s="40">
        <v>8002</v>
      </c>
      <c r="BB53" s="36">
        <v>0</v>
      </c>
      <c r="BC53" s="36">
        <v>0</v>
      </c>
      <c r="BD53" s="36">
        <v>928</v>
      </c>
      <c r="BE53" s="36">
        <v>-45</v>
      </c>
    </row>
    <row r="54" spans="1:57" x14ac:dyDescent="0.2">
      <c r="A54" s="35" t="s">
        <v>114</v>
      </c>
      <c r="B54" s="35" t="s">
        <v>1097</v>
      </c>
      <c r="C54" s="397" t="str">
        <f>IFERROR(VLOOKUP(B54,#REF!,2,FALSE),"")</f>
        <v/>
      </c>
      <c r="D54" s="35" t="s">
        <v>113</v>
      </c>
      <c r="E54" s="35"/>
      <c r="F54" s="35" t="s">
        <v>3</v>
      </c>
      <c r="G54" s="36">
        <v>15</v>
      </c>
      <c r="H54" s="36">
        <v>1049</v>
      </c>
      <c r="I54" s="37">
        <v>1064</v>
      </c>
      <c r="J54" s="39">
        <v>17</v>
      </c>
      <c r="K54" s="36">
        <v>32</v>
      </c>
      <c r="L54" s="36">
        <v>0</v>
      </c>
      <c r="M54" s="37">
        <v>32</v>
      </c>
      <c r="N54" s="38">
        <v>140</v>
      </c>
      <c r="O54" s="38">
        <v>0</v>
      </c>
      <c r="P54" s="38">
        <v>-719</v>
      </c>
      <c r="Q54" s="39">
        <v>-579</v>
      </c>
      <c r="R54" s="37">
        <v>897</v>
      </c>
      <c r="S54" s="38">
        <v>14</v>
      </c>
      <c r="T54" s="38">
        <v>-90</v>
      </c>
      <c r="U54" s="38">
        <v>165</v>
      </c>
      <c r="V54" s="39">
        <v>89</v>
      </c>
      <c r="W54" s="36">
        <v>0</v>
      </c>
      <c r="X54" s="36">
        <v>0</v>
      </c>
      <c r="Y54" s="37">
        <v>0</v>
      </c>
      <c r="Z54" s="39">
        <v>208</v>
      </c>
      <c r="AA54" s="36">
        <v>0</v>
      </c>
      <c r="AB54" s="36">
        <v>0</v>
      </c>
      <c r="AC54" s="37">
        <v>0</v>
      </c>
      <c r="AD54" s="38">
        <v>0</v>
      </c>
      <c r="AE54" s="38">
        <v>68</v>
      </c>
      <c r="AF54" s="39">
        <v>68</v>
      </c>
      <c r="AG54" s="36">
        <v>549</v>
      </c>
      <c r="AH54" s="36">
        <v>0</v>
      </c>
      <c r="AI54" s="36">
        <v>0</v>
      </c>
      <c r="AJ54" s="36">
        <v>0</v>
      </c>
      <c r="AK54" s="40">
        <v>2345</v>
      </c>
      <c r="AL54" s="38">
        <v>3633</v>
      </c>
      <c r="AM54" s="38">
        <v>0</v>
      </c>
      <c r="AN54" s="38">
        <v>4432</v>
      </c>
      <c r="AO54" s="38">
        <v>50</v>
      </c>
      <c r="AP54" s="38">
        <v>-150</v>
      </c>
      <c r="AQ54" s="36">
        <v>0</v>
      </c>
      <c r="AR54" s="36">
        <v>0</v>
      </c>
      <c r="AS54" s="36">
        <v>0</v>
      </c>
      <c r="AT54" s="36">
        <v>0</v>
      </c>
      <c r="AU54" s="36">
        <v>0</v>
      </c>
      <c r="AV54" s="36">
        <v>-773</v>
      </c>
      <c r="AW54" s="36">
        <v>0</v>
      </c>
      <c r="AX54" s="36">
        <v>0</v>
      </c>
      <c r="AY54" s="36">
        <v>0</v>
      </c>
      <c r="AZ54" s="40"/>
      <c r="BA54" s="40">
        <v>9537</v>
      </c>
      <c r="BB54" s="36">
        <v>14</v>
      </c>
      <c r="BC54" s="36">
        <v>0</v>
      </c>
      <c r="BD54" s="36">
        <v>322</v>
      </c>
      <c r="BE54" s="36">
        <v>-72</v>
      </c>
    </row>
    <row r="55" spans="1:57" x14ac:dyDescent="0.2">
      <c r="A55" s="35" t="s">
        <v>157</v>
      </c>
      <c r="B55" s="35" t="s">
        <v>1098</v>
      </c>
      <c r="C55" s="397" t="str">
        <f>IFERROR(VLOOKUP(B55,#REF!,2,FALSE),"")</f>
        <v/>
      </c>
      <c r="D55" s="35" t="s">
        <v>156</v>
      </c>
      <c r="E55" s="35"/>
      <c r="F55" s="35" t="s">
        <v>3</v>
      </c>
      <c r="G55" s="36">
        <v>84</v>
      </c>
      <c r="H55" s="36">
        <v>62</v>
      </c>
      <c r="I55" s="37">
        <v>146</v>
      </c>
      <c r="J55" s="39">
        <v>16</v>
      </c>
      <c r="K55" s="36">
        <v>16</v>
      </c>
      <c r="L55" s="36">
        <v>0</v>
      </c>
      <c r="M55" s="37">
        <v>16</v>
      </c>
      <c r="N55" s="38">
        <v>-272</v>
      </c>
      <c r="O55" s="38">
        <v>0</v>
      </c>
      <c r="P55" s="38">
        <v>199</v>
      </c>
      <c r="Q55" s="39">
        <v>-73</v>
      </c>
      <c r="R55" s="37">
        <v>672</v>
      </c>
      <c r="S55" s="38">
        <v>0</v>
      </c>
      <c r="T55" s="38">
        <v>-76</v>
      </c>
      <c r="U55" s="38">
        <v>326</v>
      </c>
      <c r="V55" s="39">
        <v>250</v>
      </c>
      <c r="W55" s="36">
        <v>0</v>
      </c>
      <c r="X55" s="36">
        <v>0</v>
      </c>
      <c r="Y55" s="37">
        <v>0</v>
      </c>
      <c r="Z55" s="39">
        <v>470</v>
      </c>
      <c r="AA55" s="36">
        <v>0</v>
      </c>
      <c r="AB55" s="36">
        <v>0</v>
      </c>
      <c r="AC55" s="37">
        <v>0</v>
      </c>
      <c r="AD55" s="38">
        <v>0</v>
      </c>
      <c r="AE55" s="38">
        <v>159</v>
      </c>
      <c r="AF55" s="39">
        <v>159</v>
      </c>
      <c r="AG55" s="36">
        <v>177</v>
      </c>
      <c r="AH55" s="36">
        <v>0</v>
      </c>
      <c r="AI55" s="36">
        <v>0</v>
      </c>
      <c r="AJ55" s="36">
        <v>0</v>
      </c>
      <c r="AK55" s="40">
        <v>1833</v>
      </c>
      <c r="AL55" s="38">
        <v>3170</v>
      </c>
      <c r="AM55" s="38">
        <v>0</v>
      </c>
      <c r="AN55" s="38">
        <v>0</v>
      </c>
      <c r="AO55" s="38">
        <v>0</v>
      </c>
      <c r="AP55" s="38">
        <v>0</v>
      </c>
      <c r="AQ55" s="36">
        <v>360</v>
      </c>
      <c r="AR55" s="36">
        <v>0</v>
      </c>
      <c r="AS55" s="36">
        <v>0</v>
      </c>
      <c r="AT55" s="36">
        <v>0</v>
      </c>
      <c r="AU55" s="36">
        <v>0</v>
      </c>
      <c r="AV55" s="36">
        <v>-29</v>
      </c>
      <c r="AW55" s="36">
        <v>0</v>
      </c>
      <c r="AX55" s="36">
        <v>0</v>
      </c>
      <c r="AY55" s="36">
        <v>0</v>
      </c>
      <c r="AZ55" s="40"/>
      <c r="BA55" s="40">
        <v>5334</v>
      </c>
      <c r="BB55" s="36">
        <v>0</v>
      </c>
      <c r="BC55" s="36">
        <v>0</v>
      </c>
      <c r="BD55" s="36">
        <v>56</v>
      </c>
      <c r="BE55" s="36">
        <v>-9</v>
      </c>
    </row>
    <row r="56" spans="1:57" x14ac:dyDescent="0.2">
      <c r="A56" s="35" t="s">
        <v>208</v>
      </c>
      <c r="B56" s="35" t="s">
        <v>1099</v>
      </c>
      <c r="C56" s="397" t="str">
        <f>IFERROR(VLOOKUP(B56,#REF!,2,FALSE),"")</f>
        <v/>
      </c>
      <c r="D56" s="35" t="s">
        <v>207</v>
      </c>
      <c r="E56" s="35"/>
      <c r="F56" s="35" t="s">
        <v>3</v>
      </c>
      <c r="G56" s="36">
        <v>20</v>
      </c>
      <c r="H56" s="36">
        <v>934</v>
      </c>
      <c r="I56" s="37">
        <v>954</v>
      </c>
      <c r="J56" s="39">
        <v>27</v>
      </c>
      <c r="K56" s="36">
        <v>110</v>
      </c>
      <c r="L56" s="36">
        <v>0</v>
      </c>
      <c r="M56" s="37">
        <v>110</v>
      </c>
      <c r="N56" s="38">
        <v>-63</v>
      </c>
      <c r="O56" s="38">
        <v>0</v>
      </c>
      <c r="P56" s="38">
        <v>155</v>
      </c>
      <c r="Q56" s="39">
        <v>92</v>
      </c>
      <c r="R56" s="37">
        <v>765</v>
      </c>
      <c r="S56" s="38">
        <v>17</v>
      </c>
      <c r="T56" s="38">
        <v>65</v>
      </c>
      <c r="U56" s="38">
        <v>299</v>
      </c>
      <c r="V56" s="39">
        <v>381</v>
      </c>
      <c r="W56" s="36">
        <v>0</v>
      </c>
      <c r="X56" s="36">
        <v>0</v>
      </c>
      <c r="Y56" s="37">
        <v>0</v>
      </c>
      <c r="Z56" s="39">
        <v>852</v>
      </c>
      <c r="AA56" s="36">
        <v>0</v>
      </c>
      <c r="AB56" s="36">
        <v>0</v>
      </c>
      <c r="AC56" s="37">
        <v>0</v>
      </c>
      <c r="AD56" s="38">
        <v>0</v>
      </c>
      <c r="AE56" s="38">
        <v>121</v>
      </c>
      <c r="AF56" s="39">
        <v>121</v>
      </c>
      <c r="AG56" s="36">
        <v>21</v>
      </c>
      <c r="AH56" s="36">
        <v>0</v>
      </c>
      <c r="AI56" s="36">
        <v>0</v>
      </c>
      <c r="AJ56" s="36">
        <v>0</v>
      </c>
      <c r="AK56" s="40">
        <v>3323</v>
      </c>
      <c r="AL56" s="38">
        <v>6243</v>
      </c>
      <c r="AM56" s="38">
        <v>0</v>
      </c>
      <c r="AN56" s="38">
        <v>0</v>
      </c>
      <c r="AO56" s="38">
        <v>0</v>
      </c>
      <c r="AP56" s="38">
        <v>0</v>
      </c>
      <c r="AQ56" s="36">
        <v>0</v>
      </c>
      <c r="AR56" s="36">
        <v>0</v>
      </c>
      <c r="AS56" s="36">
        <v>0</v>
      </c>
      <c r="AT56" s="36">
        <v>0</v>
      </c>
      <c r="AU56" s="36">
        <v>0</v>
      </c>
      <c r="AV56" s="36">
        <v>0</v>
      </c>
      <c r="AW56" s="36">
        <v>0</v>
      </c>
      <c r="AX56" s="36">
        <v>0</v>
      </c>
      <c r="AY56" s="36">
        <v>0</v>
      </c>
      <c r="AZ56" s="40"/>
      <c r="BA56" s="40">
        <v>9566</v>
      </c>
      <c r="BB56" s="36">
        <v>0</v>
      </c>
      <c r="BC56" s="36">
        <v>0</v>
      </c>
      <c r="BD56" s="36">
        <v>0</v>
      </c>
      <c r="BE56" s="36">
        <v>-63</v>
      </c>
    </row>
    <row r="57" spans="1:57" x14ac:dyDescent="0.2">
      <c r="A57" s="35" t="s">
        <v>283</v>
      </c>
      <c r="B57" s="35" t="s">
        <v>1100</v>
      </c>
      <c r="C57" s="397" t="str">
        <f>IFERROR(VLOOKUP(B57,#REF!,2,FALSE),"")</f>
        <v/>
      </c>
      <c r="D57" s="35" t="s">
        <v>282</v>
      </c>
      <c r="E57" s="35"/>
      <c r="F57" s="35" t="s">
        <v>3</v>
      </c>
      <c r="G57" s="36">
        <v>28</v>
      </c>
      <c r="H57" s="36">
        <v>-154</v>
      </c>
      <c r="I57" s="37">
        <v>-126</v>
      </c>
      <c r="J57" s="39">
        <v>12</v>
      </c>
      <c r="K57" s="36">
        <v>78</v>
      </c>
      <c r="L57" s="36">
        <v>0</v>
      </c>
      <c r="M57" s="37">
        <v>78</v>
      </c>
      <c r="N57" s="38">
        <v>-219</v>
      </c>
      <c r="O57" s="38">
        <v>0</v>
      </c>
      <c r="P57" s="38">
        <v>313</v>
      </c>
      <c r="Q57" s="39">
        <v>94</v>
      </c>
      <c r="R57" s="37">
        <v>745</v>
      </c>
      <c r="S57" s="38">
        <v>0</v>
      </c>
      <c r="T57" s="38">
        <v>33</v>
      </c>
      <c r="U57" s="38">
        <v>198</v>
      </c>
      <c r="V57" s="39">
        <v>231</v>
      </c>
      <c r="W57" s="36">
        <v>0</v>
      </c>
      <c r="X57" s="36">
        <v>0</v>
      </c>
      <c r="Y57" s="37">
        <v>0</v>
      </c>
      <c r="Z57" s="39">
        <v>496</v>
      </c>
      <c r="AA57" s="36">
        <v>0</v>
      </c>
      <c r="AB57" s="36">
        <v>0</v>
      </c>
      <c r="AC57" s="37">
        <v>0</v>
      </c>
      <c r="AD57" s="38">
        <v>0</v>
      </c>
      <c r="AE57" s="38">
        <v>110</v>
      </c>
      <c r="AF57" s="39">
        <v>110</v>
      </c>
      <c r="AG57" s="36">
        <v>473</v>
      </c>
      <c r="AH57" s="36">
        <v>0</v>
      </c>
      <c r="AI57" s="36">
        <v>0</v>
      </c>
      <c r="AJ57" s="36">
        <v>0</v>
      </c>
      <c r="AK57" s="40">
        <v>2113</v>
      </c>
      <c r="AL57" s="38">
        <v>3168</v>
      </c>
      <c r="AM57" s="38">
        <v>0</v>
      </c>
      <c r="AN57" s="38">
        <v>1884</v>
      </c>
      <c r="AO57" s="38">
        <v>0</v>
      </c>
      <c r="AP57" s="38">
        <v>0</v>
      </c>
      <c r="AQ57" s="36">
        <v>0</v>
      </c>
      <c r="AR57" s="36">
        <v>0</v>
      </c>
      <c r="AS57" s="36">
        <v>0</v>
      </c>
      <c r="AT57" s="36">
        <v>0</v>
      </c>
      <c r="AU57" s="36">
        <v>0</v>
      </c>
      <c r="AV57" s="36">
        <v>0</v>
      </c>
      <c r="AW57" s="36">
        <v>0</v>
      </c>
      <c r="AX57" s="36">
        <v>0</v>
      </c>
      <c r="AY57" s="36">
        <v>0</v>
      </c>
      <c r="AZ57" s="40"/>
      <c r="BA57" s="40">
        <v>7165</v>
      </c>
      <c r="BB57" s="36">
        <v>0</v>
      </c>
      <c r="BC57" s="36">
        <v>0</v>
      </c>
      <c r="BD57" s="36">
        <v>389</v>
      </c>
      <c r="BE57" s="36">
        <v>-26</v>
      </c>
    </row>
    <row r="58" spans="1:57" x14ac:dyDescent="0.2">
      <c r="A58" s="35" t="s">
        <v>392</v>
      </c>
      <c r="B58" s="35" t="s">
        <v>1101</v>
      </c>
      <c r="C58" s="397" t="str">
        <f>IFERROR(VLOOKUP(B58,#REF!,2,FALSE),"")</f>
        <v/>
      </c>
      <c r="D58" s="35" t="s">
        <v>391</v>
      </c>
      <c r="E58" s="35"/>
      <c r="F58" s="35" t="s">
        <v>3</v>
      </c>
      <c r="G58" s="36">
        <v>-25</v>
      </c>
      <c r="H58" s="36">
        <v>1566</v>
      </c>
      <c r="I58" s="37">
        <v>1541</v>
      </c>
      <c r="J58" s="39">
        <v>15</v>
      </c>
      <c r="K58" s="36">
        <v>2</v>
      </c>
      <c r="L58" s="36">
        <v>0</v>
      </c>
      <c r="M58" s="37">
        <v>2</v>
      </c>
      <c r="N58" s="38">
        <v>43</v>
      </c>
      <c r="O58" s="38">
        <v>0</v>
      </c>
      <c r="P58" s="38">
        <v>93</v>
      </c>
      <c r="Q58" s="39">
        <v>136</v>
      </c>
      <c r="R58" s="37">
        <v>923</v>
      </c>
      <c r="S58" s="38">
        <v>0</v>
      </c>
      <c r="T58" s="38">
        <v>75</v>
      </c>
      <c r="U58" s="38">
        <v>63</v>
      </c>
      <c r="V58" s="39">
        <v>138</v>
      </c>
      <c r="W58" s="36">
        <v>0</v>
      </c>
      <c r="X58" s="36">
        <v>0</v>
      </c>
      <c r="Y58" s="37">
        <v>0</v>
      </c>
      <c r="Z58" s="39">
        <v>-33</v>
      </c>
      <c r="AA58" s="36">
        <v>0</v>
      </c>
      <c r="AB58" s="36">
        <v>0</v>
      </c>
      <c r="AC58" s="37">
        <v>0</v>
      </c>
      <c r="AD58" s="38">
        <v>0</v>
      </c>
      <c r="AE58" s="38">
        <v>207</v>
      </c>
      <c r="AF58" s="39">
        <v>207</v>
      </c>
      <c r="AG58" s="36">
        <v>241</v>
      </c>
      <c r="AH58" s="36">
        <v>0</v>
      </c>
      <c r="AI58" s="36">
        <v>0</v>
      </c>
      <c r="AJ58" s="36">
        <v>0</v>
      </c>
      <c r="AK58" s="40">
        <v>3170</v>
      </c>
      <c r="AL58" s="38">
        <v>1877</v>
      </c>
      <c r="AM58" s="38">
        <v>0</v>
      </c>
      <c r="AN58" s="38">
        <v>3826</v>
      </c>
      <c r="AO58" s="38">
        <v>0</v>
      </c>
      <c r="AP58" s="38">
        <v>0</v>
      </c>
      <c r="AQ58" s="36">
        <v>742</v>
      </c>
      <c r="AR58" s="36">
        <v>0</v>
      </c>
      <c r="AS58" s="36">
        <v>0</v>
      </c>
      <c r="AT58" s="36">
        <v>0</v>
      </c>
      <c r="AU58" s="36">
        <v>0</v>
      </c>
      <c r="AV58" s="36">
        <v>-127</v>
      </c>
      <c r="AW58" s="36">
        <v>0</v>
      </c>
      <c r="AX58" s="36">
        <v>0</v>
      </c>
      <c r="AY58" s="36">
        <v>0</v>
      </c>
      <c r="AZ58" s="40"/>
      <c r="BA58" s="40">
        <v>9488</v>
      </c>
      <c r="BB58" s="36">
        <v>0</v>
      </c>
      <c r="BC58" s="36">
        <v>0</v>
      </c>
      <c r="BD58" s="36">
        <v>1342</v>
      </c>
      <c r="BE58" s="36">
        <v>-1</v>
      </c>
    </row>
    <row r="59" spans="1:57" x14ac:dyDescent="0.2">
      <c r="A59" s="35" t="s">
        <v>510</v>
      </c>
      <c r="B59" s="35" t="s">
        <v>1102</v>
      </c>
      <c r="C59" s="397" t="str">
        <f>IFERROR(VLOOKUP(B59,#REF!,2,FALSE),"")</f>
        <v/>
      </c>
      <c r="D59" s="35" t="s">
        <v>509</v>
      </c>
      <c r="E59" s="35"/>
      <c r="F59" s="35" t="s">
        <v>3</v>
      </c>
      <c r="G59" s="36">
        <v>11</v>
      </c>
      <c r="H59" s="36">
        <v>1186</v>
      </c>
      <c r="I59" s="37">
        <v>1197</v>
      </c>
      <c r="J59" s="39">
        <v>0</v>
      </c>
      <c r="K59" s="36">
        <v>81</v>
      </c>
      <c r="L59" s="36">
        <v>0</v>
      </c>
      <c r="M59" s="37">
        <v>81</v>
      </c>
      <c r="N59" s="38">
        <v>45</v>
      </c>
      <c r="O59" s="38">
        <v>0</v>
      </c>
      <c r="P59" s="38">
        <v>74</v>
      </c>
      <c r="Q59" s="39">
        <v>119</v>
      </c>
      <c r="R59" s="37">
        <v>769</v>
      </c>
      <c r="S59" s="38">
        <v>0</v>
      </c>
      <c r="T59" s="38">
        <v>71</v>
      </c>
      <c r="U59" s="38">
        <v>251</v>
      </c>
      <c r="V59" s="39">
        <v>322</v>
      </c>
      <c r="W59" s="36">
        <v>0</v>
      </c>
      <c r="X59" s="36">
        <v>0</v>
      </c>
      <c r="Y59" s="37">
        <v>0</v>
      </c>
      <c r="Z59" s="39">
        <v>449</v>
      </c>
      <c r="AA59" s="36">
        <v>0</v>
      </c>
      <c r="AB59" s="36">
        <v>0</v>
      </c>
      <c r="AC59" s="37">
        <v>0</v>
      </c>
      <c r="AD59" s="38">
        <v>0</v>
      </c>
      <c r="AE59" s="38">
        <v>13</v>
      </c>
      <c r="AF59" s="39">
        <v>13</v>
      </c>
      <c r="AG59" s="36">
        <v>62</v>
      </c>
      <c r="AH59" s="36">
        <v>0</v>
      </c>
      <c r="AI59" s="36">
        <v>0</v>
      </c>
      <c r="AJ59" s="36">
        <v>0</v>
      </c>
      <c r="AK59" s="40">
        <v>3012</v>
      </c>
      <c r="AL59" s="38">
        <v>2812</v>
      </c>
      <c r="AM59" s="38">
        <v>0</v>
      </c>
      <c r="AN59" s="38">
        <v>1695</v>
      </c>
      <c r="AO59" s="38">
        <v>0</v>
      </c>
      <c r="AP59" s="38">
        <v>0</v>
      </c>
      <c r="AQ59" s="36">
        <v>189</v>
      </c>
      <c r="AR59" s="36">
        <v>0</v>
      </c>
      <c r="AS59" s="36">
        <v>0</v>
      </c>
      <c r="AT59" s="36">
        <v>0</v>
      </c>
      <c r="AU59" s="36">
        <v>0</v>
      </c>
      <c r="AV59" s="36">
        <v>-84</v>
      </c>
      <c r="AW59" s="36">
        <v>0</v>
      </c>
      <c r="AX59" s="36">
        <v>0</v>
      </c>
      <c r="AY59" s="36">
        <v>0</v>
      </c>
      <c r="AZ59" s="40"/>
      <c r="BA59" s="40">
        <v>7624</v>
      </c>
      <c r="BB59" s="36">
        <v>0</v>
      </c>
      <c r="BC59" s="36">
        <v>0</v>
      </c>
      <c r="BD59" s="36">
        <v>0</v>
      </c>
      <c r="BE59" s="36">
        <v>-8</v>
      </c>
    </row>
    <row r="60" spans="1:57" x14ac:dyDescent="0.2">
      <c r="A60" s="35" t="s">
        <v>442</v>
      </c>
      <c r="B60" s="35" t="s">
        <v>1103</v>
      </c>
      <c r="C60" s="397" t="str">
        <f>IFERROR(VLOOKUP(B60,#REF!,2,FALSE),"")</f>
        <v/>
      </c>
      <c r="D60" s="35" t="s">
        <v>441</v>
      </c>
      <c r="E60" s="35"/>
      <c r="F60" s="35" t="s">
        <v>34</v>
      </c>
      <c r="G60" s="36">
        <v>-329</v>
      </c>
      <c r="H60" s="36">
        <v>7776</v>
      </c>
      <c r="I60" s="37">
        <v>7447</v>
      </c>
      <c r="J60" s="39">
        <v>47</v>
      </c>
      <c r="K60" s="36">
        <v>74</v>
      </c>
      <c r="L60" s="36">
        <v>163</v>
      </c>
      <c r="M60" s="37">
        <v>237</v>
      </c>
      <c r="N60" s="38">
        <v>2418</v>
      </c>
      <c r="O60" s="38">
        <v>0</v>
      </c>
      <c r="P60" s="38">
        <v>-705</v>
      </c>
      <c r="Q60" s="39">
        <v>1713</v>
      </c>
      <c r="R60" s="37">
        <v>2136</v>
      </c>
      <c r="S60" s="38">
        <v>492</v>
      </c>
      <c r="T60" s="38">
        <v>89</v>
      </c>
      <c r="U60" s="38">
        <v>621</v>
      </c>
      <c r="V60" s="39">
        <v>1202</v>
      </c>
      <c r="W60" s="36">
        <v>1730</v>
      </c>
      <c r="X60" s="36">
        <v>1961</v>
      </c>
      <c r="Y60" s="37">
        <v>3691</v>
      </c>
      <c r="Z60" s="39">
        <v>1056</v>
      </c>
      <c r="AA60" s="36">
        <v>27292</v>
      </c>
      <c r="AB60" s="36">
        <v>12230</v>
      </c>
      <c r="AC60" s="37">
        <v>39522</v>
      </c>
      <c r="AD60" s="38">
        <v>28441</v>
      </c>
      <c r="AE60" s="38">
        <v>866</v>
      </c>
      <c r="AF60" s="39">
        <v>29307</v>
      </c>
      <c r="AG60" s="36">
        <v>0</v>
      </c>
      <c r="AH60" s="36">
        <v>0</v>
      </c>
      <c r="AI60" s="36">
        <v>0</v>
      </c>
      <c r="AJ60" s="36">
        <v>-4</v>
      </c>
      <c r="AK60" s="40">
        <v>86354</v>
      </c>
      <c r="AL60" s="38">
        <v>24010</v>
      </c>
      <c r="AM60" s="38">
        <v>148</v>
      </c>
      <c r="AN60" s="38">
        <v>-13</v>
      </c>
      <c r="AO60" s="38">
        <v>0</v>
      </c>
      <c r="AP60" s="38">
        <v>0</v>
      </c>
      <c r="AQ60" s="36">
        <v>0</v>
      </c>
      <c r="AR60" s="36">
        <v>0</v>
      </c>
      <c r="AS60" s="36">
        <v>0</v>
      </c>
      <c r="AT60" s="36">
        <v>0</v>
      </c>
      <c r="AU60" s="36">
        <v>0</v>
      </c>
      <c r="AV60" s="36">
        <v>-733</v>
      </c>
      <c r="AW60" s="36">
        <v>1742</v>
      </c>
      <c r="AX60" s="36">
        <v>0</v>
      </c>
      <c r="AY60" s="36">
        <v>0</v>
      </c>
      <c r="AZ60" s="40"/>
      <c r="BA60" s="40">
        <v>111508</v>
      </c>
      <c r="BB60" s="36">
        <v>0</v>
      </c>
      <c r="BC60" s="36">
        <v>0</v>
      </c>
      <c r="BD60" s="36">
        <v>2765</v>
      </c>
      <c r="BE60" s="36">
        <v>-475</v>
      </c>
    </row>
    <row r="61" spans="1:57" x14ac:dyDescent="0.2">
      <c r="A61" s="35" t="s">
        <v>604</v>
      </c>
      <c r="B61" s="35" t="s">
        <v>1104</v>
      </c>
      <c r="C61" s="397" t="str">
        <f>IFERROR(VLOOKUP(B61,#REF!,2,FALSE),"")</f>
        <v/>
      </c>
      <c r="D61" s="35" t="s">
        <v>603</v>
      </c>
      <c r="E61" s="35"/>
      <c r="F61" s="35" t="s">
        <v>34</v>
      </c>
      <c r="G61" s="36">
        <v>-143</v>
      </c>
      <c r="H61" s="36">
        <v>779</v>
      </c>
      <c r="I61" s="37">
        <v>636</v>
      </c>
      <c r="J61" s="39">
        <v>31</v>
      </c>
      <c r="K61" s="36">
        <v>249</v>
      </c>
      <c r="L61" s="36">
        <v>89</v>
      </c>
      <c r="M61" s="37">
        <v>338</v>
      </c>
      <c r="N61" s="38">
        <v>672</v>
      </c>
      <c r="O61" s="38">
        <v>0</v>
      </c>
      <c r="P61" s="38">
        <v>362</v>
      </c>
      <c r="Q61" s="39">
        <v>1034</v>
      </c>
      <c r="R61" s="37">
        <v>3087</v>
      </c>
      <c r="S61" s="38">
        <v>249</v>
      </c>
      <c r="T61" s="38">
        <v>24</v>
      </c>
      <c r="U61" s="38">
        <v>385</v>
      </c>
      <c r="V61" s="39">
        <v>658</v>
      </c>
      <c r="W61" s="36">
        <v>1169</v>
      </c>
      <c r="X61" s="36">
        <v>1398</v>
      </c>
      <c r="Y61" s="37">
        <v>2567</v>
      </c>
      <c r="Z61" s="39">
        <v>1046</v>
      </c>
      <c r="AA61" s="36">
        <v>7254</v>
      </c>
      <c r="AB61" s="36">
        <v>4789</v>
      </c>
      <c r="AC61" s="37">
        <v>12043</v>
      </c>
      <c r="AD61" s="38">
        <v>19342</v>
      </c>
      <c r="AE61" s="38">
        <v>919</v>
      </c>
      <c r="AF61" s="39">
        <v>20261</v>
      </c>
      <c r="AG61" s="36">
        <v>784</v>
      </c>
      <c r="AH61" s="36">
        <v>16</v>
      </c>
      <c r="AI61" s="36">
        <v>-1</v>
      </c>
      <c r="AJ61" s="36">
        <v>75</v>
      </c>
      <c r="AK61" s="40">
        <v>42575</v>
      </c>
      <c r="AL61" s="38">
        <v>16227</v>
      </c>
      <c r="AM61" s="38">
        <v>78</v>
      </c>
      <c r="AN61" s="38">
        <v>0</v>
      </c>
      <c r="AO61" s="38">
        <v>0</v>
      </c>
      <c r="AP61" s="38">
        <v>0</v>
      </c>
      <c r="AQ61" s="36">
        <v>64</v>
      </c>
      <c r="AR61" s="36">
        <v>0</v>
      </c>
      <c r="AS61" s="36">
        <v>0</v>
      </c>
      <c r="AT61" s="36">
        <v>0</v>
      </c>
      <c r="AU61" s="36">
        <v>0</v>
      </c>
      <c r="AV61" s="36">
        <v>0</v>
      </c>
      <c r="AW61" s="36">
        <v>0</v>
      </c>
      <c r="AX61" s="36">
        <v>0</v>
      </c>
      <c r="AY61" s="36">
        <v>0</v>
      </c>
      <c r="AZ61" s="40"/>
      <c r="BA61" s="40">
        <v>58944</v>
      </c>
      <c r="BB61" s="36">
        <v>0</v>
      </c>
      <c r="BC61" s="36">
        <v>0</v>
      </c>
      <c r="BD61" s="36">
        <v>1584</v>
      </c>
      <c r="BE61" s="36">
        <v>-668</v>
      </c>
    </row>
    <row r="62" spans="1:57" x14ac:dyDescent="0.2">
      <c r="A62" s="35" t="s">
        <v>159</v>
      </c>
      <c r="B62" s="35" t="s">
        <v>1105</v>
      </c>
      <c r="C62" s="397" t="str">
        <f>IFERROR(VLOOKUP(B62,#REF!,2,FALSE),"")</f>
        <v/>
      </c>
      <c r="D62" s="35" t="s">
        <v>896</v>
      </c>
      <c r="E62" s="35"/>
      <c r="F62" s="35" t="s">
        <v>729</v>
      </c>
      <c r="G62" s="36">
        <v>103</v>
      </c>
      <c r="H62" s="36">
        <v>1771</v>
      </c>
      <c r="I62" s="37">
        <v>1874</v>
      </c>
      <c r="J62" s="39">
        <v>31</v>
      </c>
      <c r="K62" s="36">
        <v>16</v>
      </c>
      <c r="L62" s="36">
        <v>282</v>
      </c>
      <c r="M62" s="37">
        <v>298</v>
      </c>
      <c r="N62" s="38">
        <v>11712</v>
      </c>
      <c r="O62" s="38">
        <v>0</v>
      </c>
      <c r="P62" s="38">
        <v>795</v>
      </c>
      <c r="Q62" s="39">
        <v>12507</v>
      </c>
      <c r="R62" s="37">
        <v>8342</v>
      </c>
      <c r="S62" s="38">
        <v>720</v>
      </c>
      <c r="T62" s="38">
        <v>16</v>
      </c>
      <c r="U62" s="38">
        <v>511</v>
      </c>
      <c r="V62" s="39">
        <v>1247</v>
      </c>
      <c r="W62" s="36">
        <v>4023</v>
      </c>
      <c r="X62" s="36">
        <v>3199</v>
      </c>
      <c r="Y62" s="37">
        <v>7222</v>
      </c>
      <c r="Z62" s="39">
        <v>2126</v>
      </c>
      <c r="AA62" s="36">
        <v>70255</v>
      </c>
      <c r="AB62" s="36">
        <v>32451</v>
      </c>
      <c r="AC62" s="37">
        <v>102706</v>
      </c>
      <c r="AD62" s="38">
        <v>85063</v>
      </c>
      <c r="AE62" s="38">
        <v>683</v>
      </c>
      <c r="AF62" s="39">
        <v>85746</v>
      </c>
      <c r="AG62" s="36">
        <v>2038</v>
      </c>
      <c r="AH62" s="36">
        <v>0</v>
      </c>
      <c r="AI62" s="36">
        <v>60</v>
      </c>
      <c r="AJ62" s="36">
        <v>0</v>
      </c>
      <c r="AK62" s="40">
        <v>224197</v>
      </c>
      <c r="AL62" s="38">
        <v>0</v>
      </c>
      <c r="AM62" s="38">
        <v>0</v>
      </c>
      <c r="AN62" s="38">
        <v>0</v>
      </c>
      <c r="AO62" s="38">
        <v>0</v>
      </c>
      <c r="AP62" s="38">
        <v>0</v>
      </c>
      <c r="AQ62" s="36">
        <v>0</v>
      </c>
      <c r="AR62" s="36">
        <v>0</v>
      </c>
      <c r="AS62" s="36">
        <v>0</v>
      </c>
      <c r="AT62" s="36">
        <v>0</v>
      </c>
      <c r="AU62" s="36">
        <v>219</v>
      </c>
      <c r="AV62" s="36">
        <v>0</v>
      </c>
      <c r="AW62" s="36">
        <v>0</v>
      </c>
      <c r="AX62" s="36">
        <v>0</v>
      </c>
      <c r="AY62" s="36">
        <v>0</v>
      </c>
      <c r="AZ62" s="40"/>
      <c r="BA62" s="40">
        <v>224416</v>
      </c>
      <c r="BB62" s="36">
        <v>0</v>
      </c>
      <c r="BC62" s="36">
        <v>0</v>
      </c>
      <c r="BD62" s="36">
        <v>7153</v>
      </c>
      <c r="BE62" s="36">
        <v>-188</v>
      </c>
    </row>
    <row r="63" spans="1:57" x14ac:dyDescent="0.2">
      <c r="A63" s="35" t="s">
        <v>174</v>
      </c>
      <c r="B63" s="35" t="s">
        <v>1106</v>
      </c>
      <c r="C63" s="397" t="str">
        <f>IFERROR(VLOOKUP(B63,#REF!,2,FALSE),"")</f>
        <v/>
      </c>
      <c r="D63" s="35" t="s">
        <v>173</v>
      </c>
      <c r="E63" s="35"/>
      <c r="F63" s="35" t="s">
        <v>3</v>
      </c>
      <c r="G63" s="36">
        <v>20</v>
      </c>
      <c r="H63" s="36">
        <v>1042</v>
      </c>
      <c r="I63" s="37">
        <v>1062</v>
      </c>
      <c r="J63" s="39">
        <v>15</v>
      </c>
      <c r="K63" s="36">
        <v>63</v>
      </c>
      <c r="L63" s="36">
        <v>0</v>
      </c>
      <c r="M63" s="37">
        <v>63</v>
      </c>
      <c r="N63" s="38">
        <v>-414</v>
      </c>
      <c r="O63" s="38">
        <v>0</v>
      </c>
      <c r="P63" s="38">
        <v>251</v>
      </c>
      <c r="Q63" s="39">
        <v>-163</v>
      </c>
      <c r="R63" s="37">
        <v>1294</v>
      </c>
      <c r="S63" s="38">
        <v>0</v>
      </c>
      <c r="T63" s="38">
        <v>24</v>
      </c>
      <c r="U63" s="38">
        <v>812</v>
      </c>
      <c r="V63" s="39">
        <v>836</v>
      </c>
      <c r="W63" s="36">
        <v>0</v>
      </c>
      <c r="X63" s="36">
        <v>0</v>
      </c>
      <c r="Y63" s="37">
        <v>0</v>
      </c>
      <c r="Z63" s="39">
        <v>877</v>
      </c>
      <c r="AA63" s="36">
        <v>0</v>
      </c>
      <c r="AB63" s="36">
        <v>0</v>
      </c>
      <c r="AC63" s="37">
        <v>0</v>
      </c>
      <c r="AD63" s="38">
        <v>0</v>
      </c>
      <c r="AE63" s="38">
        <v>329</v>
      </c>
      <c r="AF63" s="39">
        <v>329</v>
      </c>
      <c r="AG63" s="36">
        <v>17</v>
      </c>
      <c r="AH63" s="36">
        <v>0</v>
      </c>
      <c r="AI63" s="36">
        <v>0</v>
      </c>
      <c r="AJ63" s="36">
        <v>0</v>
      </c>
      <c r="AK63" s="40">
        <v>4330</v>
      </c>
      <c r="AL63" s="38">
        <v>4925</v>
      </c>
      <c r="AM63" s="38">
        <v>0</v>
      </c>
      <c r="AN63" s="38">
        <v>2333</v>
      </c>
      <c r="AO63" s="38">
        <v>0</v>
      </c>
      <c r="AP63" s="38">
        <v>0</v>
      </c>
      <c r="AQ63" s="36">
        <v>834</v>
      </c>
      <c r="AR63" s="36">
        <v>0</v>
      </c>
      <c r="AS63" s="36">
        <v>0</v>
      </c>
      <c r="AT63" s="36">
        <v>0</v>
      </c>
      <c r="AU63" s="36">
        <v>0</v>
      </c>
      <c r="AV63" s="36">
        <v>-181</v>
      </c>
      <c r="AW63" s="36">
        <v>0</v>
      </c>
      <c r="AX63" s="36">
        <v>0</v>
      </c>
      <c r="AY63" s="36">
        <v>0</v>
      </c>
      <c r="AZ63" s="40"/>
      <c r="BA63" s="40">
        <v>12241</v>
      </c>
      <c r="BB63" s="36">
        <v>5</v>
      </c>
      <c r="BC63" s="36">
        <v>0</v>
      </c>
      <c r="BD63" s="36">
        <v>0</v>
      </c>
      <c r="BE63" s="36">
        <v>-80</v>
      </c>
    </row>
    <row r="64" spans="1:57" x14ac:dyDescent="0.2">
      <c r="A64" s="35" t="s">
        <v>212</v>
      </c>
      <c r="B64" s="35" t="s">
        <v>1107</v>
      </c>
      <c r="C64" s="397" t="str">
        <f>IFERROR(VLOOKUP(B64,#REF!,2,FALSE),"")</f>
        <v/>
      </c>
      <c r="D64" s="35" t="s">
        <v>211</v>
      </c>
      <c r="E64" s="35"/>
      <c r="F64" s="35" t="s">
        <v>3</v>
      </c>
      <c r="G64" s="36">
        <v>38</v>
      </c>
      <c r="H64" s="36">
        <v>2449</v>
      </c>
      <c r="I64" s="37">
        <v>2487</v>
      </c>
      <c r="J64" s="39">
        <v>4</v>
      </c>
      <c r="K64" s="36">
        <v>109</v>
      </c>
      <c r="L64" s="36">
        <v>0</v>
      </c>
      <c r="M64" s="37">
        <v>109</v>
      </c>
      <c r="N64" s="38">
        <v>-1919</v>
      </c>
      <c r="O64" s="38">
        <v>0</v>
      </c>
      <c r="P64" s="38">
        <v>80</v>
      </c>
      <c r="Q64" s="39">
        <v>-1839</v>
      </c>
      <c r="R64" s="37">
        <v>1212</v>
      </c>
      <c r="S64" s="38">
        <v>4</v>
      </c>
      <c r="T64" s="38">
        <v>371</v>
      </c>
      <c r="U64" s="38">
        <v>-364</v>
      </c>
      <c r="V64" s="39">
        <v>11</v>
      </c>
      <c r="W64" s="36">
        <v>0</v>
      </c>
      <c r="X64" s="36">
        <v>0</v>
      </c>
      <c r="Y64" s="37">
        <v>0</v>
      </c>
      <c r="Z64" s="39">
        <v>1241</v>
      </c>
      <c r="AA64" s="36">
        <v>0</v>
      </c>
      <c r="AB64" s="36">
        <v>0</v>
      </c>
      <c r="AC64" s="37">
        <v>0</v>
      </c>
      <c r="AD64" s="38">
        <v>0</v>
      </c>
      <c r="AE64" s="38">
        <v>481</v>
      </c>
      <c r="AF64" s="39">
        <v>481</v>
      </c>
      <c r="AG64" s="36">
        <v>390</v>
      </c>
      <c r="AH64" s="36">
        <v>0</v>
      </c>
      <c r="AI64" s="36">
        <v>0</v>
      </c>
      <c r="AJ64" s="36">
        <v>0</v>
      </c>
      <c r="AK64" s="40">
        <v>4096</v>
      </c>
      <c r="AL64" s="38">
        <v>6588</v>
      </c>
      <c r="AM64" s="38">
        <v>254</v>
      </c>
      <c r="AN64" s="38">
        <v>2466</v>
      </c>
      <c r="AO64" s="38">
        <v>0</v>
      </c>
      <c r="AP64" s="38">
        <v>0</v>
      </c>
      <c r="AQ64" s="36">
        <v>0</v>
      </c>
      <c r="AR64" s="36">
        <v>0</v>
      </c>
      <c r="AS64" s="36">
        <v>0</v>
      </c>
      <c r="AT64" s="36">
        <v>0</v>
      </c>
      <c r="AU64" s="36">
        <v>0</v>
      </c>
      <c r="AV64" s="36">
        <v>0</v>
      </c>
      <c r="AW64" s="36">
        <v>0</v>
      </c>
      <c r="AX64" s="36">
        <v>0</v>
      </c>
      <c r="AY64" s="36">
        <v>0</v>
      </c>
      <c r="AZ64" s="40"/>
      <c r="BA64" s="40">
        <v>13404</v>
      </c>
      <c r="BB64" s="36">
        <v>0</v>
      </c>
      <c r="BC64" s="36">
        <v>0</v>
      </c>
      <c r="BD64" s="36">
        <v>102</v>
      </c>
      <c r="BE64" s="36">
        <v>-99</v>
      </c>
    </row>
    <row r="65" spans="1:57" x14ac:dyDescent="0.2">
      <c r="A65" s="35" t="s">
        <v>365</v>
      </c>
      <c r="B65" s="35" t="s">
        <v>1108</v>
      </c>
      <c r="C65" s="397" t="str">
        <f>IFERROR(VLOOKUP(B65,#REF!,2,FALSE),"")</f>
        <v/>
      </c>
      <c r="D65" s="35" t="s">
        <v>364</v>
      </c>
      <c r="E65" s="35"/>
      <c r="F65" s="35" t="s">
        <v>3</v>
      </c>
      <c r="G65" s="36">
        <v>28</v>
      </c>
      <c r="H65" s="36">
        <v>469</v>
      </c>
      <c r="I65" s="37">
        <v>497</v>
      </c>
      <c r="J65" s="39">
        <v>0</v>
      </c>
      <c r="K65" s="36">
        <v>20</v>
      </c>
      <c r="L65" s="36">
        <v>0</v>
      </c>
      <c r="M65" s="37">
        <v>20</v>
      </c>
      <c r="N65" s="38">
        <v>-108</v>
      </c>
      <c r="O65" s="38">
        <v>0</v>
      </c>
      <c r="P65" s="38">
        <v>84</v>
      </c>
      <c r="Q65" s="39">
        <v>-24</v>
      </c>
      <c r="R65" s="37">
        <v>701</v>
      </c>
      <c r="S65" s="38">
        <v>0</v>
      </c>
      <c r="T65" s="38">
        <v>10</v>
      </c>
      <c r="U65" s="38">
        <v>321</v>
      </c>
      <c r="V65" s="39">
        <v>331</v>
      </c>
      <c r="W65" s="36">
        <v>0</v>
      </c>
      <c r="X65" s="36">
        <v>0</v>
      </c>
      <c r="Y65" s="37">
        <v>0</v>
      </c>
      <c r="Z65" s="39">
        <v>312</v>
      </c>
      <c r="AA65" s="36">
        <v>0</v>
      </c>
      <c r="AB65" s="36">
        <v>0</v>
      </c>
      <c r="AC65" s="37">
        <v>0</v>
      </c>
      <c r="AD65" s="38">
        <v>0</v>
      </c>
      <c r="AE65" s="38">
        <v>57</v>
      </c>
      <c r="AF65" s="39">
        <v>57</v>
      </c>
      <c r="AG65" s="36">
        <v>225</v>
      </c>
      <c r="AH65" s="36">
        <v>87</v>
      </c>
      <c r="AI65" s="36">
        <v>0</v>
      </c>
      <c r="AJ65" s="36">
        <v>0</v>
      </c>
      <c r="AK65" s="40">
        <v>2206</v>
      </c>
      <c r="AL65" s="38">
        <v>2894</v>
      </c>
      <c r="AM65" s="38">
        <v>16</v>
      </c>
      <c r="AN65" s="38">
        <v>1614</v>
      </c>
      <c r="AO65" s="38">
        <v>0</v>
      </c>
      <c r="AP65" s="38">
        <v>0</v>
      </c>
      <c r="AQ65" s="36">
        <v>352</v>
      </c>
      <c r="AR65" s="36">
        <v>0</v>
      </c>
      <c r="AS65" s="36">
        <v>0</v>
      </c>
      <c r="AT65" s="36">
        <v>0</v>
      </c>
      <c r="AU65" s="36">
        <v>0</v>
      </c>
      <c r="AV65" s="36">
        <v>0</v>
      </c>
      <c r="AW65" s="36">
        <v>0</v>
      </c>
      <c r="AX65" s="36">
        <v>0</v>
      </c>
      <c r="AY65" s="36">
        <v>0</v>
      </c>
      <c r="AZ65" s="40"/>
      <c r="BA65" s="40">
        <v>7082</v>
      </c>
      <c r="BB65" s="36">
        <v>0</v>
      </c>
      <c r="BC65" s="36">
        <v>0</v>
      </c>
      <c r="BD65" s="36">
        <v>27</v>
      </c>
      <c r="BE65" s="36">
        <v>-77</v>
      </c>
    </row>
    <row r="66" spans="1:57" x14ac:dyDescent="0.2">
      <c r="A66" s="35" t="s">
        <v>388</v>
      </c>
      <c r="B66" s="35" t="s">
        <v>1109</v>
      </c>
      <c r="C66" s="397" t="str">
        <f>IFERROR(VLOOKUP(B66,#REF!,2,FALSE),"")</f>
        <v/>
      </c>
      <c r="D66" s="35" t="s">
        <v>387</v>
      </c>
      <c r="E66" s="35"/>
      <c r="F66" s="35" t="s">
        <v>3</v>
      </c>
      <c r="G66" s="36">
        <v>-24</v>
      </c>
      <c r="H66" s="36">
        <v>688</v>
      </c>
      <c r="I66" s="37">
        <v>664</v>
      </c>
      <c r="J66" s="39">
        <v>22</v>
      </c>
      <c r="K66" s="36">
        <v>192</v>
      </c>
      <c r="L66" s="36">
        <v>0</v>
      </c>
      <c r="M66" s="37">
        <v>192</v>
      </c>
      <c r="N66" s="38">
        <v>-459</v>
      </c>
      <c r="O66" s="38">
        <v>0</v>
      </c>
      <c r="P66" s="38">
        <v>249</v>
      </c>
      <c r="Q66" s="39">
        <v>-210</v>
      </c>
      <c r="R66" s="37">
        <v>1566</v>
      </c>
      <c r="S66" s="38">
        <v>0</v>
      </c>
      <c r="T66" s="38">
        <v>67</v>
      </c>
      <c r="U66" s="38">
        <v>174</v>
      </c>
      <c r="V66" s="39">
        <v>241</v>
      </c>
      <c r="W66" s="36">
        <v>0</v>
      </c>
      <c r="X66" s="36">
        <v>0</v>
      </c>
      <c r="Y66" s="37">
        <v>0</v>
      </c>
      <c r="Z66" s="39">
        <v>383</v>
      </c>
      <c r="AA66" s="36">
        <v>0</v>
      </c>
      <c r="AB66" s="36">
        <v>0</v>
      </c>
      <c r="AC66" s="37">
        <v>0</v>
      </c>
      <c r="AD66" s="38">
        <v>0</v>
      </c>
      <c r="AE66" s="38">
        <v>483</v>
      </c>
      <c r="AF66" s="39">
        <v>483</v>
      </c>
      <c r="AG66" s="36">
        <v>285</v>
      </c>
      <c r="AH66" s="36">
        <v>0</v>
      </c>
      <c r="AI66" s="36">
        <v>0</v>
      </c>
      <c r="AJ66" s="36">
        <v>0</v>
      </c>
      <c r="AK66" s="40">
        <v>3626</v>
      </c>
      <c r="AL66" s="38">
        <v>6431</v>
      </c>
      <c r="AM66" s="38">
        <v>0</v>
      </c>
      <c r="AN66" s="38">
        <v>0</v>
      </c>
      <c r="AO66" s="38">
        <v>0</v>
      </c>
      <c r="AP66" s="38">
        <v>0</v>
      </c>
      <c r="AQ66" s="36">
        <v>471</v>
      </c>
      <c r="AR66" s="36">
        <v>0</v>
      </c>
      <c r="AS66" s="36">
        <v>0</v>
      </c>
      <c r="AT66" s="36">
        <v>0</v>
      </c>
      <c r="AU66" s="36">
        <v>3</v>
      </c>
      <c r="AV66" s="36">
        <v>-36</v>
      </c>
      <c r="AW66" s="36">
        <v>0</v>
      </c>
      <c r="AX66" s="36">
        <v>0</v>
      </c>
      <c r="AY66" s="36">
        <v>0</v>
      </c>
      <c r="AZ66" s="40"/>
      <c r="BA66" s="40">
        <v>10495</v>
      </c>
      <c r="BB66" s="36">
        <v>0</v>
      </c>
      <c r="BC66" s="36">
        <v>0</v>
      </c>
      <c r="BD66" s="36">
        <v>10</v>
      </c>
      <c r="BE66" s="36">
        <v>-13</v>
      </c>
    </row>
    <row r="67" spans="1:57" x14ac:dyDescent="0.2">
      <c r="A67" s="35" t="s">
        <v>515</v>
      </c>
      <c r="B67" s="35" t="s">
        <v>1110</v>
      </c>
      <c r="C67" s="397" t="str">
        <f>IFERROR(VLOOKUP(B67,#REF!,2,FALSE),"")</f>
        <v/>
      </c>
      <c r="D67" s="35" t="s">
        <v>514</v>
      </c>
      <c r="E67" s="35"/>
      <c r="F67" s="35" t="s">
        <v>3</v>
      </c>
      <c r="G67" s="36">
        <v>18</v>
      </c>
      <c r="H67" s="36">
        <v>805</v>
      </c>
      <c r="I67" s="37">
        <v>823</v>
      </c>
      <c r="J67" s="39">
        <v>7</v>
      </c>
      <c r="K67" s="36">
        <v>22</v>
      </c>
      <c r="L67" s="36">
        <v>0</v>
      </c>
      <c r="M67" s="37">
        <v>22</v>
      </c>
      <c r="N67" s="38">
        <v>-464</v>
      </c>
      <c r="O67" s="38">
        <v>0</v>
      </c>
      <c r="P67" s="38">
        <v>-24</v>
      </c>
      <c r="Q67" s="39">
        <v>-488</v>
      </c>
      <c r="R67" s="37">
        <v>1175</v>
      </c>
      <c r="S67" s="38">
        <v>0</v>
      </c>
      <c r="T67" s="38">
        <v>126</v>
      </c>
      <c r="U67" s="38">
        <v>193</v>
      </c>
      <c r="V67" s="39">
        <v>319</v>
      </c>
      <c r="W67" s="36">
        <v>0</v>
      </c>
      <c r="X67" s="36">
        <v>0</v>
      </c>
      <c r="Y67" s="37">
        <v>0</v>
      </c>
      <c r="Z67" s="39">
        <v>293</v>
      </c>
      <c r="AA67" s="36">
        <v>0</v>
      </c>
      <c r="AB67" s="36">
        <v>0</v>
      </c>
      <c r="AC67" s="37">
        <v>0</v>
      </c>
      <c r="AD67" s="38">
        <v>0</v>
      </c>
      <c r="AE67" s="38">
        <v>231</v>
      </c>
      <c r="AF67" s="39">
        <v>231</v>
      </c>
      <c r="AG67" s="36">
        <v>96</v>
      </c>
      <c r="AH67" s="36">
        <v>0</v>
      </c>
      <c r="AI67" s="36">
        <v>0</v>
      </c>
      <c r="AJ67" s="36">
        <v>0</v>
      </c>
      <c r="AK67" s="40">
        <v>2478</v>
      </c>
      <c r="AL67" s="38">
        <v>5110</v>
      </c>
      <c r="AM67" s="38">
        <v>32</v>
      </c>
      <c r="AN67" s="38">
        <v>0</v>
      </c>
      <c r="AO67" s="38">
        <v>0</v>
      </c>
      <c r="AP67" s="38">
        <v>0</v>
      </c>
      <c r="AQ67" s="36">
        <v>0</v>
      </c>
      <c r="AR67" s="36">
        <v>0</v>
      </c>
      <c r="AS67" s="36">
        <v>0</v>
      </c>
      <c r="AT67" s="36">
        <v>0</v>
      </c>
      <c r="AU67" s="36">
        <v>0</v>
      </c>
      <c r="AV67" s="36">
        <v>0</v>
      </c>
      <c r="AW67" s="36">
        <v>0</v>
      </c>
      <c r="AX67" s="36">
        <v>0</v>
      </c>
      <c r="AY67" s="36">
        <v>0</v>
      </c>
      <c r="AZ67" s="40"/>
      <c r="BA67" s="40">
        <v>7620</v>
      </c>
      <c r="BB67" s="36">
        <v>0</v>
      </c>
      <c r="BC67" s="36">
        <v>0</v>
      </c>
      <c r="BD67" s="36">
        <v>0</v>
      </c>
      <c r="BE67" s="36">
        <v>-32</v>
      </c>
    </row>
    <row r="68" spans="1:57" x14ac:dyDescent="0.2">
      <c r="A68" s="35" t="s">
        <v>588</v>
      </c>
      <c r="B68" s="35" t="s">
        <v>1111</v>
      </c>
      <c r="C68" s="397" t="str">
        <f>IFERROR(VLOOKUP(B68,#REF!,2,FALSE),"")</f>
        <v/>
      </c>
      <c r="D68" s="35" t="s">
        <v>587</v>
      </c>
      <c r="E68" s="35"/>
      <c r="F68" s="35" t="s">
        <v>3</v>
      </c>
      <c r="G68" s="36">
        <v>6</v>
      </c>
      <c r="H68" s="36">
        <v>988</v>
      </c>
      <c r="I68" s="37">
        <v>994</v>
      </c>
      <c r="J68" s="39">
        <v>17</v>
      </c>
      <c r="K68" s="36">
        <v>13</v>
      </c>
      <c r="L68" s="36">
        <v>0</v>
      </c>
      <c r="M68" s="37">
        <v>13</v>
      </c>
      <c r="N68" s="38">
        <v>-555</v>
      </c>
      <c r="O68" s="38">
        <v>0</v>
      </c>
      <c r="P68" s="38">
        <v>152</v>
      </c>
      <c r="Q68" s="39">
        <v>-403</v>
      </c>
      <c r="R68" s="37">
        <v>1419</v>
      </c>
      <c r="S68" s="38">
        <v>0</v>
      </c>
      <c r="T68" s="38">
        <v>327</v>
      </c>
      <c r="U68" s="38">
        <v>354</v>
      </c>
      <c r="V68" s="39">
        <v>681</v>
      </c>
      <c r="W68" s="36">
        <v>0</v>
      </c>
      <c r="X68" s="36">
        <v>0</v>
      </c>
      <c r="Y68" s="37">
        <v>0</v>
      </c>
      <c r="Z68" s="39">
        <v>485</v>
      </c>
      <c r="AA68" s="36">
        <v>0</v>
      </c>
      <c r="AB68" s="36">
        <v>0</v>
      </c>
      <c r="AC68" s="37">
        <v>0</v>
      </c>
      <c r="AD68" s="38">
        <v>0</v>
      </c>
      <c r="AE68" s="38">
        <v>152</v>
      </c>
      <c r="AF68" s="39">
        <v>152</v>
      </c>
      <c r="AG68" s="36">
        <v>99</v>
      </c>
      <c r="AH68" s="36">
        <v>0</v>
      </c>
      <c r="AI68" s="36">
        <v>3</v>
      </c>
      <c r="AJ68" s="36">
        <v>155</v>
      </c>
      <c r="AK68" s="40">
        <v>3615</v>
      </c>
      <c r="AL68" s="38">
        <v>8540</v>
      </c>
      <c r="AM68" s="38">
        <v>35</v>
      </c>
      <c r="AN68" s="38">
        <v>0</v>
      </c>
      <c r="AO68" s="38">
        <v>0</v>
      </c>
      <c r="AP68" s="38">
        <v>0</v>
      </c>
      <c r="AQ68" s="36">
        <v>750</v>
      </c>
      <c r="AR68" s="36">
        <v>0</v>
      </c>
      <c r="AS68" s="36">
        <v>0</v>
      </c>
      <c r="AT68" s="36">
        <v>0</v>
      </c>
      <c r="AU68" s="36">
        <v>0</v>
      </c>
      <c r="AV68" s="36">
        <v>-41</v>
      </c>
      <c r="AW68" s="36">
        <v>0</v>
      </c>
      <c r="AX68" s="36">
        <v>0</v>
      </c>
      <c r="AY68" s="36">
        <v>0</v>
      </c>
      <c r="AZ68" s="40"/>
      <c r="BA68" s="40">
        <v>12899</v>
      </c>
      <c r="BB68" s="36">
        <v>0</v>
      </c>
      <c r="BC68" s="36">
        <v>0</v>
      </c>
      <c r="BD68" s="36">
        <v>0</v>
      </c>
      <c r="BE68" s="36">
        <v>-12</v>
      </c>
    </row>
    <row r="69" spans="1:57" x14ac:dyDescent="0.2">
      <c r="A69" s="35" t="s">
        <v>606</v>
      </c>
      <c r="B69" s="35" t="s">
        <v>1112</v>
      </c>
      <c r="C69" s="397" t="str">
        <f>IFERROR(VLOOKUP(B69,#REF!,2,FALSE),"")</f>
        <v/>
      </c>
      <c r="D69" s="35" t="s">
        <v>605</v>
      </c>
      <c r="E69" s="35"/>
      <c r="F69" s="35" t="s">
        <v>3</v>
      </c>
      <c r="G69" s="36">
        <v>6</v>
      </c>
      <c r="H69" s="36">
        <v>561</v>
      </c>
      <c r="I69" s="37">
        <v>567</v>
      </c>
      <c r="J69" s="39">
        <v>4</v>
      </c>
      <c r="K69" s="36">
        <v>49</v>
      </c>
      <c r="L69" s="36">
        <v>0</v>
      </c>
      <c r="M69" s="37">
        <v>49</v>
      </c>
      <c r="N69" s="38">
        <v>-133</v>
      </c>
      <c r="O69" s="38">
        <v>0</v>
      </c>
      <c r="P69" s="38">
        <v>186</v>
      </c>
      <c r="Q69" s="39">
        <v>53</v>
      </c>
      <c r="R69" s="37">
        <v>731</v>
      </c>
      <c r="S69" s="38">
        <v>0</v>
      </c>
      <c r="T69" s="38">
        <v>85</v>
      </c>
      <c r="U69" s="38">
        <v>246</v>
      </c>
      <c r="V69" s="39">
        <v>331</v>
      </c>
      <c r="W69" s="36">
        <v>0</v>
      </c>
      <c r="X69" s="36">
        <v>0</v>
      </c>
      <c r="Y69" s="37">
        <v>0</v>
      </c>
      <c r="Z69" s="39">
        <v>192</v>
      </c>
      <c r="AA69" s="36">
        <v>0</v>
      </c>
      <c r="AB69" s="36">
        <v>0</v>
      </c>
      <c r="AC69" s="37">
        <v>0</v>
      </c>
      <c r="AD69" s="38">
        <v>0</v>
      </c>
      <c r="AE69" s="38">
        <v>223</v>
      </c>
      <c r="AF69" s="39">
        <v>223</v>
      </c>
      <c r="AG69" s="36">
        <v>125</v>
      </c>
      <c r="AH69" s="36">
        <v>0</v>
      </c>
      <c r="AI69" s="36">
        <v>0</v>
      </c>
      <c r="AJ69" s="36">
        <v>0</v>
      </c>
      <c r="AK69" s="40">
        <v>2275</v>
      </c>
      <c r="AL69" s="38">
        <v>3889</v>
      </c>
      <c r="AM69" s="38">
        <v>0</v>
      </c>
      <c r="AN69" s="38">
        <v>0</v>
      </c>
      <c r="AO69" s="38">
        <v>0</v>
      </c>
      <c r="AP69" s="38">
        <v>0</v>
      </c>
      <c r="AQ69" s="36">
        <v>313</v>
      </c>
      <c r="AR69" s="36">
        <v>0</v>
      </c>
      <c r="AS69" s="36">
        <v>0</v>
      </c>
      <c r="AT69" s="36">
        <v>0</v>
      </c>
      <c r="AU69" s="36">
        <v>0</v>
      </c>
      <c r="AV69" s="36">
        <v>0</v>
      </c>
      <c r="AW69" s="36">
        <v>0</v>
      </c>
      <c r="AX69" s="36">
        <v>0</v>
      </c>
      <c r="AY69" s="36">
        <v>0</v>
      </c>
      <c r="AZ69" s="40"/>
      <c r="BA69" s="40">
        <v>6477</v>
      </c>
      <c r="BB69" s="36">
        <v>0</v>
      </c>
      <c r="BC69" s="36">
        <v>0</v>
      </c>
      <c r="BD69" s="36">
        <v>0</v>
      </c>
      <c r="BE69" s="36">
        <v>-18</v>
      </c>
    </row>
    <row r="70" spans="1:57" x14ac:dyDescent="0.2">
      <c r="A70" s="35" t="s">
        <v>644</v>
      </c>
      <c r="B70" s="35" t="s">
        <v>1113</v>
      </c>
      <c r="C70" s="397" t="str">
        <f>IFERROR(VLOOKUP(B70,#REF!,2,FALSE),"")</f>
        <v/>
      </c>
      <c r="D70" s="35" t="s">
        <v>643</v>
      </c>
      <c r="E70" s="35"/>
      <c r="F70" s="35" t="s">
        <v>3</v>
      </c>
      <c r="G70" s="36">
        <v>4</v>
      </c>
      <c r="H70" s="36">
        <v>457</v>
      </c>
      <c r="I70" s="37">
        <v>461</v>
      </c>
      <c r="J70" s="39">
        <v>1</v>
      </c>
      <c r="K70" s="36">
        <v>11</v>
      </c>
      <c r="L70" s="36">
        <v>0</v>
      </c>
      <c r="M70" s="37">
        <v>11</v>
      </c>
      <c r="N70" s="38">
        <v>-101</v>
      </c>
      <c r="O70" s="38">
        <v>0</v>
      </c>
      <c r="P70" s="38">
        <v>126</v>
      </c>
      <c r="Q70" s="39">
        <v>25</v>
      </c>
      <c r="R70" s="37">
        <v>898</v>
      </c>
      <c r="S70" s="38">
        <v>0</v>
      </c>
      <c r="T70" s="38">
        <v>86</v>
      </c>
      <c r="U70" s="38">
        <v>241</v>
      </c>
      <c r="V70" s="39">
        <v>327</v>
      </c>
      <c r="W70" s="36">
        <v>0</v>
      </c>
      <c r="X70" s="36">
        <v>0</v>
      </c>
      <c r="Y70" s="37">
        <v>0</v>
      </c>
      <c r="Z70" s="39">
        <v>82</v>
      </c>
      <c r="AA70" s="36">
        <v>0</v>
      </c>
      <c r="AB70" s="36">
        <v>0</v>
      </c>
      <c r="AC70" s="37">
        <v>0</v>
      </c>
      <c r="AD70" s="38">
        <v>0</v>
      </c>
      <c r="AE70" s="38">
        <v>233</v>
      </c>
      <c r="AF70" s="39">
        <v>233</v>
      </c>
      <c r="AG70" s="36">
        <v>129</v>
      </c>
      <c r="AH70" s="36">
        <v>0</v>
      </c>
      <c r="AI70" s="36">
        <v>0</v>
      </c>
      <c r="AJ70" s="36">
        <v>0</v>
      </c>
      <c r="AK70" s="40">
        <v>2167</v>
      </c>
      <c r="AL70" s="38">
        <v>2776</v>
      </c>
      <c r="AM70" s="38">
        <v>24</v>
      </c>
      <c r="AN70" s="38">
        <v>0</v>
      </c>
      <c r="AO70" s="38">
        <v>0</v>
      </c>
      <c r="AP70" s="38">
        <v>0</v>
      </c>
      <c r="AQ70" s="36">
        <v>0</v>
      </c>
      <c r="AR70" s="36">
        <v>0</v>
      </c>
      <c r="AS70" s="36">
        <v>0</v>
      </c>
      <c r="AT70" s="36">
        <v>0</v>
      </c>
      <c r="AU70" s="36">
        <v>0</v>
      </c>
      <c r="AV70" s="36">
        <v>0</v>
      </c>
      <c r="AW70" s="36">
        <v>0</v>
      </c>
      <c r="AX70" s="36">
        <v>0</v>
      </c>
      <c r="AY70" s="36">
        <v>0</v>
      </c>
      <c r="AZ70" s="40"/>
      <c r="BA70" s="40">
        <v>4967</v>
      </c>
      <c r="BB70" s="36">
        <v>0</v>
      </c>
      <c r="BC70" s="36">
        <v>0</v>
      </c>
      <c r="BD70" s="36">
        <v>4</v>
      </c>
      <c r="BE70" s="36">
        <v>-14</v>
      </c>
    </row>
    <row r="71" spans="1:57" x14ac:dyDescent="0.2">
      <c r="A71" s="35" t="s">
        <v>444</v>
      </c>
      <c r="B71" s="35" t="s">
        <v>1114</v>
      </c>
      <c r="C71" s="397" t="str">
        <f>IFERROR(VLOOKUP(B71,#REF!,2,FALSE),"")</f>
        <v/>
      </c>
      <c r="D71" s="35" t="s">
        <v>443</v>
      </c>
      <c r="E71" s="35"/>
      <c r="F71" s="35" t="s">
        <v>34</v>
      </c>
      <c r="G71" s="36">
        <v>-138</v>
      </c>
      <c r="H71" s="36">
        <v>983</v>
      </c>
      <c r="I71" s="37">
        <v>845</v>
      </c>
      <c r="J71" s="39">
        <v>24</v>
      </c>
      <c r="K71" s="36">
        <v>264</v>
      </c>
      <c r="L71" s="36">
        <v>57</v>
      </c>
      <c r="M71" s="37">
        <v>321</v>
      </c>
      <c r="N71" s="38">
        <v>904</v>
      </c>
      <c r="O71" s="38">
        <v>0</v>
      </c>
      <c r="P71" s="38">
        <v>528</v>
      </c>
      <c r="Q71" s="39">
        <v>1432</v>
      </c>
      <c r="R71" s="37">
        <v>2460</v>
      </c>
      <c r="S71" s="38">
        <v>142</v>
      </c>
      <c r="T71" s="38">
        <v>74</v>
      </c>
      <c r="U71" s="38">
        <v>458</v>
      </c>
      <c r="V71" s="39">
        <v>674</v>
      </c>
      <c r="W71" s="36">
        <v>905</v>
      </c>
      <c r="X71" s="36">
        <v>1044</v>
      </c>
      <c r="Y71" s="37">
        <v>1949</v>
      </c>
      <c r="Z71" s="39">
        <v>1627</v>
      </c>
      <c r="AA71" s="36">
        <v>8702</v>
      </c>
      <c r="AB71" s="36">
        <v>72</v>
      </c>
      <c r="AC71" s="37">
        <v>8774</v>
      </c>
      <c r="AD71" s="38">
        <v>16513</v>
      </c>
      <c r="AE71" s="38">
        <v>675</v>
      </c>
      <c r="AF71" s="39">
        <v>17188</v>
      </c>
      <c r="AG71" s="36">
        <v>614</v>
      </c>
      <c r="AH71" s="36">
        <v>0</v>
      </c>
      <c r="AI71" s="36">
        <v>87</v>
      </c>
      <c r="AJ71" s="36">
        <v>-646</v>
      </c>
      <c r="AK71" s="40">
        <v>35349</v>
      </c>
      <c r="AL71" s="38">
        <v>7565</v>
      </c>
      <c r="AM71" s="38">
        <v>151</v>
      </c>
      <c r="AN71" s="38">
        <v>2932</v>
      </c>
      <c r="AO71" s="38">
        <v>0</v>
      </c>
      <c r="AP71" s="38">
        <v>0</v>
      </c>
      <c r="AQ71" s="36">
        <v>0</v>
      </c>
      <c r="AR71" s="36">
        <v>0</v>
      </c>
      <c r="AS71" s="36">
        <v>0</v>
      </c>
      <c r="AT71" s="36">
        <v>0</v>
      </c>
      <c r="AU71" s="36">
        <v>0</v>
      </c>
      <c r="AV71" s="36">
        <v>0</v>
      </c>
      <c r="AW71" s="36">
        <v>0</v>
      </c>
      <c r="AX71" s="36">
        <v>0</v>
      </c>
      <c r="AY71" s="36">
        <v>0</v>
      </c>
      <c r="AZ71" s="40"/>
      <c r="BA71" s="40">
        <v>45997</v>
      </c>
      <c r="BB71" s="36">
        <v>0</v>
      </c>
      <c r="BC71" s="36">
        <v>0</v>
      </c>
      <c r="BD71" s="36">
        <v>0</v>
      </c>
      <c r="BE71" s="36">
        <v>-15</v>
      </c>
    </row>
    <row r="72" spans="1:57" x14ac:dyDescent="0.2">
      <c r="A72" s="35" t="s">
        <v>53</v>
      </c>
      <c r="B72" s="35" t="s">
        <v>1115</v>
      </c>
      <c r="C72" s="397" t="str">
        <f>IFERROR(VLOOKUP(B72,#REF!,2,FALSE),"")</f>
        <v/>
      </c>
      <c r="D72" s="35" t="s">
        <v>735</v>
      </c>
      <c r="E72" s="35"/>
      <c r="F72" s="35" t="s">
        <v>34</v>
      </c>
      <c r="G72" s="36">
        <v>-434</v>
      </c>
      <c r="H72" s="36">
        <v>895</v>
      </c>
      <c r="I72" s="37">
        <v>461</v>
      </c>
      <c r="J72" s="39">
        <v>9</v>
      </c>
      <c r="K72" s="36">
        <v>133</v>
      </c>
      <c r="L72" s="36">
        <v>92</v>
      </c>
      <c r="M72" s="37">
        <v>225</v>
      </c>
      <c r="N72" s="38">
        <v>393</v>
      </c>
      <c r="O72" s="38">
        <v>0</v>
      </c>
      <c r="P72" s="38">
        <v>-518</v>
      </c>
      <c r="Q72" s="39">
        <v>-125</v>
      </c>
      <c r="R72" s="37">
        <v>3336</v>
      </c>
      <c r="S72" s="38">
        <v>216</v>
      </c>
      <c r="T72" s="38">
        <v>139</v>
      </c>
      <c r="U72" s="38">
        <v>911</v>
      </c>
      <c r="V72" s="39">
        <v>1266</v>
      </c>
      <c r="W72" s="36">
        <v>696</v>
      </c>
      <c r="X72" s="36">
        <v>1999</v>
      </c>
      <c r="Y72" s="37">
        <v>2695</v>
      </c>
      <c r="Z72" s="39">
        <v>1591</v>
      </c>
      <c r="AA72" s="36">
        <v>5208</v>
      </c>
      <c r="AB72" s="36">
        <v>1989.0604105449211</v>
      </c>
      <c r="AC72" s="37">
        <v>7197.0604105449211</v>
      </c>
      <c r="AD72" s="38">
        <v>23475</v>
      </c>
      <c r="AE72" s="38">
        <v>1758</v>
      </c>
      <c r="AF72" s="39">
        <v>25233</v>
      </c>
      <c r="AG72" s="36">
        <v>240</v>
      </c>
      <c r="AH72" s="36">
        <v>0</v>
      </c>
      <c r="AI72" s="36">
        <v>0</v>
      </c>
      <c r="AJ72" s="36">
        <v>29</v>
      </c>
      <c r="AK72" s="40">
        <v>42157.060410544924</v>
      </c>
      <c r="AL72" s="38">
        <v>16432</v>
      </c>
      <c r="AM72" s="38">
        <v>178</v>
      </c>
      <c r="AN72" s="38">
        <v>3590</v>
      </c>
      <c r="AO72" s="38">
        <v>0</v>
      </c>
      <c r="AP72" s="38">
        <v>0</v>
      </c>
      <c r="AQ72" s="36">
        <v>0</v>
      </c>
      <c r="AR72" s="36">
        <v>0</v>
      </c>
      <c r="AS72" s="36">
        <v>0</v>
      </c>
      <c r="AT72" s="36">
        <v>0</v>
      </c>
      <c r="AU72" s="36">
        <v>7</v>
      </c>
      <c r="AV72" s="36">
        <v>-441</v>
      </c>
      <c r="AW72" s="36">
        <v>80</v>
      </c>
      <c r="AX72" s="36">
        <v>0</v>
      </c>
      <c r="AY72" s="36">
        <v>0</v>
      </c>
      <c r="AZ72" s="40"/>
      <c r="BA72" s="40">
        <v>62003.060410544924</v>
      </c>
      <c r="BB72" s="36">
        <v>0</v>
      </c>
      <c r="BC72" s="36">
        <v>0</v>
      </c>
      <c r="BD72" s="36">
        <v>284</v>
      </c>
      <c r="BE72" s="36">
        <v>-665</v>
      </c>
    </row>
    <row r="73" spans="1:57" x14ac:dyDescent="0.2">
      <c r="A73" s="35" t="s">
        <v>162</v>
      </c>
      <c r="B73" s="35" t="s">
        <v>1116</v>
      </c>
      <c r="C73" s="397" t="str">
        <f>IFERROR(VLOOKUP(B73,#REF!,2,FALSE),"")</f>
        <v/>
      </c>
      <c r="D73" s="35" t="s">
        <v>897</v>
      </c>
      <c r="E73" s="35"/>
      <c r="F73" s="35" t="s">
        <v>729</v>
      </c>
      <c r="G73" s="36">
        <v>75</v>
      </c>
      <c r="H73" s="36">
        <v>538</v>
      </c>
      <c r="I73" s="37">
        <v>613</v>
      </c>
      <c r="J73" s="39">
        <v>52</v>
      </c>
      <c r="K73" s="36">
        <v>1</v>
      </c>
      <c r="L73" s="36">
        <v>182</v>
      </c>
      <c r="M73" s="37">
        <v>183</v>
      </c>
      <c r="N73" s="38">
        <v>6196</v>
      </c>
      <c r="O73" s="38">
        <v>0</v>
      </c>
      <c r="P73" s="38">
        <v>259</v>
      </c>
      <c r="Q73" s="39">
        <v>6455</v>
      </c>
      <c r="R73" s="37">
        <v>5208</v>
      </c>
      <c r="S73" s="38">
        <v>1634</v>
      </c>
      <c r="T73" s="38">
        <v>5</v>
      </c>
      <c r="U73" s="38">
        <v>451</v>
      </c>
      <c r="V73" s="39">
        <v>2090</v>
      </c>
      <c r="W73" s="36">
        <v>578</v>
      </c>
      <c r="X73" s="36">
        <v>2950</v>
      </c>
      <c r="Y73" s="37">
        <v>3528</v>
      </c>
      <c r="Z73" s="39">
        <v>1858</v>
      </c>
      <c r="AA73" s="36">
        <v>40429</v>
      </c>
      <c r="AB73" s="36">
        <v>9158</v>
      </c>
      <c r="AC73" s="37">
        <v>49587</v>
      </c>
      <c r="AD73" s="38">
        <v>47264</v>
      </c>
      <c r="AE73" s="38">
        <v>0</v>
      </c>
      <c r="AF73" s="39">
        <v>47264</v>
      </c>
      <c r="AG73" s="36">
        <v>425</v>
      </c>
      <c r="AH73" s="36">
        <v>0</v>
      </c>
      <c r="AI73" s="36">
        <v>13</v>
      </c>
      <c r="AJ73" s="36">
        <v>0</v>
      </c>
      <c r="AK73" s="40">
        <v>117276</v>
      </c>
      <c r="AL73" s="38">
        <v>0</v>
      </c>
      <c r="AM73" s="38">
        <v>0</v>
      </c>
      <c r="AN73" s="38">
        <v>0</v>
      </c>
      <c r="AO73" s="38">
        <v>0</v>
      </c>
      <c r="AP73" s="38">
        <v>0</v>
      </c>
      <c r="AQ73" s="36">
        <v>0</v>
      </c>
      <c r="AR73" s="36">
        <v>0</v>
      </c>
      <c r="AS73" s="36">
        <v>0</v>
      </c>
      <c r="AT73" s="36">
        <v>0</v>
      </c>
      <c r="AU73" s="36">
        <v>197</v>
      </c>
      <c r="AV73" s="36">
        <v>0</v>
      </c>
      <c r="AW73" s="36">
        <v>0</v>
      </c>
      <c r="AX73" s="36">
        <v>0</v>
      </c>
      <c r="AY73" s="36">
        <v>0</v>
      </c>
      <c r="AZ73" s="40"/>
      <c r="BA73" s="40">
        <v>117473</v>
      </c>
      <c r="BB73" s="36">
        <v>0</v>
      </c>
      <c r="BC73" s="36">
        <v>0</v>
      </c>
      <c r="BD73" s="36">
        <v>1936</v>
      </c>
      <c r="BE73" s="36">
        <v>-19</v>
      </c>
    </row>
    <row r="74" spans="1:57" x14ac:dyDescent="0.2">
      <c r="A74" s="35" t="s">
        <v>122</v>
      </c>
      <c r="B74" s="35" t="s">
        <v>1117</v>
      </c>
      <c r="C74" s="397" t="str">
        <f>IFERROR(VLOOKUP(B74,#REF!,2,FALSE),"")</f>
        <v/>
      </c>
      <c r="D74" s="35" t="s">
        <v>121</v>
      </c>
      <c r="E74" s="35"/>
      <c r="F74" s="35" t="s">
        <v>3</v>
      </c>
      <c r="G74" s="36">
        <v>10</v>
      </c>
      <c r="H74" s="36">
        <v>552</v>
      </c>
      <c r="I74" s="37">
        <v>562</v>
      </c>
      <c r="J74" s="39">
        <v>9</v>
      </c>
      <c r="K74" s="36">
        <v>30</v>
      </c>
      <c r="L74" s="36">
        <v>0</v>
      </c>
      <c r="M74" s="37">
        <v>30</v>
      </c>
      <c r="N74" s="38">
        <v>-392</v>
      </c>
      <c r="O74" s="38">
        <v>0</v>
      </c>
      <c r="P74" s="38">
        <v>69</v>
      </c>
      <c r="Q74" s="39">
        <v>-323</v>
      </c>
      <c r="R74" s="37">
        <v>326</v>
      </c>
      <c r="S74" s="38">
        <v>0</v>
      </c>
      <c r="T74" s="38">
        <v>13</v>
      </c>
      <c r="U74" s="38">
        <v>233</v>
      </c>
      <c r="V74" s="39">
        <v>246</v>
      </c>
      <c r="W74" s="36">
        <v>0</v>
      </c>
      <c r="X74" s="36">
        <v>0</v>
      </c>
      <c r="Y74" s="37">
        <v>0</v>
      </c>
      <c r="Z74" s="39">
        <v>347</v>
      </c>
      <c r="AA74" s="36">
        <v>0</v>
      </c>
      <c r="AB74" s="36">
        <v>0</v>
      </c>
      <c r="AC74" s="37">
        <v>0</v>
      </c>
      <c r="AD74" s="38">
        <v>0</v>
      </c>
      <c r="AE74" s="38">
        <v>193</v>
      </c>
      <c r="AF74" s="39">
        <v>193</v>
      </c>
      <c r="AG74" s="36">
        <v>25</v>
      </c>
      <c r="AH74" s="36">
        <v>0</v>
      </c>
      <c r="AI74" s="36">
        <v>0</v>
      </c>
      <c r="AJ74" s="36">
        <v>0</v>
      </c>
      <c r="AK74" s="40">
        <v>1415</v>
      </c>
      <c r="AL74" s="38">
        <v>3401</v>
      </c>
      <c r="AM74" s="38">
        <v>36</v>
      </c>
      <c r="AN74" s="38">
        <v>0</v>
      </c>
      <c r="AO74" s="38">
        <v>0</v>
      </c>
      <c r="AP74" s="38">
        <v>0</v>
      </c>
      <c r="AQ74" s="36">
        <v>6</v>
      </c>
      <c r="AR74" s="36">
        <v>0</v>
      </c>
      <c r="AS74" s="36">
        <v>0</v>
      </c>
      <c r="AT74" s="36">
        <v>0</v>
      </c>
      <c r="AU74" s="36">
        <v>0</v>
      </c>
      <c r="AV74" s="36">
        <v>-115</v>
      </c>
      <c r="AW74" s="36">
        <v>0</v>
      </c>
      <c r="AX74" s="36">
        <v>0</v>
      </c>
      <c r="AY74" s="36">
        <v>0</v>
      </c>
      <c r="AZ74" s="40"/>
      <c r="BA74" s="40">
        <v>4743</v>
      </c>
      <c r="BB74" s="36">
        <v>0</v>
      </c>
      <c r="BC74" s="36">
        <v>0</v>
      </c>
      <c r="BD74" s="36">
        <v>0</v>
      </c>
      <c r="BE74" s="36">
        <v>-7</v>
      </c>
    </row>
    <row r="75" spans="1:57" x14ac:dyDescent="0.2">
      <c r="A75" s="35" t="s">
        <v>176</v>
      </c>
      <c r="B75" s="35" t="s">
        <v>1118</v>
      </c>
      <c r="C75" s="397" t="str">
        <f>IFERROR(VLOOKUP(B75,#REF!,2,FALSE),"")</f>
        <v/>
      </c>
      <c r="D75" s="35" t="s">
        <v>175</v>
      </c>
      <c r="E75" s="35"/>
      <c r="F75" s="35" t="s">
        <v>3</v>
      </c>
      <c r="G75" s="36">
        <v>14</v>
      </c>
      <c r="H75" s="36">
        <v>558</v>
      </c>
      <c r="I75" s="37">
        <v>572</v>
      </c>
      <c r="J75" s="39">
        <v>4</v>
      </c>
      <c r="K75" s="36">
        <v>29</v>
      </c>
      <c r="L75" s="36">
        <v>0</v>
      </c>
      <c r="M75" s="37">
        <v>29</v>
      </c>
      <c r="N75" s="38">
        <v>-107</v>
      </c>
      <c r="O75" s="38">
        <v>0</v>
      </c>
      <c r="P75" s="38">
        <v>202</v>
      </c>
      <c r="Q75" s="39">
        <v>95</v>
      </c>
      <c r="R75" s="37">
        <v>609</v>
      </c>
      <c r="S75" s="38">
        <v>0</v>
      </c>
      <c r="T75" s="38">
        <v>25</v>
      </c>
      <c r="U75" s="38">
        <v>297</v>
      </c>
      <c r="V75" s="39">
        <v>322</v>
      </c>
      <c r="W75" s="36">
        <v>0</v>
      </c>
      <c r="X75" s="36">
        <v>0</v>
      </c>
      <c r="Y75" s="37">
        <v>0</v>
      </c>
      <c r="Z75" s="39">
        <v>583</v>
      </c>
      <c r="AA75" s="36">
        <v>0</v>
      </c>
      <c r="AB75" s="36">
        <v>0</v>
      </c>
      <c r="AC75" s="37">
        <v>0</v>
      </c>
      <c r="AD75" s="38">
        <v>0</v>
      </c>
      <c r="AE75" s="38">
        <v>381</v>
      </c>
      <c r="AF75" s="39">
        <v>381</v>
      </c>
      <c r="AG75" s="36">
        <v>24</v>
      </c>
      <c r="AH75" s="36">
        <v>20</v>
      </c>
      <c r="AI75" s="36">
        <v>0</v>
      </c>
      <c r="AJ75" s="36">
        <v>0</v>
      </c>
      <c r="AK75" s="40">
        <v>2639</v>
      </c>
      <c r="AL75" s="38">
        <v>4223</v>
      </c>
      <c r="AM75" s="38">
        <v>48</v>
      </c>
      <c r="AN75" s="38">
        <v>0</v>
      </c>
      <c r="AO75" s="38">
        <v>0</v>
      </c>
      <c r="AP75" s="38">
        <v>0</v>
      </c>
      <c r="AQ75" s="36">
        <v>523</v>
      </c>
      <c r="AR75" s="36">
        <v>0</v>
      </c>
      <c r="AS75" s="36">
        <v>0</v>
      </c>
      <c r="AT75" s="36">
        <v>0</v>
      </c>
      <c r="AU75" s="36">
        <v>0</v>
      </c>
      <c r="AV75" s="36">
        <v>0</v>
      </c>
      <c r="AW75" s="36">
        <v>0</v>
      </c>
      <c r="AX75" s="36">
        <v>0</v>
      </c>
      <c r="AY75" s="36">
        <v>0</v>
      </c>
      <c r="AZ75" s="40"/>
      <c r="BA75" s="40">
        <v>7433</v>
      </c>
      <c r="BB75" s="36">
        <v>0</v>
      </c>
      <c r="BC75" s="36">
        <v>0</v>
      </c>
      <c r="BD75" s="36">
        <v>0</v>
      </c>
      <c r="BE75" s="36">
        <v>-10</v>
      </c>
    </row>
    <row r="76" spans="1:57" x14ac:dyDescent="0.2">
      <c r="A76" s="35" t="s">
        <v>390</v>
      </c>
      <c r="B76" s="35" t="s">
        <v>1119</v>
      </c>
      <c r="C76" s="397" t="str">
        <f>IFERROR(VLOOKUP(B76,#REF!,2,FALSE),"")</f>
        <v/>
      </c>
      <c r="D76" s="35" t="s">
        <v>389</v>
      </c>
      <c r="E76" s="35"/>
      <c r="F76" s="35" t="s">
        <v>3</v>
      </c>
      <c r="G76" s="36">
        <v>6</v>
      </c>
      <c r="H76" s="36">
        <v>425</v>
      </c>
      <c r="I76" s="37">
        <v>431</v>
      </c>
      <c r="J76" s="39">
        <v>11</v>
      </c>
      <c r="K76" s="36">
        <v>21</v>
      </c>
      <c r="L76" s="36">
        <v>0</v>
      </c>
      <c r="M76" s="37">
        <v>21</v>
      </c>
      <c r="N76" s="38">
        <v>-77</v>
      </c>
      <c r="O76" s="38">
        <v>0</v>
      </c>
      <c r="P76" s="38">
        <v>110</v>
      </c>
      <c r="Q76" s="39">
        <v>33</v>
      </c>
      <c r="R76" s="37">
        <v>500</v>
      </c>
      <c r="S76" s="38">
        <v>0</v>
      </c>
      <c r="T76" s="38">
        <v>51</v>
      </c>
      <c r="U76" s="38">
        <v>354</v>
      </c>
      <c r="V76" s="39">
        <v>405</v>
      </c>
      <c r="W76" s="36">
        <v>0</v>
      </c>
      <c r="X76" s="36">
        <v>0</v>
      </c>
      <c r="Y76" s="37">
        <v>0</v>
      </c>
      <c r="Z76" s="39">
        <v>48</v>
      </c>
      <c r="AA76" s="36">
        <v>0</v>
      </c>
      <c r="AB76" s="36">
        <v>0</v>
      </c>
      <c r="AC76" s="37">
        <v>0</v>
      </c>
      <c r="AD76" s="38">
        <v>1</v>
      </c>
      <c r="AE76" s="38">
        <v>206</v>
      </c>
      <c r="AF76" s="39">
        <v>207</v>
      </c>
      <c r="AG76" s="36">
        <v>56</v>
      </c>
      <c r="AH76" s="36">
        <v>0</v>
      </c>
      <c r="AI76" s="36">
        <v>0</v>
      </c>
      <c r="AJ76" s="36">
        <v>0</v>
      </c>
      <c r="AK76" s="40">
        <v>1712</v>
      </c>
      <c r="AL76" s="38">
        <v>4378</v>
      </c>
      <c r="AM76" s="38">
        <v>0</v>
      </c>
      <c r="AN76" s="38">
        <v>0</v>
      </c>
      <c r="AO76" s="38">
        <v>0</v>
      </c>
      <c r="AP76" s="38">
        <v>0</v>
      </c>
      <c r="AQ76" s="36">
        <v>686</v>
      </c>
      <c r="AR76" s="36">
        <v>0</v>
      </c>
      <c r="AS76" s="36">
        <v>0</v>
      </c>
      <c r="AT76" s="36">
        <v>0</v>
      </c>
      <c r="AU76" s="36">
        <v>0</v>
      </c>
      <c r="AV76" s="36">
        <v>0</v>
      </c>
      <c r="AW76" s="36">
        <v>0</v>
      </c>
      <c r="AX76" s="36">
        <v>0</v>
      </c>
      <c r="AY76" s="36">
        <v>0</v>
      </c>
      <c r="AZ76" s="40"/>
      <c r="BA76" s="40">
        <v>6776</v>
      </c>
      <c r="BB76" s="36">
        <v>0</v>
      </c>
      <c r="BC76" s="36">
        <v>0</v>
      </c>
      <c r="BD76" s="36">
        <v>3</v>
      </c>
      <c r="BE76" s="36">
        <v>-50</v>
      </c>
    </row>
    <row r="77" spans="1:57" x14ac:dyDescent="0.2">
      <c r="A77" s="35" t="s">
        <v>449</v>
      </c>
      <c r="B77" s="35" t="s">
        <v>1120</v>
      </c>
      <c r="C77" s="397" t="str">
        <f>IFERROR(VLOOKUP(B77,#REF!,2,FALSE),"")</f>
        <v/>
      </c>
      <c r="D77" s="35" t="s">
        <v>448</v>
      </c>
      <c r="E77" s="35"/>
      <c r="F77" s="35" t="s">
        <v>3</v>
      </c>
      <c r="G77" s="36">
        <v>2</v>
      </c>
      <c r="H77" s="36">
        <v>196</v>
      </c>
      <c r="I77" s="37">
        <v>198</v>
      </c>
      <c r="J77" s="39">
        <v>6</v>
      </c>
      <c r="K77" s="36">
        <v>30</v>
      </c>
      <c r="L77" s="36">
        <v>0</v>
      </c>
      <c r="M77" s="37">
        <v>30</v>
      </c>
      <c r="N77" s="38">
        <v>-29</v>
      </c>
      <c r="O77" s="38">
        <v>0</v>
      </c>
      <c r="P77" s="38">
        <v>59</v>
      </c>
      <c r="Q77" s="39">
        <v>30</v>
      </c>
      <c r="R77" s="37">
        <v>104</v>
      </c>
      <c r="S77" s="38">
        <v>0</v>
      </c>
      <c r="T77" s="38">
        <v>38</v>
      </c>
      <c r="U77" s="38">
        <v>213</v>
      </c>
      <c r="V77" s="39">
        <v>251</v>
      </c>
      <c r="W77" s="36">
        <v>0</v>
      </c>
      <c r="X77" s="36">
        <v>0</v>
      </c>
      <c r="Y77" s="37">
        <v>0</v>
      </c>
      <c r="Z77" s="39">
        <v>74</v>
      </c>
      <c r="AA77" s="36">
        <v>0</v>
      </c>
      <c r="AB77" s="36">
        <v>0</v>
      </c>
      <c r="AC77" s="37">
        <v>0</v>
      </c>
      <c r="AD77" s="38">
        <v>0</v>
      </c>
      <c r="AE77" s="38">
        <v>167</v>
      </c>
      <c r="AF77" s="39">
        <v>167</v>
      </c>
      <c r="AG77" s="36">
        <v>19</v>
      </c>
      <c r="AH77" s="36">
        <v>0</v>
      </c>
      <c r="AI77" s="36">
        <v>0</v>
      </c>
      <c r="AJ77" s="36">
        <v>-70</v>
      </c>
      <c r="AK77" s="40">
        <v>809</v>
      </c>
      <c r="AL77" s="38">
        <v>3013</v>
      </c>
      <c r="AM77" s="38">
        <v>0</v>
      </c>
      <c r="AN77" s="38">
        <v>0</v>
      </c>
      <c r="AO77" s="38">
        <v>0</v>
      </c>
      <c r="AP77" s="38">
        <v>0</v>
      </c>
      <c r="AQ77" s="36">
        <v>370</v>
      </c>
      <c r="AR77" s="36">
        <v>0</v>
      </c>
      <c r="AS77" s="36">
        <v>0</v>
      </c>
      <c r="AT77" s="36">
        <v>0</v>
      </c>
      <c r="AU77" s="36">
        <v>0</v>
      </c>
      <c r="AV77" s="36">
        <v>-22</v>
      </c>
      <c r="AW77" s="36">
        <v>0</v>
      </c>
      <c r="AX77" s="36">
        <v>0</v>
      </c>
      <c r="AY77" s="36">
        <v>0</v>
      </c>
      <c r="AZ77" s="40"/>
      <c r="BA77" s="40">
        <v>4170</v>
      </c>
      <c r="BB77" s="36">
        <v>0</v>
      </c>
      <c r="BC77" s="36">
        <v>0</v>
      </c>
      <c r="BD77" s="36">
        <v>0</v>
      </c>
      <c r="BE77" s="36">
        <v>-16</v>
      </c>
    </row>
    <row r="78" spans="1:57" x14ac:dyDescent="0.2">
      <c r="A78" s="35" t="s">
        <v>645</v>
      </c>
      <c r="B78" s="35" t="s">
        <v>1121</v>
      </c>
      <c r="C78" s="397" t="str">
        <f>IFERROR(VLOOKUP(B78,#REF!,2,FALSE),"")</f>
        <v/>
      </c>
      <c r="D78" s="35" t="s">
        <v>898</v>
      </c>
      <c r="E78" s="35"/>
      <c r="F78" s="35" t="s">
        <v>3</v>
      </c>
      <c r="G78" s="36">
        <v>9</v>
      </c>
      <c r="H78" s="36">
        <v>845</v>
      </c>
      <c r="I78" s="37">
        <v>854</v>
      </c>
      <c r="J78" s="39">
        <v>34</v>
      </c>
      <c r="K78" s="36">
        <v>33</v>
      </c>
      <c r="L78" s="36">
        <v>0</v>
      </c>
      <c r="M78" s="37">
        <v>33</v>
      </c>
      <c r="N78" s="38">
        <v>-433</v>
      </c>
      <c r="O78" s="38">
        <v>0</v>
      </c>
      <c r="P78" s="38">
        <v>167</v>
      </c>
      <c r="Q78" s="39">
        <v>-266</v>
      </c>
      <c r="R78" s="37">
        <v>945</v>
      </c>
      <c r="S78" s="38">
        <v>0</v>
      </c>
      <c r="T78" s="38">
        <v>73</v>
      </c>
      <c r="U78" s="38">
        <v>483</v>
      </c>
      <c r="V78" s="39">
        <v>556</v>
      </c>
      <c r="W78" s="36">
        <v>0</v>
      </c>
      <c r="X78" s="36">
        <v>0</v>
      </c>
      <c r="Y78" s="37">
        <v>0</v>
      </c>
      <c r="Z78" s="39">
        <v>246</v>
      </c>
      <c r="AA78" s="36">
        <v>0</v>
      </c>
      <c r="AB78" s="36">
        <v>0</v>
      </c>
      <c r="AC78" s="37">
        <v>0</v>
      </c>
      <c r="AD78" s="38">
        <v>1</v>
      </c>
      <c r="AE78" s="38">
        <v>323</v>
      </c>
      <c r="AF78" s="39">
        <v>324</v>
      </c>
      <c r="AG78" s="36">
        <v>163</v>
      </c>
      <c r="AH78" s="36">
        <v>0</v>
      </c>
      <c r="AI78" s="36">
        <v>0</v>
      </c>
      <c r="AJ78" s="36">
        <v>0</v>
      </c>
      <c r="AK78" s="40">
        <v>2889</v>
      </c>
      <c r="AL78" s="38">
        <v>7489</v>
      </c>
      <c r="AM78" s="38">
        <v>0</v>
      </c>
      <c r="AN78" s="38">
        <v>0</v>
      </c>
      <c r="AO78" s="38">
        <v>0</v>
      </c>
      <c r="AP78" s="38">
        <v>0</v>
      </c>
      <c r="AQ78" s="36">
        <v>932</v>
      </c>
      <c r="AR78" s="36">
        <v>0</v>
      </c>
      <c r="AS78" s="36">
        <v>0</v>
      </c>
      <c r="AT78" s="36">
        <v>0</v>
      </c>
      <c r="AU78" s="36">
        <v>0</v>
      </c>
      <c r="AV78" s="36">
        <v>0</v>
      </c>
      <c r="AW78" s="36">
        <v>0</v>
      </c>
      <c r="AX78" s="36">
        <v>0</v>
      </c>
      <c r="AY78" s="36">
        <v>0</v>
      </c>
      <c r="AZ78" s="40"/>
      <c r="BA78" s="40">
        <v>11310</v>
      </c>
      <c r="BB78" s="36">
        <v>0</v>
      </c>
      <c r="BC78" s="36">
        <v>0</v>
      </c>
      <c r="BD78" s="36">
        <v>29</v>
      </c>
      <c r="BE78" s="36">
        <v>-173</v>
      </c>
    </row>
    <row r="79" spans="1:57" x14ac:dyDescent="0.2">
      <c r="A79" s="35" t="s">
        <v>664</v>
      </c>
      <c r="B79" s="35" t="s">
        <v>1122</v>
      </c>
      <c r="C79" s="397" t="str">
        <f>IFERROR(VLOOKUP(B79,#REF!,2,FALSE),"")</f>
        <v/>
      </c>
      <c r="D79" s="35" t="s">
        <v>663</v>
      </c>
      <c r="E79" s="35"/>
      <c r="F79" s="35" t="s">
        <v>3</v>
      </c>
      <c r="G79" s="36">
        <v>-162</v>
      </c>
      <c r="H79" s="36">
        <v>467</v>
      </c>
      <c r="I79" s="37">
        <v>305</v>
      </c>
      <c r="J79" s="39">
        <v>22</v>
      </c>
      <c r="K79" s="36">
        <v>82</v>
      </c>
      <c r="L79" s="36">
        <v>0</v>
      </c>
      <c r="M79" s="37">
        <v>82</v>
      </c>
      <c r="N79" s="38">
        <v>-360</v>
      </c>
      <c r="O79" s="38">
        <v>0</v>
      </c>
      <c r="P79" s="38">
        <v>107</v>
      </c>
      <c r="Q79" s="39">
        <v>-253</v>
      </c>
      <c r="R79" s="37">
        <v>784</v>
      </c>
      <c r="S79" s="38">
        <v>0</v>
      </c>
      <c r="T79" s="38">
        <v>74</v>
      </c>
      <c r="U79" s="38">
        <v>302</v>
      </c>
      <c r="V79" s="39">
        <v>376</v>
      </c>
      <c r="W79" s="36">
        <v>0</v>
      </c>
      <c r="X79" s="36">
        <v>0</v>
      </c>
      <c r="Y79" s="37">
        <v>0</v>
      </c>
      <c r="Z79" s="39">
        <v>293</v>
      </c>
      <c r="AA79" s="36">
        <v>0</v>
      </c>
      <c r="AB79" s="36">
        <v>0</v>
      </c>
      <c r="AC79" s="37">
        <v>0</v>
      </c>
      <c r="AD79" s="38">
        <v>1</v>
      </c>
      <c r="AE79" s="38">
        <v>250</v>
      </c>
      <c r="AF79" s="39">
        <v>251</v>
      </c>
      <c r="AG79" s="36">
        <v>203</v>
      </c>
      <c r="AH79" s="36">
        <v>0</v>
      </c>
      <c r="AI79" s="36">
        <v>0</v>
      </c>
      <c r="AJ79" s="36">
        <v>0</v>
      </c>
      <c r="AK79" s="40">
        <v>2063</v>
      </c>
      <c r="AL79" s="38">
        <v>7419</v>
      </c>
      <c r="AM79" s="38">
        <v>0</v>
      </c>
      <c r="AN79" s="38">
        <v>0</v>
      </c>
      <c r="AO79" s="38">
        <v>0</v>
      </c>
      <c r="AP79" s="38">
        <v>0</v>
      </c>
      <c r="AQ79" s="36">
        <v>19</v>
      </c>
      <c r="AR79" s="36">
        <v>0</v>
      </c>
      <c r="AS79" s="36">
        <v>0</v>
      </c>
      <c r="AT79" s="36">
        <v>0</v>
      </c>
      <c r="AU79" s="36">
        <v>0</v>
      </c>
      <c r="AV79" s="36">
        <v>0</v>
      </c>
      <c r="AW79" s="36">
        <v>0</v>
      </c>
      <c r="AX79" s="36">
        <v>0</v>
      </c>
      <c r="AY79" s="36">
        <v>0</v>
      </c>
      <c r="AZ79" s="40"/>
      <c r="BA79" s="40">
        <v>9501</v>
      </c>
      <c r="BB79" s="36">
        <v>0</v>
      </c>
      <c r="BC79" s="36">
        <v>0</v>
      </c>
      <c r="BD79" s="36">
        <v>329</v>
      </c>
      <c r="BE79" s="36">
        <v>-143</v>
      </c>
    </row>
    <row r="80" spans="1:57" x14ac:dyDescent="0.2">
      <c r="A80" s="35" t="s">
        <v>147</v>
      </c>
      <c r="B80" s="35" t="s">
        <v>1123</v>
      </c>
      <c r="C80" s="397" t="str">
        <f>IFERROR(VLOOKUP(B80,#REF!,2,FALSE),"")</f>
        <v/>
      </c>
      <c r="D80" s="35" t="s">
        <v>146</v>
      </c>
      <c r="E80" s="35"/>
      <c r="F80" s="35" t="s">
        <v>34</v>
      </c>
      <c r="G80" s="36">
        <v>-136</v>
      </c>
      <c r="H80" s="36">
        <v>913</v>
      </c>
      <c r="I80" s="37">
        <v>777</v>
      </c>
      <c r="J80" s="39">
        <v>30</v>
      </c>
      <c r="K80" s="36">
        <v>82</v>
      </c>
      <c r="L80" s="36">
        <v>41</v>
      </c>
      <c r="M80" s="37">
        <v>123</v>
      </c>
      <c r="N80" s="38">
        <v>1246</v>
      </c>
      <c r="O80" s="38">
        <v>0</v>
      </c>
      <c r="P80" s="38">
        <v>265</v>
      </c>
      <c r="Q80" s="39">
        <v>1511</v>
      </c>
      <c r="R80" s="37">
        <v>1739</v>
      </c>
      <c r="S80" s="38">
        <v>177</v>
      </c>
      <c r="T80" s="38">
        <v>-12</v>
      </c>
      <c r="U80" s="38">
        <v>286</v>
      </c>
      <c r="V80" s="39">
        <v>451</v>
      </c>
      <c r="W80" s="36">
        <v>900</v>
      </c>
      <c r="X80" s="36">
        <v>1296</v>
      </c>
      <c r="Y80" s="37">
        <v>2196</v>
      </c>
      <c r="Z80" s="39">
        <v>1055</v>
      </c>
      <c r="AA80" s="36">
        <v>7335</v>
      </c>
      <c r="AB80" s="36">
        <v>2801.4128478008824</v>
      </c>
      <c r="AC80" s="37">
        <v>10136.412847800882</v>
      </c>
      <c r="AD80" s="38">
        <v>13197</v>
      </c>
      <c r="AE80" s="38">
        <v>527</v>
      </c>
      <c r="AF80" s="39">
        <v>13724</v>
      </c>
      <c r="AG80" s="36">
        <v>-343</v>
      </c>
      <c r="AH80" s="36">
        <v>0</v>
      </c>
      <c r="AI80" s="36">
        <v>0</v>
      </c>
      <c r="AJ80" s="36">
        <v>-174</v>
      </c>
      <c r="AK80" s="40">
        <v>31225.412847800882</v>
      </c>
      <c r="AL80" s="38">
        <v>5875</v>
      </c>
      <c r="AM80" s="38">
        <v>34</v>
      </c>
      <c r="AN80" s="38">
        <v>3481</v>
      </c>
      <c r="AO80" s="38">
        <v>0</v>
      </c>
      <c r="AP80" s="38">
        <v>59</v>
      </c>
      <c r="AQ80" s="36">
        <v>39</v>
      </c>
      <c r="AR80" s="36">
        <v>0</v>
      </c>
      <c r="AS80" s="36">
        <v>0</v>
      </c>
      <c r="AT80" s="36">
        <v>0</v>
      </c>
      <c r="AU80" s="36">
        <v>0</v>
      </c>
      <c r="AV80" s="36">
        <v>-47</v>
      </c>
      <c r="AW80" s="36">
        <v>-222</v>
      </c>
      <c r="AX80" s="36">
        <v>0</v>
      </c>
      <c r="AY80" s="36">
        <v>0</v>
      </c>
      <c r="AZ80" s="40"/>
      <c r="BA80" s="40">
        <v>40444.412847800879</v>
      </c>
      <c r="BB80" s="36">
        <v>0</v>
      </c>
      <c r="BC80" s="36">
        <v>0</v>
      </c>
      <c r="BD80" s="36">
        <v>1164</v>
      </c>
      <c r="BE80" s="36">
        <v>-105</v>
      </c>
    </row>
    <row r="81" spans="1:57" x14ac:dyDescent="0.2">
      <c r="A81" s="35" t="s">
        <v>167</v>
      </c>
      <c r="B81" s="35" t="s">
        <v>1124</v>
      </c>
      <c r="C81" s="397" t="str">
        <f>IFERROR(VLOOKUP(B81,#REF!,2,FALSE),"")</f>
        <v/>
      </c>
      <c r="D81" s="35" t="s">
        <v>784</v>
      </c>
      <c r="E81" s="35"/>
      <c r="F81" s="35" t="s">
        <v>34</v>
      </c>
      <c r="G81" s="36">
        <v>62</v>
      </c>
      <c r="H81" s="36">
        <v>13472</v>
      </c>
      <c r="I81" s="37">
        <v>13534</v>
      </c>
      <c r="J81" s="39">
        <v>72</v>
      </c>
      <c r="K81" s="36">
        <v>1067</v>
      </c>
      <c r="L81" s="36">
        <v>235</v>
      </c>
      <c r="M81" s="37">
        <v>1302</v>
      </c>
      <c r="N81" s="38">
        <v>5576</v>
      </c>
      <c r="O81" s="38">
        <v>0</v>
      </c>
      <c r="P81" s="38">
        <v>1719</v>
      </c>
      <c r="Q81" s="39">
        <v>7295</v>
      </c>
      <c r="R81" s="37">
        <v>10291</v>
      </c>
      <c r="S81" s="38">
        <v>727</v>
      </c>
      <c r="T81" s="38">
        <v>54</v>
      </c>
      <c r="U81" s="38">
        <v>2209</v>
      </c>
      <c r="V81" s="39">
        <v>2990</v>
      </c>
      <c r="W81" s="36">
        <v>3016</v>
      </c>
      <c r="X81" s="36">
        <v>4659</v>
      </c>
      <c r="Y81" s="37">
        <v>7675</v>
      </c>
      <c r="Z81" s="39">
        <v>6837</v>
      </c>
      <c r="AA81" s="36">
        <v>77348</v>
      </c>
      <c r="AB81" s="36">
        <v>16767</v>
      </c>
      <c r="AC81" s="37">
        <v>94115</v>
      </c>
      <c r="AD81" s="38">
        <v>59248</v>
      </c>
      <c r="AE81" s="38">
        <v>4042</v>
      </c>
      <c r="AF81" s="39">
        <v>63290</v>
      </c>
      <c r="AG81" s="36">
        <v>0</v>
      </c>
      <c r="AH81" s="36">
        <v>0</v>
      </c>
      <c r="AI81" s="36">
        <v>-29</v>
      </c>
      <c r="AJ81" s="36">
        <v>1141</v>
      </c>
      <c r="AK81" s="40">
        <v>208513</v>
      </c>
      <c r="AL81" s="38">
        <v>40510</v>
      </c>
      <c r="AM81" s="38">
        <v>0</v>
      </c>
      <c r="AN81" s="38">
        <v>0</v>
      </c>
      <c r="AO81" s="38">
        <v>0</v>
      </c>
      <c r="AP81" s="38">
        <v>0</v>
      </c>
      <c r="AQ81" s="36">
        <v>2963</v>
      </c>
      <c r="AR81" s="36">
        <v>5161</v>
      </c>
      <c r="AS81" s="36">
        <v>0</v>
      </c>
      <c r="AT81" s="36">
        <v>0</v>
      </c>
      <c r="AU81" s="36">
        <v>0</v>
      </c>
      <c r="AV81" s="36">
        <v>0</v>
      </c>
      <c r="AW81" s="36">
        <v>-2328</v>
      </c>
      <c r="AX81" s="36">
        <v>0</v>
      </c>
      <c r="AY81" s="36">
        <v>0</v>
      </c>
      <c r="AZ81" s="40"/>
      <c r="BA81" s="40">
        <v>254819</v>
      </c>
      <c r="BB81" s="36">
        <v>0</v>
      </c>
      <c r="BC81" s="36">
        <v>0</v>
      </c>
      <c r="BD81" s="36">
        <v>2658</v>
      </c>
      <c r="BE81" s="36">
        <v>-1889</v>
      </c>
    </row>
    <row r="82" spans="1:57" x14ac:dyDescent="0.2">
      <c r="A82" s="35" t="s">
        <v>67</v>
      </c>
      <c r="B82" s="35" t="s">
        <v>1125</v>
      </c>
      <c r="C82" s="397" t="str">
        <f>IFERROR(VLOOKUP(B82,#REF!,2,FALSE),"")</f>
        <v/>
      </c>
      <c r="D82" s="35" t="s">
        <v>66</v>
      </c>
      <c r="E82" s="35"/>
      <c r="F82" s="35" t="s">
        <v>34</v>
      </c>
      <c r="G82" s="36">
        <v>-32</v>
      </c>
      <c r="H82" s="36">
        <v>2536</v>
      </c>
      <c r="I82" s="37">
        <v>2504</v>
      </c>
      <c r="J82" s="39">
        <v>35</v>
      </c>
      <c r="K82" s="36">
        <v>0</v>
      </c>
      <c r="L82" s="36">
        <v>125</v>
      </c>
      <c r="M82" s="37">
        <v>125</v>
      </c>
      <c r="N82" s="38">
        <v>-475</v>
      </c>
      <c r="O82" s="38">
        <v>0</v>
      </c>
      <c r="P82" s="38">
        <v>548</v>
      </c>
      <c r="Q82" s="39">
        <v>73</v>
      </c>
      <c r="R82" s="37">
        <v>6535</v>
      </c>
      <c r="S82" s="38">
        <v>1318</v>
      </c>
      <c r="T82" s="38">
        <v>711</v>
      </c>
      <c r="U82" s="38">
        <v>1646</v>
      </c>
      <c r="V82" s="39">
        <v>3675</v>
      </c>
      <c r="W82" s="36">
        <v>2969</v>
      </c>
      <c r="X82" s="36">
        <v>3774</v>
      </c>
      <c r="Y82" s="37">
        <v>6743</v>
      </c>
      <c r="Z82" s="39">
        <v>3803</v>
      </c>
      <c r="AA82" s="36">
        <v>37036</v>
      </c>
      <c r="AB82" s="36">
        <v>8001</v>
      </c>
      <c r="AC82" s="37">
        <v>45037</v>
      </c>
      <c r="AD82" s="38">
        <v>33730</v>
      </c>
      <c r="AE82" s="38">
        <v>3969</v>
      </c>
      <c r="AF82" s="39">
        <v>37699</v>
      </c>
      <c r="AG82" s="36">
        <v>1549</v>
      </c>
      <c r="AH82" s="36">
        <v>0</v>
      </c>
      <c r="AI82" s="36">
        <v>0</v>
      </c>
      <c r="AJ82" s="36">
        <v>90</v>
      </c>
      <c r="AK82" s="40">
        <v>107868</v>
      </c>
      <c r="AL82" s="38">
        <v>26419</v>
      </c>
      <c r="AM82" s="38">
        <v>3208</v>
      </c>
      <c r="AN82" s="38">
        <v>7916</v>
      </c>
      <c r="AO82" s="38">
        <v>0</v>
      </c>
      <c r="AP82" s="38">
        <v>0</v>
      </c>
      <c r="AQ82" s="36">
        <v>11</v>
      </c>
      <c r="AR82" s="36">
        <v>0</v>
      </c>
      <c r="AS82" s="36">
        <v>0</v>
      </c>
      <c r="AT82" s="36">
        <v>0</v>
      </c>
      <c r="AU82" s="36">
        <v>24</v>
      </c>
      <c r="AV82" s="36">
        <v>-1435</v>
      </c>
      <c r="AW82" s="36">
        <v>0</v>
      </c>
      <c r="AX82" s="36">
        <v>0</v>
      </c>
      <c r="AY82" s="36">
        <v>0</v>
      </c>
      <c r="AZ82" s="40"/>
      <c r="BA82" s="40">
        <v>144011</v>
      </c>
      <c r="BB82" s="36">
        <v>0</v>
      </c>
      <c r="BC82" s="36">
        <v>0</v>
      </c>
      <c r="BD82" s="36">
        <v>1176</v>
      </c>
      <c r="BE82" s="36">
        <v>-165</v>
      </c>
    </row>
    <row r="83" spans="1:57" x14ac:dyDescent="0.2">
      <c r="A83" s="35" t="s">
        <v>191</v>
      </c>
      <c r="B83" s="35" t="s">
        <v>1126</v>
      </c>
      <c r="C83" s="397" t="str">
        <f>IFERROR(VLOOKUP(B83,#REF!,2,FALSE),"")</f>
        <v/>
      </c>
      <c r="D83" s="35" t="s">
        <v>899</v>
      </c>
      <c r="E83" s="35"/>
      <c r="F83" s="35" t="s">
        <v>729</v>
      </c>
      <c r="G83" s="36">
        <v>279</v>
      </c>
      <c r="H83" s="36">
        <v>809</v>
      </c>
      <c r="I83" s="37">
        <v>1088</v>
      </c>
      <c r="J83" s="39">
        <v>-33</v>
      </c>
      <c r="K83" s="36">
        <v>187</v>
      </c>
      <c r="L83" s="36">
        <v>281</v>
      </c>
      <c r="M83" s="37">
        <v>468</v>
      </c>
      <c r="N83" s="38">
        <v>9413</v>
      </c>
      <c r="O83" s="38">
        <v>0</v>
      </c>
      <c r="P83" s="38">
        <v>624</v>
      </c>
      <c r="Q83" s="39">
        <v>10037</v>
      </c>
      <c r="R83" s="37">
        <v>9560</v>
      </c>
      <c r="S83" s="38">
        <v>1125</v>
      </c>
      <c r="T83" s="38">
        <v>48</v>
      </c>
      <c r="U83" s="38">
        <v>129</v>
      </c>
      <c r="V83" s="39">
        <v>1302</v>
      </c>
      <c r="W83" s="36">
        <v>2379</v>
      </c>
      <c r="X83" s="36">
        <v>4257</v>
      </c>
      <c r="Y83" s="37">
        <v>6636</v>
      </c>
      <c r="Z83" s="39">
        <v>1615</v>
      </c>
      <c r="AA83" s="36">
        <v>52218</v>
      </c>
      <c r="AB83" s="36">
        <v>19943.309623240148</v>
      </c>
      <c r="AC83" s="37">
        <v>72161.309623240144</v>
      </c>
      <c r="AD83" s="38">
        <v>69377</v>
      </c>
      <c r="AE83" s="38">
        <v>2725</v>
      </c>
      <c r="AF83" s="39">
        <v>72102</v>
      </c>
      <c r="AG83" s="36">
        <v>1039</v>
      </c>
      <c r="AH83" s="36">
        <v>0</v>
      </c>
      <c r="AI83" s="36">
        <v>0</v>
      </c>
      <c r="AJ83" s="36">
        <v>0</v>
      </c>
      <c r="AK83" s="40">
        <v>175975.30962324014</v>
      </c>
      <c r="AL83" s="38">
        <v>0</v>
      </c>
      <c r="AM83" s="38">
        <v>0</v>
      </c>
      <c r="AN83" s="38">
        <v>0</v>
      </c>
      <c r="AO83" s="38">
        <v>0</v>
      </c>
      <c r="AP83" s="38">
        <v>0</v>
      </c>
      <c r="AQ83" s="36">
        <v>0</v>
      </c>
      <c r="AR83" s="36">
        <v>0</v>
      </c>
      <c r="AS83" s="36">
        <v>0</v>
      </c>
      <c r="AT83" s="36">
        <v>0</v>
      </c>
      <c r="AU83" s="36">
        <v>0</v>
      </c>
      <c r="AV83" s="36">
        <v>0</v>
      </c>
      <c r="AW83" s="36">
        <v>-57</v>
      </c>
      <c r="AX83" s="36">
        <v>0</v>
      </c>
      <c r="AY83" s="36">
        <v>0</v>
      </c>
      <c r="AZ83" s="40"/>
      <c r="BA83" s="40">
        <v>175918.30962324014</v>
      </c>
      <c r="BB83" s="36">
        <v>0</v>
      </c>
      <c r="BC83" s="36">
        <v>0</v>
      </c>
      <c r="BD83" s="36">
        <v>4481</v>
      </c>
      <c r="BE83" s="36">
        <v>-329</v>
      </c>
    </row>
    <row r="84" spans="1:57" x14ac:dyDescent="0.2">
      <c r="A84" s="35" t="s">
        <v>194</v>
      </c>
      <c r="B84" s="35" t="s">
        <v>1127</v>
      </c>
      <c r="C84" s="397" t="str">
        <f>IFERROR(VLOOKUP(B84,#REF!,2,FALSE),"")</f>
        <v/>
      </c>
      <c r="D84" s="35" t="s">
        <v>193</v>
      </c>
      <c r="E84" s="35"/>
      <c r="F84" s="35" t="s">
        <v>3</v>
      </c>
      <c r="G84" s="36">
        <v>-135</v>
      </c>
      <c r="H84" s="36">
        <v>761</v>
      </c>
      <c r="I84" s="37">
        <v>626</v>
      </c>
      <c r="J84" s="39">
        <v>8</v>
      </c>
      <c r="K84" s="36">
        <v>38</v>
      </c>
      <c r="L84" s="36">
        <v>0</v>
      </c>
      <c r="M84" s="37">
        <v>38</v>
      </c>
      <c r="N84" s="38">
        <v>-39</v>
      </c>
      <c r="O84" s="38">
        <v>0</v>
      </c>
      <c r="P84" s="38">
        <v>260</v>
      </c>
      <c r="Q84" s="39">
        <v>221</v>
      </c>
      <c r="R84" s="37">
        <v>1032</v>
      </c>
      <c r="S84" s="38">
        <v>16</v>
      </c>
      <c r="T84" s="38">
        <v>63</v>
      </c>
      <c r="U84" s="38">
        <v>229</v>
      </c>
      <c r="V84" s="39">
        <v>308</v>
      </c>
      <c r="W84" s="36">
        <v>0</v>
      </c>
      <c r="X84" s="36">
        <v>0</v>
      </c>
      <c r="Y84" s="37">
        <v>0</v>
      </c>
      <c r="Z84" s="39">
        <v>1390</v>
      </c>
      <c r="AA84" s="36">
        <v>0</v>
      </c>
      <c r="AB84" s="36">
        <v>0</v>
      </c>
      <c r="AC84" s="37">
        <v>0</v>
      </c>
      <c r="AD84" s="38">
        <v>0</v>
      </c>
      <c r="AE84" s="38">
        <v>386</v>
      </c>
      <c r="AF84" s="39">
        <v>386</v>
      </c>
      <c r="AG84" s="36">
        <v>214</v>
      </c>
      <c r="AH84" s="36">
        <v>0</v>
      </c>
      <c r="AI84" s="36">
        <v>23</v>
      </c>
      <c r="AJ84" s="36">
        <v>1</v>
      </c>
      <c r="AK84" s="40">
        <v>4247</v>
      </c>
      <c r="AL84" s="38">
        <v>9858</v>
      </c>
      <c r="AM84" s="38">
        <v>0</v>
      </c>
      <c r="AN84" s="38">
        <v>2072</v>
      </c>
      <c r="AO84" s="38">
        <v>0</v>
      </c>
      <c r="AP84" s="38">
        <v>0</v>
      </c>
      <c r="AQ84" s="36">
        <v>0</v>
      </c>
      <c r="AR84" s="36">
        <v>0</v>
      </c>
      <c r="AS84" s="36">
        <v>0</v>
      </c>
      <c r="AT84" s="36">
        <v>0</v>
      </c>
      <c r="AU84" s="36">
        <v>0</v>
      </c>
      <c r="AV84" s="36">
        <v>-414</v>
      </c>
      <c r="AW84" s="36">
        <v>0</v>
      </c>
      <c r="AX84" s="36">
        <v>0</v>
      </c>
      <c r="AY84" s="36">
        <v>0</v>
      </c>
      <c r="AZ84" s="40"/>
      <c r="BA84" s="40">
        <v>15763</v>
      </c>
      <c r="BB84" s="36">
        <v>-54</v>
      </c>
      <c r="BC84" s="36">
        <v>0</v>
      </c>
      <c r="BD84" s="36">
        <v>619</v>
      </c>
      <c r="BE84" s="36">
        <v>-96</v>
      </c>
    </row>
    <row r="85" spans="1:57" x14ac:dyDescent="0.2">
      <c r="A85" s="35" t="s">
        <v>271</v>
      </c>
      <c r="B85" s="35" t="s">
        <v>1128</v>
      </c>
      <c r="C85" s="397" t="str">
        <f>IFERROR(VLOOKUP(B85,#REF!,2,FALSE),"")</f>
        <v/>
      </c>
      <c r="D85" s="35" t="s">
        <v>270</v>
      </c>
      <c r="E85" s="35"/>
      <c r="F85" s="35" t="s">
        <v>3</v>
      </c>
      <c r="G85" s="36">
        <v>-93</v>
      </c>
      <c r="H85" s="36">
        <v>621</v>
      </c>
      <c r="I85" s="37">
        <v>528</v>
      </c>
      <c r="J85" s="39">
        <v>28</v>
      </c>
      <c r="K85" s="36">
        <v>617</v>
      </c>
      <c r="L85" s="36">
        <v>0</v>
      </c>
      <c r="M85" s="37">
        <v>617</v>
      </c>
      <c r="N85" s="38">
        <v>-123</v>
      </c>
      <c r="O85" s="38">
        <v>0</v>
      </c>
      <c r="P85" s="38">
        <v>-551</v>
      </c>
      <c r="Q85" s="39">
        <v>-674</v>
      </c>
      <c r="R85" s="37">
        <v>1146</v>
      </c>
      <c r="S85" s="38">
        <v>7</v>
      </c>
      <c r="T85" s="38">
        <v>114</v>
      </c>
      <c r="U85" s="38">
        <v>476</v>
      </c>
      <c r="V85" s="39">
        <v>597</v>
      </c>
      <c r="W85" s="36">
        <v>0</v>
      </c>
      <c r="X85" s="36">
        <v>0</v>
      </c>
      <c r="Y85" s="37">
        <v>0</v>
      </c>
      <c r="Z85" s="39">
        <v>1075</v>
      </c>
      <c r="AA85" s="36">
        <v>0</v>
      </c>
      <c r="AB85" s="36">
        <v>0</v>
      </c>
      <c r="AC85" s="37">
        <v>0</v>
      </c>
      <c r="AD85" s="38">
        <v>0</v>
      </c>
      <c r="AE85" s="38">
        <v>573</v>
      </c>
      <c r="AF85" s="39">
        <v>573</v>
      </c>
      <c r="AG85" s="36">
        <v>165</v>
      </c>
      <c r="AH85" s="36">
        <v>0</v>
      </c>
      <c r="AI85" s="36">
        <v>0</v>
      </c>
      <c r="AJ85" s="36">
        <v>0</v>
      </c>
      <c r="AK85" s="40">
        <v>4055</v>
      </c>
      <c r="AL85" s="38">
        <v>10730</v>
      </c>
      <c r="AM85" s="38">
        <v>150</v>
      </c>
      <c r="AN85" s="38">
        <v>0</v>
      </c>
      <c r="AO85" s="38">
        <v>0</v>
      </c>
      <c r="AP85" s="38">
        <v>0</v>
      </c>
      <c r="AQ85" s="36">
        <v>0</v>
      </c>
      <c r="AR85" s="36">
        <v>0</v>
      </c>
      <c r="AS85" s="36">
        <v>0</v>
      </c>
      <c r="AT85" s="36">
        <v>0</v>
      </c>
      <c r="AU85" s="36">
        <v>0</v>
      </c>
      <c r="AV85" s="36">
        <v>0</v>
      </c>
      <c r="AW85" s="36">
        <v>0</v>
      </c>
      <c r="AX85" s="36">
        <v>0</v>
      </c>
      <c r="AY85" s="36">
        <v>0</v>
      </c>
      <c r="AZ85" s="40"/>
      <c r="BA85" s="40">
        <v>14935</v>
      </c>
      <c r="BB85" s="36">
        <v>0</v>
      </c>
      <c r="BC85" s="36">
        <v>0</v>
      </c>
      <c r="BD85" s="36">
        <v>244</v>
      </c>
      <c r="BE85" s="36">
        <v>-52</v>
      </c>
    </row>
    <row r="86" spans="1:57" x14ac:dyDescent="0.2">
      <c r="A86" s="35" t="s">
        <v>335</v>
      </c>
      <c r="B86" s="35" t="s">
        <v>1129</v>
      </c>
      <c r="C86" s="397" t="str">
        <f>IFERROR(VLOOKUP(B86,#REF!,2,FALSE),"")</f>
        <v/>
      </c>
      <c r="D86" s="35" t="s">
        <v>334</v>
      </c>
      <c r="E86" s="35"/>
      <c r="F86" s="35" t="s">
        <v>3</v>
      </c>
      <c r="G86" s="36">
        <v>35</v>
      </c>
      <c r="H86" s="36">
        <v>824</v>
      </c>
      <c r="I86" s="37">
        <v>859</v>
      </c>
      <c r="J86" s="39">
        <v>13</v>
      </c>
      <c r="K86" s="36">
        <v>0</v>
      </c>
      <c r="L86" s="36">
        <v>0</v>
      </c>
      <c r="M86" s="37">
        <v>0</v>
      </c>
      <c r="N86" s="38">
        <v>-123</v>
      </c>
      <c r="O86" s="38">
        <v>0</v>
      </c>
      <c r="P86" s="38">
        <v>269</v>
      </c>
      <c r="Q86" s="39">
        <v>146</v>
      </c>
      <c r="R86" s="37">
        <v>1197</v>
      </c>
      <c r="S86" s="38">
        <v>0</v>
      </c>
      <c r="T86" s="38">
        <v>167</v>
      </c>
      <c r="U86" s="38">
        <v>262</v>
      </c>
      <c r="V86" s="39">
        <v>429</v>
      </c>
      <c r="W86" s="36">
        <v>0</v>
      </c>
      <c r="X86" s="36">
        <v>0</v>
      </c>
      <c r="Y86" s="37">
        <v>0</v>
      </c>
      <c r="Z86" s="39">
        <v>394</v>
      </c>
      <c r="AA86" s="36">
        <v>0</v>
      </c>
      <c r="AB86" s="36">
        <v>0</v>
      </c>
      <c r="AC86" s="37">
        <v>0</v>
      </c>
      <c r="AD86" s="38">
        <v>0</v>
      </c>
      <c r="AE86" s="38">
        <v>271</v>
      </c>
      <c r="AF86" s="39">
        <v>271</v>
      </c>
      <c r="AG86" s="36">
        <v>87</v>
      </c>
      <c r="AH86" s="36">
        <v>0</v>
      </c>
      <c r="AI86" s="36">
        <v>11</v>
      </c>
      <c r="AJ86" s="36">
        <v>0</v>
      </c>
      <c r="AK86" s="40">
        <v>3407</v>
      </c>
      <c r="AL86" s="38">
        <v>5795</v>
      </c>
      <c r="AM86" s="38">
        <v>127</v>
      </c>
      <c r="AN86" s="38">
        <v>2250</v>
      </c>
      <c r="AO86" s="38">
        <v>0</v>
      </c>
      <c r="AP86" s="38">
        <v>49</v>
      </c>
      <c r="AQ86" s="36">
        <v>819</v>
      </c>
      <c r="AR86" s="36">
        <v>0</v>
      </c>
      <c r="AS86" s="36">
        <v>0</v>
      </c>
      <c r="AT86" s="36">
        <v>0</v>
      </c>
      <c r="AU86" s="36">
        <v>0</v>
      </c>
      <c r="AV86" s="36">
        <v>-246</v>
      </c>
      <c r="AW86" s="36">
        <v>0</v>
      </c>
      <c r="AX86" s="36">
        <v>0</v>
      </c>
      <c r="AY86" s="36">
        <v>0</v>
      </c>
      <c r="AZ86" s="40"/>
      <c r="BA86" s="40">
        <v>12201</v>
      </c>
      <c r="BB86" s="36">
        <v>-11</v>
      </c>
      <c r="BC86" s="36">
        <v>0</v>
      </c>
      <c r="BD86" s="36">
        <v>5</v>
      </c>
      <c r="BE86" s="36">
        <v>-22</v>
      </c>
    </row>
    <row r="87" spans="1:57" x14ac:dyDescent="0.2">
      <c r="A87" s="35" t="s">
        <v>469</v>
      </c>
      <c r="B87" s="35" t="s">
        <v>1130</v>
      </c>
      <c r="C87" s="397" t="str">
        <f>IFERROR(VLOOKUP(B87,#REF!,2,FALSE),"")</f>
        <v/>
      </c>
      <c r="D87" s="35" t="s">
        <v>468</v>
      </c>
      <c r="E87" s="35"/>
      <c r="F87" s="35" t="s">
        <v>3</v>
      </c>
      <c r="G87" s="36">
        <v>22</v>
      </c>
      <c r="H87" s="36">
        <v>742</v>
      </c>
      <c r="I87" s="37">
        <v>764</v>
      </c>
      <c r="J87" s="39">
        <v>11</v>
      </c>
      <c r="K87" s="36">
        <v>21</v>
      </c>
      <c r="L87" s="36">
        <v>0</v>
      </c>
      <c r="M87" s="37">
        <v>21</v>
      </c>
      <c r="N87" s="38">
        <v>-156</v>
      </c>
      <c r="O87" s="38">
        <v>0</v>
      </c>
      <c r="P87" s="38">
        <v>269</v>
      </c>
      <c r="Q87" s="39">
        <v>113</v>
      </c>
      <c r="R87" s="37">
        <v>837</v>
      </c>
      <c r="S87" s="38">
        <v>0</v>
      </c>
      <c r="T87" s="38">
        <v>53</v>
      </c>
      <c r="U87" s="38">
        <v>390</v>
      </c>
      <c r="V87" s="39">
        <v>443</v>
      </c>
      <c r="W87" s="36">
        <v>0</v>
      </c>
      <c r="X87" s="36">
        <v>0</v>
      </c>
      <c r="Y87" s="37">
        <v>0</v>
      </c>
      <c r="Z87" s="39">
        <v>568</v>
      </c>
      <c r="AA87" s="36">
        <v>0</v>
      </c>
      <c r="AB87" s="36">
        <v>0</v>
      </c>
      <c r="AC87" s="37">
        <v>0</v>
      </c>
      <c r="AD87" s="38">
        <v>0</v>
      </c>
      <c r="AE87" s="38">
        <v>350</v>
      </c>
      <c r="AF87" s="39">
        <v>350</v>
      </c>
      <c r="AG87" s="36">
        <v>161</v>
      </c>
      <c r="AH87" s="36">
        <v>0</v>
      </c>
      <c r="AI87" s="36">
        <v>0</v>
      </c>
      <c r="AJ87" s="36">
        <v>-36</v>
      </c>
      <c r="AK87" s="40">
        <v>3232</v>
      </c>
      <c r="AL87" s="38">
        <v>6766</v>
      </c>
      <c r="AM87" s="38">
        <v>26</v>
      </c>
      <c r="AN87" s="38">
        <v>0</v>
      </c>
      <c r="AO87" s="38">
        <v>0</v>
      </c>
      <c r="AP87" s="38">
        <v>0</v>
      </c>
      <c r="AQ87" s="36">
        <v>393</v>
      </c>
      <c r="AR87" s="36">
        <v>0</v>
      </c>
      <c r="AS87" s="36">
        <v>0</v>
      </c>
      <c r="AT87" s="36">
        <v>0</v>
      </c>
      <c r="AU87" s="36">
        <v>0</v>
      </c>
      <c r="AV87" s="36">
        <v>-88</v>
      </c>
      <c r="AW87" s="36">
        <v>0</v>
      </c>
      <c r="AX87" s="36">
        <v>0</v>
      </c>
      <c r="AY87" s="36">
        <v>0</v>
      </c>
      <c r="AZ87" s="40"/>
      <c r="BA87" s="40">
        <v>10329</v>
      </c>
      <c r="BB87" s="36">
        <v>0</v>
      </c>
      <c r="BC87" s="36">
        <v>0</v>
      </c>
      <c r="BD87" s="36">
        <v>0</v>
      </c>
      <c r="BE87" s="36">
        <v>-59</v>
      </c>
    </row>
    <row r="88" spans="1:57" x14ac:dyDescent="0.2">
      <c r="A88" s="35" t="s">
        <v>637</v>
      </c>
      <c r="B88" s="35" t="s">
        <v>1131</v>
      </c>
      <c r="C88" s="397" t="str">
        <f>IFERROR(VLOOKUP(B88,#REF!,2,FALSE),"")</f>
        <v/>
      </c>
      <c r="D88" s="35" t="s">
        <v>636</v>
      </c>
      <c r="E88" s="35"/>
      <c r="F88" s="35" t="s">
        <v>3</v>
      </c>
      <c r="G88" s="36">
        <v>26</v>
      </c>
      <c r="H88" s="36">
        <v>1285</v>
      </c>
      <c r="I88" s="37">
        <v>1311</v>
      </c>
      <c r="J88" s="39">
        <v>20</v>
      </c>
      <c r="K88" s="36">
        <v>11</v>
      </c>
      <c r="L88" s="36">
        <v>0</v>
      </c>
      <c r="M88" s="37">
        <v>11</v>
      </c>
      <c r="N88" s="38">
        <v>110</v>
      </c>
      <c r="O88" s="38">
        <v>0</v>
      </c>
      <c r="P88" s="38">
        <v>206</v>
      </c>
      <c r="Q88" s="39">
        <v>316</v>
      </c>
      <c r="R88" s="37">
        <v>986</v>
      </c>
      <c r="S88" s="38">
        <v>0</v>
      </c>
      <c r="T88" s="38">
        <v>187</v>
      </c>
      <c r="U88" s="38">
        <v>840</v>
      </c>
      <c r="V88" s="39">
        <v>1027</v>
      </c>
      <c r="W88" s="36">
        <v>0</v>
      </c>
      <c r="X88" s="36">
        <v>0</v>
      </c>
      <c r="Y88" s="37">
        <v>0</v>
      </c>
      <c r="Z88" s="39">
        <v>150</v>
      </c>
      <c r="AA88" s="36">
        <v>0</v>
      </c>
      <c r="AB88" s="36">
        <v>0</v>
      </c>
      <c r="AC88" s="37">
        <v>0</v>
      </c>
      <c r="AD88" s="38">
        <v>0</v>
      </c>
      <c r="AE88" s="38">
        <v>354</v>
      </c>
      <c r="AF88" s="39">
        <v>354</v>
      </c>
      <c r="AG88" s="36">
        <v>121</v>
      </c>
      <c r="AH88" s="36">
        <v>0</v>
      </c>
      <c r="AI88" s="36">
        <v>17</v>
      </c>
      <c r="AJ88" s="36">
        <v>0</v>
      </c>
      <c r="AK88" s="40">
        <v>4313</v>
      </c>
      <c r="AL88" s="38">
        <v>5646</v>
      </c>
      <c r="AM88" s="38">
        <v>18</v>
      </c>
      <c r="AN88" s="38">
        <v>1747</v>
      </c>
      <c r="AO88" s="38">
        <v>0</v>
      </c>
      <c r="AP88" s="38">
        <v>0</v>
      </c>
      <c r="AQ88" s="36">
        <v>1493</v>
      </c>
      <c r="AR88" s="36">
        <v>0</v>
      </c>
      <c r="AS88" s="36">
        <v>0</v>
      </c>
      <c r="AT88" s="36">
        <v>0</v>
      </c>
      <c r="AU88" s="36">
        <v>0</v>
      </c>
      <c r="AV88" s="36">
        <v>-10</v>
      </c>
      <c r="AW88" s="36">
        <v>0</v>
      </c>
      <c r="AX88" s="36">
        <v>0</v>
      </c>
      <c r="AY88" s="36">
        <v>0</v>
      </c>
      <c r="AZ88" s="40"/>
      <c r="BA88" s="40">
        <v>13207</v>
      </c>
      <c r="BB88" s="36">
        <v>0</v>
      </c>
      <c r="BC88" s="36">
        <v>0</v>
      </c>
      <c r="BD88" s="36">
        <v>1</v>
      </c>
      <c r="BE88" s="36">
        <v>-100</v>
      </c>
    </row>
    <row r="89" spans="1:57" x14ac:dyDescent="0.2">
      <c r="A89" s="35" t="s">
        <v>540</v>
      </c>
      <c r="B89" s="35" t="s">
        <v>1132</v>
      </c>
      <c r="C89" s="397" t="str">
        <f>IFERROR(VLOOKUP(B89,#REF!,2,FALSE),"")</f>
        <v/>
      </c>
      <c r="D89" s="35" t="s">
        <v>539</v>
      </c>
      <c r="E89" s="35"/>
      <c r="F89" s="35" t="s">
        <v>34</v>
      </c>
      <c r="G89" s="36">
        <v>-319</v>
      </c>
      <c r="H89" s="36">
        <v>1549</v>
      </c>
      <c r="I89" s="37">
        <v>1230</v>
      </c>
      <c r="J89" s="39">
        <v>27</v>
      </c>
      <c r="K89" s="36">
        <v>211</v>
      </c>
      <c r="L89" s="36">
        <v>0</v>
      </c>
      <c r="M89" s="37">
        <v>211</v>
      </c>
      <c r="N89" s="38">
        <v>1915</v>
      </c>
      <c r="O89" s="38">
        <v>0</v>
      </c>
      <c r="P89" s="38">
        <v>783</v>
      </c>
      <c r="Q89" s="39">
        <v>2698</v>
      </c>
      <c r="R89" s="37">
        <v>3228</v>
      </c>
      <c r="S89" s="38">
        <v>319</v>
      </c>
      <c r="T89" s="38">
        <v>288</v>
      </c>
      <c r="U89" s="38">
        <v>346</v>
      </c>
      <c r="V89" s="39">
        <v>953</v>
      </c>
      <c r="W89" s="36">
        <v>693</v>
      </c>
      <c r="X89" s="36">
        <v>1498</v>
      </c>
      <c r="Y89" s="37">
        <v>2191</v>
      </c>
      <c r="Z89" s="39">
        <v>2719</v>
      </c>
      <c r="AA89" s="36">
        <v>10092</v>
      </c>
      <c r="AB89" s="36">
        <v>827</v>
      </c>
      <c r="AC89" s="37">
        <v>10919</v>
      </c>
      <c r="AD89" s="38">
        <v>17741</v>
      </c>
      <c r="AE89" s="38">
        <v>1898</v>
      </c>
      <c r="AF89" s="39">
        <v>19639</v>
      </c>
      <c r="AG89" s="36">
        <v>0</v>
      </c>
      <c r="AH89" s="36">
        <v>0</v>
      </c>
      <c r="AI89" s="36">
        <v>0</v>
      </c>
      <c r="AJ89" s="36">
        <v>0</v>
      </c>
      <c r="AK89" s="40">
        <v>43815</v>
      </c>
      <c r="AL89" s="38">
        <v>15548</v>
      </c>
      <c r="AM89" s="38">
        <v>0</v>
      </c>
      <c r="AN89" s="38">
        <v>5892</v>
      </c>
      <c r="AO89" s="38">
        <v>0</v>
      </c>
      <c r="AP89" s="38">
        <v>0</v>
      </c>
      <c r="AQ89" s="36">
        <v>101</v>
      </c>
      <c r="AR89" s="36">
        <v>0</v>
      </c>
      <c r="AS89" s="36">
        <v>0</v>
      </c>
      <c r="AT89" s="36">
        <v>0</v>
      </c>
      <c r="AU89" s="36">
        <v>144</v>
      </c>
      <c r="AV89" s="36">
        <v>-553</v>
      </c>
      <c r="AW89" s="36">
        <v>-1975</v>
      </c>
      <c r="AX89" s="36">
        <v>0</v>
      </c>
      <c r="AY89" s="36">
        <v>0</v>
      </c>
      <c r="AZ89" s="40"/>
      <c r="BA89" s="40">
        <v>62972</v>
      </c>
      <c r="BB89" s="36">
        <v>-121</v>
      </c>
      <c r="BC89" s="36">
        <v>1</v>
      </c>
      <c r="BD89" s="36">
        <v>2236</v>
      </c>
      <c r="BE89" s="36">
        <v>-436</v>
      </c>
    </row>
    <row r="90" spans="1:57" x14ac:dyDescent="0.2">
      <c r="A90" s="35" t="s">
        <v>600</v>
      </c>
      <c r="B90" s="35" t="s">
        <v>1133</v>
      </c>
      <c r="C90" s="397" t="str">
        <f>IFERROR(VLOOKUP(B90,#REF!,2,FALSE),"")</f>
        <v/>
      </c>
      <c r="D90" s="35" t="s">
        <v>599</v>
      </c>
      <c r="E90" s="35"/>
      <c r="F90" s="35" t="s">
        <v>34</v>
      </c>
      <c r="G90" s="36">
        <v>89</v>
      </c>
      <c r="H90" s="36">
        <v>1161</v>
      </c>
      <c r="I90" s="37">
        <v>1250</v>
      </c>
      <c r="J90" s="39">
        <v>40</v>
      </c>
      <c r="K90" s="36">
        <v>83</v>
      </c>
      <c r="L90" s="36">
        <v>0</v>
      </c>
      <c r="M90" s="37">
        <v>83</v>
      </c>
      <c r="N90" s="38">
        <v>1756</v>
      </c>
      <c r="O90" s="38">
        <v>0</v>
      </c>
      <c r="P90" s="38">
        <v>193</v>
      </c>
      <c r="Q90" s="39">
        <v>1949</v>
      </c>
      <c r="R90" s="37">
        <v>3361</v>
      </c>
      <c r="S90" s="38">
        <v>239</v>
      </c>
      <c r="T90" s="38">
        <v>431</v>
      </c>
      <c r="U90" s="38">
        <v>396</v>
      </c>
      <c r="V90" s="39">
        <v>1066</v>
      </c>
      <c r="W90" s="36">
        <v>1485</v>
      </c>
      <c r="X90" s="36">
        <v>1349</v>
      </c>
      <c r="Y90" s="37">
        <v>2834</v>
      </c>
      <c r="Z90" s="39">
        <v>803</v>
      </c>
      <c r="AA90" s="36">
        <v>13599</v>
      </c>
      <c r="AB90" s="36">
        <v>4223</v>
      </c>
      <c r="AC90" s="37">
        <v>17822</v>
      </c>
      <c r="AD90" s="38">
        <v>17359</v>
      </c>
      <c r="AE90" s="38">
        <v>469</v>
      </c>
      <c r="AF90" s="39">
        <v>17828</v>
      </c>
      <c r="AG90" s="36">
        <v>587</v>
      </c>
      <c r="AH90" s="36">
        <v>0</v>
      </c>
      <c r="AI90" s="36">
        <v>0</v>
      </c>
      <c r="AJ90" s="36">
        <v>83</v>
      </c>
      <c r="AK90" s="40">
        <v>47706</v>
      </c>
      <c r="AL90" s="38">
        <v>8018</v>
      </c>
      <c r="AM90" s="38">
        <v>0</v>
      </c>
      <c r="AN90" s="38">
        <v>5978</v>
      </c>
      <c r="AO90" s="38">
        <v>0</v>
      </c>
      <c r="AP90" s="38">
        <v>0</v>
      </c>
      <c r="AQ90" s="36">
        <v>0</v>
      </c>
      <c r="AR90" s="36">
        <v>0</v>
      </c>
      <c r="AS90" s="36">
        <v>0</v>
      </c>
      <c r="AT90" s="36">
        <v>0</v>
      </c>
      <c r="AU90" s="36">
        <v>142</v>
      </c>
      <c r="AV90" s="36">
        <v>0</v>
      </c>
      <c r="AW90" s="36">
        <v>-234</v>
      </c>
      <c r="AX90" s="36">
        <v>0</v>
      </c>
      <c r="AY90" s="36">
        <v>0</v>
      </c>
      <c r="AZ90" s="40"/>
      <c r="BA90" s="40">
        <v>61610</v>
      </c>
      <c r="BB90" s="36">
        <v>0</v>
      </c>
      <c r="BC90" s="36">
        <v>0</v>
      </c>
      <c r="BD90" s="36">
        <v>1187</v>
      </c>
      <c r="BE90" s="36">
        <v>-1313</v>
      </c>
    </row>
    <row r="91" spans="1:57" x14ac:dyDescent="0.2">
      <c r="A91" s="35" t="s">
        <v>209</v>
      </c>
      <c r="B91" s="35" t="s">
        <v>1134</v>
      </c>
      <c r="C91" s="397" t="str">
        <f>IFERROR(VLOOKUP(B91,#REF!,2,FALSE),"")</f>
        <v/>
      </c>
      <c r="D91" s="35" t="s">
        <v>900</v>
      </c>
      <c r="E91" s="35"/>
      <c r="F91" s="35" t="s">
        <v>729</v>
      </c>
      <c r="G91" s="36">
        <v>184</v>
      </c>
      <c r="H91" s="36">
        <v>5740</v>
      </c>
      <c r="I91" s="37">
        <v>5924</v>
      </c>
      <c r="J91" s="39">
        <v>3</v>
      </c>
      <c r="K91" s="36">
        <v>1335</v>
      </c>
      <c r="L91" s="36">
        <v>1435</v>
      </c>
      <c r="M91" s="37">
        <v>2770</v>
      </c>
      <c r="N91" s="38">
        <v>17127</v>
      </c>
      <c r="O91" s="38">
        <v>0</v>
      </c>
      <c r="P91" s="38">
        <v>1193</v>
      </c>
      <c r="Q91" s="39">
        <v>18320</v>
      </c>
      <c r="R91" s="37">
        <v>16622</v>
      </c>
      <c r="S91" s="38">
        <v>2085</v>
      </c>
      <c r="T91" s="38">
        <v>469</v>
      </c>
      <c r="U91" s="38">
        <v>642</v>
      </c>
      <c r="V91" s="39">
        <v>3196</v>
      </c>
      <c r="W91" s="36">
        <v>8023</v>
      </c>
      <c r="X91" s="36">
        <v>12090</v>
      </c>
      <c r="Y91" s="37">
        <v>20113</v>
      </c>
      <c r="Z91" s="39">
        <v>2577</v>
      </c>
      <c r="AA91" s="36">
        <v>104533</v>
      </c>
      <c r="AB91" s="36">
        <v>53534</v>
      </c>
      <c r="AC91" s="37">
        <v>158067</v>
      </c>
      <c r="AD91" s="38">
        <v>131005</v>
      </c>
      <c r="AE91" s="38">
        <v>0</v>
      </c>
      <c r="AF91" s="39">
        <v>131005</v>
      </c>
      <c r="AG91" s="36">
        <v>189</v>
      </c>
      <c r="AH91" s="36">
        <v>3</v>
      </c>
      <c r="AI91" s="36">
        <v>0</v>
      </c>
      <c r="AJ91" s="36">
        <v>0</v>
      </c>
      <c r="AK91" s="40">
        <v>358789</v>
      </c>
      <c r="AL91" s="38">
        <v>0</v>
      </c>
      <c r="AM91" s="38">
        <v>0</v>
      </c>
      <c r="AN91" s="38">
        <v>0</v>
      </c>
      <c r="AO91" s="38">
        <v>0</v>
      </c>
      <c r="AP91" s="38">
        <v>0</v>
      </c>
      <c r="AQ91" s="36">
        <v>0</v>
      </c>
      <c r="AR91" s="36">
        <v>0</v>
      </c>
      <c r="AS91" s="36">
        <v>0</v>
      </c>
      <c r="AT91" s="36">
        <v>0</v>
      </c>
      <c r="AU91" s="36">
        <v>337</v>
      </c>
      <c r="AV91" s="36">
        <v>0</v>
      </c>
      <c r="AW91" s="36">
        <v>4224</v>
      </c>
      <c r="AX91" s="36">
        <v>0</v>
      </c>
      <c r="AY91" s="36">
        <v>0</v>
      </c>
      <c r="AZ91" s="40"/>
      <c r="BA91" s="40">
        <v>363350</v>
      </c>
      <c r="BB91" s="36">
        <v>0</v>
      </c>
      <c r="BC91" s="36">
        <v>0</v>
      </c>
      <c r="BD91" s="36">
        <v>4813</v>
      </c>
      <c r="BE91" s="36">
        <v>-614</v>
      </c>
    </row>
    <row r="92" spans="1:57" x14ac:dyDescent="0.2">
      <c r="A92" s="35" t="s">
        <v>27</v>
      </c>
      <c r="B92" s="35" t="s">
        <v>1135</v>
      </c>
      <c r="C92" s="397" t="str">
        <f>IFERROR(VLOOKUP(B92,#REF!,2,FALSE),"")</f>
        <v/>
      </c>
      <c r="D92" s="35" t="s">
        <v>26</v>
      </c>
      <c r="E92" s="35"/>
      <c r="F92" s="35" t="s">
        <v>3</v>
      </c>
      <c r="G92" s="36">
        <v>69</v>
      </c>
      <c r="H92" s="36">
        <v>1694</v>
      </c>
      <c r="I92" s="37">
        <v>1763</v>
      </c>
      <c r="J92" s="39">
        <v>39</v>
      </c>
      <c r="K92" s="36">
        <v>88</v>
      </c>
      <c r="L92" s="36">
        <v>0</v>
      </c>
      <c r="M92" s="37">
        <v>88</v>
      </c>
      <c r="N92" s="38">
        <v>130</v>
      </c>
      <c r="O92" s="38">
        <v>0</v>
      </c>
      <c r="P92" s="38">
        <v>1075</v>
      </c>
      <c r="Q92" s="39">
        <v>1205</v>
      </c>
      <c r="R92" s="37">
        <v>2384</v>
      </c>
      <c r="S92" s="38">
        <v>19</v>
      </c>
      <c r="T92" s="38">
        <v>0</v>
      </c>
      <c r="U92" s="38">
        <v>702</v>
      </c>
      <c r="V92" s="39">
        <v>721</v>
      </c>
      <c r="W92" s="36">
        <v>0</v>
      </c>
      <c r="X92" s="36">
        <v>0</v>
      </c>
      <c r="Y92" s="37">
        <v>0</v>
      </c>
      <c r="Z92" s="39">
        <v>1823</v>
      </c>
      <c r="AA92" s="36">
        <v>0</v>
      </c>
      <c r="AB92" s="36">
        <v>0</v>
      </c>
      <c r="AC92" s="37">
        <v>0</v>
      </c>
      <c r="AD92" s="38">
        <v>228</v>
      </c>
      <c r="AE92" s="38">
        <v>1528</v>
      </c>
      <c r="AF92" s="39">
        <v>1756</v>
      </c>
      <c r="AG92" s="36">
        <v>98</v>
      </c>
      <c r="AH92" s="36">
        <v>0</v>
      </c>
      <c r="AI92" s="36">
        <v>0</v>
      </c>
      <c r="AJ92" s="36">
        <v>0</v>
      </c>
      <c r="AK92" s="40">
        <v>9877</v>
      </c>
      <c r="AL92" s="38">
        <v>8000</v>
      </c>
      <c r="AM92" s="38">
        <v>0</v>
      </c>
      <c r="AN92" s="38">
        <v>6344</v>
      </c>
      <c r="AO92" s="38">
        <v>0</v>
      </c>
      <c r="AP92" s="38">
        <v>0</v>
      </c>
      <c r="AQ92" s="36">
        <v>192</v>
      </c>
      <c r="AR92" s="36">
        <v>0</v>
      </c>
      <c r="AS92" s="36">
        <v>0</v>
      </c>
      <c r="AT92" s="36">
        <v>0</v>
      </c>
      <c r="AU92" s="36">
        <v>0</v>
      </c>
      <c r="AV92" s="36">
        <v>-1016</v>
      </c>
      <c r="AW92" s="36">
        <v>34</v>
      </c>
      <c r="AX92" s="36">
        <v>0</v>
      </c>
      <c r="AY92" s="36">
        <v>0</v>
      </c>
      <c r="AZ92" s="40"/>
      <c r="BA92" s="40">
        <v>23431</v>
      </c>
      <c r="BB92" s="36">
        <v>184</v>
      </c>
      <c r="BC92" s="36">
        <v>1</v>
      </c>
      <c r="BD92" s="36">
        <v>2340</v>
      </c>
      <c r="BE92" s="36">
        <v>-87</v>
      </c>
    </row>
    <row r="93" spans="1:57" x14ac:dyDescent="0.2">
      <c r="A93" s="35" t="s">
        <v>59</v>
      </c>
      <c r="B93" s="35" t="s">
        <v>1136</v>
      </c>
      <c r="C93" s="397" t="str">
        <f>IFERROR(VLOOKUP(B93,#REF!,2,FALSE),"")</f>
        <v/>
      </c>
      <c r="D93" s="35" t="s">
        <v>58</v>
      </c>
      <c r="E93" s="35"/>
      <c r="F93" s="35" t="s">
        <v>3</v>
      </c>
      <c r="G93" s="36">
        <v>66</v>
      </c>
      <c r="H93" s="36">
        <v>1155</v>
      </c>
      <c r="I93" s="37">
        <v>1221</v>
      </c>
      <c r="J93" s="39">
        <v>17</v>
      </c>
      <c r="K93" s="36">
        <v>58</v>
      </c>
      <c r="L93" s="36">
        <v>0</v>
      </c>
      <c r="M93" s="37">
        <v>58</v>
      </c>
      <c r="N93" s="38">
        <v>-151</v>
      </c>
      <c r="O93" s="38">
        <v>0</v>
      </c>
      <c r="P93" s="38">
        <v>139</v>
      </c>
      <c r="Q93" s="39">
        <v>-12</v>
      </c>
      <c r="R93" s="37">
        <v>1329</v>
      </c>
      <c r="S93" s="38">
        <v>0</v>
      </c>
      <c r="T93" s="38">
        <v>169</v>
      </c>
      <c r="U93" s="38">
        <v>569</v>
      </c>
      <c r="V93" s="39">
        <v>738</v>
      </c>
      <c r="W93" s="36">
        <v>0</v>
      </c>
      <c r="X93" s="36">
        <v>0</v>
      </c>
      <c r="Y93" s="37">
        <v>0</v>
      </c>
      <c r="Z93" s="39">
        <v>445</v>
      </c>
      <c r="AA93" s="36">
        <v>0</v>
      </c>
      <c r="AB93" s="36">
        <v>0</v>
      </c>
      <c r="AC93" s="37">
        <v>0</v>
      </c>
      <c r="AD93" s="38">
        <v>0</v>
      </c>
      <c r="AE93" s="38">
        <v>317</v>
      </c>
      <c r="AF93" s="39">
        <v>317</v>
      </c>
      <c r="AG93" s="36">
        <v>1211</v>
      </c>
      <c r="AH93" s="36">
        <v>0</v>
      </c>
      <c r="AI93" s="36">
        <v>0</v>
      </c>
      <c r="AJ93" s="36">
        <v>-190</v>
      </c>
      <c r="AK93" s="40">
        <v>5134</v>
      </c>
      <c r="AL93" s="38">
        <v>9608</v>
      </c>
      <c r="AM93" s="38">
        <v>0</v>
      </c>
      <c r="AN93" s="38">
        <v>0</v>
      </c>
      <c r="AO93" s="38">
        <v>0</v>
      </c>
      <c r="AP93" s="38">
        <v>0</v>
      </c>
      <c r="AQ93" s="36">
        <v>488</v>
      </c>
      <c r="AR93" s="36">
        <v>0</v>
      </c>
      <c r="AS93" s="36">
        <v>0</v>
      </c>
      <c r="AT93" s="36">
        <v>0</v>
      </c>
      <c r="AU93" s="36">
        <v>0</v>
      </c>
      <c r="AV93" s="36">
        <v>-504</v>
      </c>
      <c r="AW93" s="36">
        <v>0</v>
      </c>
      <c r="AX93" s="36">
        <v>0</v>
      </c>
      <c r="AY93" s="36">
        <v>0</v>
      </c>
      <c r="AZ93" s="40"/>
      <c r="BA93" s="40">
        <v>14726</v>
      </c>
      <c r="BB93" s="36">
        <v>0</v>
      </c>
      <c r="BC93" s="36">
        <v>0</v>
      </c>
      <c r="BD93" s="36">
        <v>71</v>
      </c>
      <c r="BE93" s="36">
        <v>-190</v>
      </c>
    </row>
    <row r="94" spans="1:57" x14ac:dyDescent="0.2">
      <c r="A94" s="35" t="s">
        <v>65</v>
      </c>
      <c r="B94" s="35" t="s">
        <v>1137</v>
      </c>
      <c r="C94" s="397" t="str">
        <f>IFERROR(VLOOKUP(B94,#REF!,2,FALSE),"")</f>
        <v/>
      </c>
      <c r="D94" s="35" t="s">
        <v>64</v>
      </c>
      <c r="E94" s="35"/>
      <c r="F94" s="35" t="s">
        <v>3</v>
      </c>
      <c r="G94" s="36">
        <v>59</v>
      </c>
      <c r="H94" s="36">
        <v>651</v>
      </c>
      <c r="I94" s="37">
        <v>710</v>
      </c>
      <c r="J94" s="39">
        <v>11</v>
      </c>
      <c r="K94" s="36">
        <v>77</v>
      </c>
      <c r="L94" s="36">
        <v>0</v>
      </c>
      <c r="M94" s="37">
        <v>77</v>
      </c>
      <c r="N94" s="38">
        <v>-223</v>
      </c>
      <c r="O94" s="38">
        <v>0</v>
      </c>
      <c r="P94" s="38">
        <v>134</v>
      </c>
      <c r="Q94" s="39">
        <v>-89</v>
      </c>
      <c r="R94" s="37">
        <v>540</v>
      </c>
      <c r="S94" s="38">
        <v>0</v>
      </c>
      <c r="T94" s="38">
        <v>63</v>
      </c>
      <c r="U94" s="38">
        <v>411</v>
      </c>
      <c r="V94" s="39">
        <v>474</v>
      </c>
      <c r="W94" s="36">
        <v>0</v>
      </c>
      <c r="X94" s="36">
        <v>-14</v>
      </c>
      <c r="Y94" s="37">
        <v>-14</v>
      </c>
      <c r="Z94" s="39">
        <v>472</v>
      </c>
      <c r="AA94" s="36">
        <v>0</v>
      </c>
      <c r="AB94" s="36">
        <v>0</v>
      </c>
      <c r="AC94" s="37">
        <v>0</v>
      </c>
      <c r="AD94" s="38">
        <v>0</v>
      </c>
      <c r="AE94" s="38">
        <v>57</v>
      </c>
      <c r="AF94" s="39">
        <v>57</v>
      </c>
      <c r="AG94" s="36">
        <v>0</v>
      </c>
      <c r="AH94" s="36">
        <v>0</v>
      </c>
      <c r="AI94" s="36">
        <v>0</v>
      </c>
      <c r="AJ94" s="36">
        <v>0</v>
      </c>
      <c r="AK94" s="40">
        <v>2238</v>
      </c>
      <c r="AL94" s="38">
        <v>2310</v>
      </c>
      <c r="AM94" s="38">
        <v>94</v>
      </c>
      <c r="AN94" s="38">
        <v>1505</v>
      </c>
      <c r="AO94" s="38">
        <v>0</v>
      </c>
      <c r="AP94" s="38">
        <v>0</v>
      </c>
      <c r="AQ94" s="36">
        <v>230</v>
      </c>
      <c r="AR94" s="36">
        <v>0</v>
      </c>
      <c r="AS94" s="36">
        <v>0</v>
      </c>
      <c r="AT94" s="36">
        <v>0</v>
      </c>
      <c r="AU94" s="36">
        <v>0</v>
      </c>
      <c r="AV94" s="36">
        <v>0</v>
      </c>
      <c r="AW94" s="36">
        <v>0</v>
      </c>
      <c r="AX94" s="36">
        <v>0</v>
      </c>
      <c r="AY94" s="36">
        <v>0</v>
      </c>
      <c r="AZ94" s="40"/>
      <c r="BA94" s="40">
        <v>6377</v>
      </c>
      <c r="BB94" s="36">
        <v>0</v>
      </c>
      <c r="BC94" s="36">
        <v>0</v>
      </c>
      <c r="BD94" s="36">
        <v>45</v>
      </c>
      <c r="BE94" s="36">
        <v>-124</v>
      </c>
    </row>
    <row r="95" spans="1:57" x14ac:dyDescent="0.2">
      <c r="A95" s="35" t="s">
        <v>101</v>
      </c>
      <c r="B95" s="35" t="s">
        <v>1138</v>
      </c>
      <c r="C95" s="397" t="str">
        <f>IFERROR(VLOOKUP(B95,#REF!,2,FALSE),"")</f>
        <v/>
      </c>
      <c r="D95" s="35" t="s">
        <v>100</v>
      </c>
      <c r="E95" s="35"/>
      <c r="F95" s="35" t="s">
        <v>3</v>
      </c>
      <c r="G95" s="36">
        <v>58</v>
      </c>
      <c r="H95" s="36">
        <v>19</v>
      </c>
      <c r="I95" s="37">
        <v>77</v>
      </c>
      <c r="J95" s="39">
        <v>12</v>
      </c>
      <c r="K95" s="36">
        <v>31</v>
      </c>
      <c r="L95" s="36">
        <v>0</v>
      </c>
      <c r="M95" s="37">
        <v>31</v>
      </c>
      <c r="N95" s="38">
        <v>57</v>
      </c>
      <c r="O95" s="38">
        <v>0</v>
      </c>
      <c r="P95" s="38">
        <v>122</v>
      </c>
      <c r="Q95" s="39">
        <v>179</v>
      </c>
      <c r="R95" s="37">
        <v>413</v>
      </c>
      <c r="S95" s="38">
        <v>15</v>
      </c>
      <c r="T95" s="38">
        <v>0</v>
      </c>
      <c r="U95" s="38">
        <v>212</v>
      </c>
      <c r="V95" s="39">
        <v>227</v>
      </c>
      <c r="W95" s="36">
        <v>0</v>
      </c>
      <c r="X95" s="36">
        <v>0</v>
      </c>
      <c r="Y95" s="37">
        <v>0</v>
      </c>
      <c r="Z95" s="39">
        <v>1256</v>
      </c>
      <c r="AA95" s="36">
        <v>0</v>
      </c>
      <c r="AB95" s="36">
        <v>0</v>
      </c>
      <c r="AC95" s="37">
        <v>0</v>
      </c>
      <c r="AD95" s="38">
        <v>0</v>
      </c>
      <c r="AE95" s="38">
        <v>590</v>
      </c>
      <c r="AF95" s="39">
        <v>590</v>
      </c>
      <c r="AG95" s="36">
        <v>641</v>
      </c>
      <c r="AH95" s="36">
        <v>4</v>
      </c>
      <c r="AI95" s="36">
        <v>0</v>
      </c>
      <c r="AJ95" s="36">
        <v>1</v>
      </c>
      <c r="AK95" s="40">
        <v>3431</v>
      </c>
      <c r="AL95" s="38">
        <v>3361</v>
      </c>
      <c r="AM95" s="38">
        <v>260</v>
      </c>
      <c r="AN95" s="38">
        <v>879</v>
      </c>
      <c r="AO95" s="38">
        <v>0</v>
      </c>
      <c r="AP95" s="38">
        <v>0</v>
      </c>
      <c r="AQ95" s="36">
        <v>61</v>
      </c>
      <c r="AR95" s="36">
        <v>0</v>
      </c>
      <c r="AS95" s="36">
        <v>0</v>
      </c>
      <c r="AT95" s="36">
        <v>0</v>
      </c>
      <c r="AU95" s="36">
        <v>0</v>
      </c>
      <c r="AV95" s="36">
        <v>0</v>
      </c>
      <c r="AW95" s="36">
        <v>0</v>
      </c>
      <c r="AX95" s="36">
        <v>0</v>
      </c>
      <c r="AY95" s="36">
        <v>0</v>
      </c>
      <c r="AZ95" s="40"/>
      <c r="BA95" s="40">
        <v>7992</v>
      </c>
      <c r="BB95" s="36">
        <v>0</v>
      </c>
      <c r="BC95" s="36">
        <v>0</v>
      </c>
      <c r="BD95" s="36">
        <v>52</v>
      </c>
      <c r="BE95" s="36">
        <v>-21</v>
      </c>
    </row>
    <row r="96" spans="1:57" x14ac:dyDescent="0.2">
      <c r="A96" s="35" t="s">
        <v>105</v>
      </c>
      <c r="B96" s="35" t="s">
        <v>1139</v>
      </c>
      <c r="C96" s="397" t="str">
        <f>IFERROR(VLOOKUP(B96,#REF!,2,FALSE),"")</f>
        <v/>
      </c>
      <c r="D96" s="35" t="s">
        <v>104</v>
      </c>
      <c r="E96" s="35"/>
      <c r="F96" s="35" t="s">
        <v>3</v>
      </c>
      <c r="G96" s="36">
        <v>-166</v>
      </c>
      <c r="H96" s="36">
        <v>1667</v>
      </c>
      <c r="I96" s="37">
        <v>1501</v>
      </c>
      <c r="J96" s="39">
        <v>0</v>
      </c>
      <c r="K96" s="36">
        <v>114</v>
      </c>
      <c r="L96" s="36">
        <v>0</v>
      </c>
      <c r="M96" s="37">
        <v>114</v>
      </c>
      <c r="N96" s="38">
        <v>-1314</v>
      </c>
      <c r="O96" s="38">
        <v>0</v>
      </c>
      <c r="P96" s="38">
        <v>141</v>
      </c>
      <c r="Q96" s="39">
        <v>-1173</v>
      </c>
      <c r="R96" s="37">
        <v>1310</v>
      </c>
      <c r="S96" s="38">
        <v>9</v>
      </c>
      <c r="T96" s="38">
        <v>223</v>
      </c>
      <c r="U96" s="38">
        <v>758</v>
      </c>
      <c r="V96" s="39">
        <v>990</v>
      </c>
      <c r="W96" s="36">
        <v>0</v>
      </c>
      <c r="X96" s="36">
        <v>0</v>
      </c>
      <c r="Y96" s="37">
        <v>0</v>
      </c>
      <c r="Z96" s="39">
        <v>953</v>
      </c>
      <c r="AA96" s="36">
        <v>0</v>
      </c>
      <c r="AB96" s="36">
        <v>0</v>
      </c>
      <c r="AC96" s="37">
        <v>0</v>
      </c>
      <c r="AD96" s="38">
        <v>0</v>
      </c>
      <c r="AE96" s="38">
        <v>851</v>
      </c>
      <c r="AF96" s="39">
        <v>851</v>
      </c>
      <c r="AG96" s="36">
        <v>466</v>
      </c>
      <c r="AH96" s="36">
        <v>0</v>
      </c>
      <c r="AI96" s="36">
        <v>0</v>
      </c>
      <c r="AJ96" s="36">
        <v>149</v>
      </c>
      <c r="AK96" s="40">
        <v>5161</v>
      </c>
      <c r="AL96" s="38">
        <v>10399</v>
      </c>
      <c r="AM96" s="38">
        <v>704</v>
      </c>
      <c r="AN96" s="38">
        <v>0</v>
      </c>
      <c r="AO96" s="38">
        <v>0</v>
      </c>
      <c r="AP96" s="38">
        <v>0</v>
      </c>
      <c r="AQ96" s="36">
        <v>598</v>
      </c>
      <c r="AR96" s="36">
        <v>0</v>
      </c>
      <c r="AS96" s="36">
        <v>0</v>
      </c>
      <c r="AT96" s="36">
        <v>0</v>
      </c>
      <c r="AU96" s="36">
        <v>0</v>
      </c>
      <c r="AV96" s="36">
        <v>-998</v>
      </c>
      <c r="AW96" s="36">
        <v>23</v>
      </c>
      <c r="AX96" s="36">
        <v>0</v>
      </c>
      <c r="AY96" s="36">
        <v>0</v>
      </c>
      <c r="AZ96" s="40"/>
      <c r="BA96" s="40">
        <v>15887</v>
      </c>
      <c r="BB96" s="36">
        <v>-49</v>
      </c>
      <c r="BC96" s="36">
        <v>55</v>
      </c>
      <c r="BD96" s="36">
        <v>0</v>
      </c>
      <c r="BE96" s="36">
        <v>-173</v>
      </c>
    </row>
    <row r="97" spans="1:57" x14ac:dyDescent="0.2">
      <c r="A97" s="35" t="s">
        <v>127</v>
      </c>
      <c r="B97" s="35" t="s">
        <v>1140</v>
      </c>
      <c r="C97" s="397" t="str">
        <f>IFERROR(VLOOKUP(B97,#REF!,2,FALSE),"")</f>
        <v/>
      </c>
      <c r="D97" s="35" t="s">
        <v>126</v>
      </c>
      <c r="E97" s="35"/>
      <c r="F97" s="35" t="s">
        <v>3</v>
      </c>
      <c r="G97" s="36">
        <v>-141</v>
      </c>
      <c r="H97" s="36">
        <v>33</v>
      </c>
      <c r="I97" s="37">
        <v>-108</v>
      </c>
      <c r="J97" s="39">
        <v>6</v>
      </c>
      <c r="K97" s="36">
        <v>267</v>
      </c>
      <c r="L97" s="36">
        <v>0</v>
      </c>
      <c r="M97" s="37">
        <v>267</v>
      </c>
      <c r="N97" s="38">
        <v>-202</v>
      </c>
      <c r="O97" s="38">
        <v>0</v>
      </c>
      <c r="P97" s="38">
        <v>-221</v>
      </c>
      <c r="Q97" s="39">
        <v>-423</v>
      </c>
      <c r="R97" s="37">
        <v>2163</v>
      </c>
      <c r="S97" s="38">
        <v>2</v>
      </c>
      <c r="T97" s="38">
        <v>270</v>
      </c>
      <c r="U97" s="38">
        <v>293</v>
      </c>
      <c r="V97" s="39">
        <v>565</v>
      </c>
      <c r="W97" s="36">
        <v>0</v>
      </c>
      <c r="X97" s="36">
        <v>0</v>
      </c>
      <c r="Y97" s="37">
        <v>0</v>
      </c>
      <c r="Z97" s="39">
        <v>1850</v>
      </c>
      <c r="AA97" s="36">
        <v>0</v>
      </c>
      <c r="AB97" s="36">
        <v>0</v>
      </c>
      <c r="AC97" s="37">
        <v>0</v>
      </c>
      <c r="AD97" s="38">
        <v>62</v>
      </c>
      <c r="AE97" s="38">
        <v>274</v>
      </c>
      <c r="AF97" s="39">
        <v>336</v>
      </c>
      <c r="AG97" s="36">
        <v>113</v>
      </c>
      <c r="AH97" s="36">
        <v>0</v>
      </c>
      <c r="AI97" s="36">
        <v>0</v>
      </c>
      <c r="AJ97" s="36">
        <v>0</v>
      </c>
      <c r="AK97" s="40">
        <v>4769</v>
      </c>
      <c r="AL97" s="38">
        <v>8993</v>
      </c>
      <c r="AM97" s="38">
        <v>0</v>
      </c>
      <c r="AN97" s="38">
        <v>4143</v>
      </c>
      <c r="AO97" s="38">
        <v>0</v>
      </c>
      <c r="AP97" s="38">
        <v>0</v>
      </c>
      <c r="AQ97" s="36">
        <v>0</v>
      </c>
      <c r="AR97" s="36">
        <v>0</v>
      </c>
      <c r="AS97" s="36">
        <v>0</v>
      </c>
      <c r="AT97" s="36">
        <v>0</v>
      </c>
      <c r="AU97" s="36">
        <v>0</v>
      </c>
      <c r="AV97" s="36">
        <v>-183</v>
      </c>
      <c r="AW97" s="36">
        <v>0</v>
      </c>
      <c r="AX97" s="36">
        <v>0</v>
      </c>
      <c r="AY97" s="36">
        <v>0</v>
      </c>
      <c r="AZ97" s="40"/>
      <c r="BA97" s="40">
        <v>17722</v>
      </c>
      <c r="BB97" s="36">
        <v>0</v>
      </c>
      <c r="BC97" s="36">
        <v>0</v>
      </c>
      <c r="BD97" s="36">
        <v>2042</v>
      </c>
      <c r="BE97" s="36">
        <v>-35</v>
      </c>
    </row>
    <row r="98" spans="1:57" x14ac:dyDescent="0.2">
      <c r="A98" s="35" t="s">
        <v>204</v>
      </c>
      <c r="B98" s="35" t="s">
        <v>1141</v>
      </c>
      <c r="C98" s="397" t="str">
        <f>IFERROR(VLOOKUP(B98,#REF!,2,FALSE),"")</f>
        <v/>
      </c>
      <c r="D98" s="35" t="s">
        <v>203</v>
      </c>
      <c r="E98" s="35"/>
      <c r="F98" s="35" t="s">
        <v>3</v>
      </c>
      <c r="G98" s="36">
        <v>17</v>
      </c>
      <c r="H98" s="36">
        <v>1360</v>
      </c>
      <c r="I98" s="37">
        <v>1377</v>
      </c>
      <c r="J98" s="39">
        <v>11</v>
      </c>
      <c r="K98" s="36">
        <v>56</v>
      </c>
      <c r="L98" s="36">
        <v>0</v>
      </c>
      <c r="M98" s="37">
        <v>56</v>
      </c>
      <c r="N98" s="38">
        <v>-144</v>
      </c>
      <c r="O98" s="38">
        <v>0</v>
      </c>
      <c r="P98" s="38">
        <v>812</v>
      </c>
      <c r="Q98" s="39">
        <v>668</v>
      </c>
      <c r="R98" s="37">
        <v>1426</v>
      </c>
      <c r="S98" s="38">
        <v>0</v>
      </c>
      <c r="T98" s="38">
        <v>306</v>
      </c>
      <c r="U98" s="38">
        <v>971</v>
      </c>
      <c r="V98" s="39">
        <v>1277</v>
      </c>
      <c r="W98" s="36">
        <v>0</v>
      </c>
      <c r="X98" s="36">
        <v>0</v>
      </c>
      <c r="Y98" s="37">
        <v>0</v>
      </c>
      <c r="Z98" s="39">
        <v>372</v>
      </c>
      <c r="AA98" s="36">
        <v>0</v>
      </c>
      <c r="AB98" s="36">
        <v>0</v>
      </c>
      <c r="AC98" s="37">
        <v>0</v>
      </c>
      <c r="AD98" s="38">
        <v>0</v>
      </c>
      <c r="AE98" s="38">
        <v>445</v>
      </c>
      <c r="AF98" s="39">
        <v>445</v>
      </c>
      <c r="AG98" s="36">
        <v>0</v>
      </c>
      <c r="AH98" s="36">
        <v>0</v>
      </c>
      <c r="AI98" s="36">
        <v>0</v>
      </c>
      <c r="AJ98" s="36">
        <v>0</v>
      </c>
      <c r="AK98" s="40">
        <v>5632</v>
      </c>
      <c r="AL98" s="38">
        <v>5155</v>
      </c>
      <c r="AM98" s="38">
        <v>63</v>
      </c>
      <c r="AN98" s="38">
        <v>3567</v>
      </c>
      <c r="AO98" s="38">
        <v>0</v>
      </c>
      <c r="AP98" s="38">
        <v>0</v>
      </c>
      <c r="AQ98" s="36">
        <v>0</v>
      </c>
      <c r="AR98" s="36">
        <v>0</v>
      </c>
      <c r="AS98" s="36">
        <v>0</v>
      </c>
      <c r="AT98" s="36">
        <v>0</v>
      </c>
      <c r="AU98" s="36">
        <v>0</v>
      </c>
      <c r="AV98" s="36">
        <v>0</v>
      </c>
      <c r="AW98" s="36">
        <v>-884</v>
      </c>
      <c r="AX98" s="36">
        <v>0</v>
      </c>
      <c r="AY98" s="36">
        <v>0</v>
      </c>
      <c r="AZ98" s="40"/>
      <c r="BA98" s="40">
        <v>13533</v>
      </c>
      <c r="BB98" s="36">
        <v>0</v>
      </c>
      <c r="BC98" s="36">
        <v>0</v>
      </c>
      <c r="BD98" s="36">
        <v>2701</v>
      </c>
      <c r="BE98" s="36">
        <v>-49</v>
      </c>
    </row>
    <row r="99" spans="1:57" x14ac:dyDescent="0.2">
      <c r="A99" s="35" t="s">
        <v>262</v>
      </c>
      <c r="B99" s="35" t="s">
        <v>1142</v>
      </c>
      <c r="C99" s="397" t="str">
        <f>IFERROR(VLOOKUP(B99,#REF!,2,FALSE),"")</f>
        <v/>
      </c>
      <c r="D99" s="35" t="s">
        <v>261</v>
      </c>
      <c r="E99" s="35"/>
      <c r="F99" s="35" t="s">
        <v>3</v>
      </c>
      <c r="G99" s="36">
        <v>-55</v>
      </c>
      <c r="H99" s="36">
        <v>-235</v>
      </c>
      <c r="I99" s="37">
        <v>-290</v>
      </c>
      <c r="J99" s="39">
        <v>2</v>
      </c>
      <c r="K99" s="36">
        <v>82</v>
      </c>
      <c r="L99" s="36">
        <v>0</v>
      </c>
      <c r="M99" s="37">
        <v>82</v>
      </c>
      <c r="N99" s="38">
        <v>86</v>
      </c>
      <c r="O99" s="38">
        <v>0</v>
      </c>
      <c r="P99" s="38">
        <v>-919</v>
      </c>
      <c r="Q99" s="39">
        <v>-833</v>
      </c>
      <c r="R99" s="37">
        <v>661</v>
      </c>
      <c r="S99" s="38">
        <v>0</v>
      </c>
      <c r="T99" s="38">
        <v>5</v>
      </c>
      <c r="U99" s="38">
        <v>329</v>
      </c>
      <c r="V99" s="39">
        <v>334</v>
      </c>
      <c r="W99" s="36">
        <v>0</v>
      </c>
      <c r="X99" s="36">
        <v>0</v>
      </c>
      <c r="Y99" s="37">
        <v>0</v>
      </c>
      <c r="Z99" s="39">
        <v>653</v>
      </c>
      <c r="AA99" s="36">
        <v>0</v>
      </c>
      <c r="AB99" s="36">
        <v>0</v>
      </c>
      <c r="AC99" s="37">
        <v>0</v>
      </c>
      <c r="AD99" s="38">
        <v>60</v>
      </c>
      <c r="AE99" s="38">
        <v>289</v>
      </c>
      <c r="AF99" s="39">
        <v>349</v>
      </c>
      <c r="AG99" s="36">
        <v>-191</v>
      </c>
      <c r="AH99" s="36">
        <v>0</v>
      </c>
      <c r="AI99" s="36">
        <v>0</v>
      </c>
      <c r="AJ99" s="36">
        <v>702</v>
      </c>
      <c r="AK99" s="40">
        <v>1469</v>
      </c>
      <c r="AL99" s="38">
        <v>3182</v>
      </c>
      <c r="AM99" s="38">
        <v>0</v>
      </c>
      <c r="AN99" s="38">
        <v>4545</v>
      </c>
      <c r="AO99" s="38">
        <v>0</v>
      </c>
      <c r="AP99" s="38">
        <v>132</v>
      </c>
      <c r="AQ99" s="36">
        <v>0</v>
      </c>
      <c r="AR99" s="36">
        <v>0</v>
      </c>
      <c r="AS99" s="36">
        <v>0</v>
      </c>
      <c r="AT99" s="36">
        <v>0</v>
      </c>
      <c r="AU99" s="36">
        <v>0</v>
      </c>
      <c r="AV99" s="36">
        <v>-3</v>
      </c>
      <c r="AW99" s="36">
        <v>0</v>
      </c>
      <c r="AX99" s="36">
        <v>0</v>
      </c>
      <c r="AY99" s="36">
        <v>0</v>
      </c>
      <c r="AZ99" s="40"/>
      <c r="BA99" s="40">
        <v>9325</v>
      </c>
      <c r="BB99" s="36">
        <v>0</v>
      </c>
      <c r="BC99" s="36">
        <v>0</v>
      </c>
      <c r="BD99" s="36">
        <v>0</v>
      </c>
      <c r="BE99" s="36">
        <v>-75</v>
      </c>
    </row>
    <row r="100" spans="1:57" x14ac:dyDescent="0.2">
      <c r="A100" s="35" t="s">
        <v>346</v>
      </c>
      <c r="B100" s="35" t="s">
        <v>1143</v>
      </c>
      <c r="C100" s="397" t="str">
        <f>IFERROR(VLOOKUP(B100,#REF!,2,FALSE),"")</f>
        <v/>
      </c>
      <c r="D100" s="35" t="s">
        <v>901</v>
      </c>
      <c r="E100" s="35"/>
      <c r="F100" s="35" t="s">
        <v>3</v>
      </c>
      <c r="G100" s="36">
        <v>16</v>
      </c>
      <c r="H100" s="36">
        <v>802</v>
      </c>
      <c r="I100" s="37">
        <v>818</v>
      </c>
      <c r="J100" s="39">
        <v>16</v>
      </c>
      <c r="K100" s="36">
        <v>60</v>
      </c>
      <c r="L100" s="36">
        <v>0</v>
      </c>
      <c r="M100" s="37">
        <v>60</v>
      </c>
      <c r="N100" s="38">
        <v>-216</v>
      </c>
      <c r="O100" s="38">
        <v>0</v>
      </c>
      <c r="P100" s="38">
        <v>209</v>
      </c>
      <c r="Q100" s="39">
        <v>-7</v>
      </c>
      <c r="R100" s="37">
        <v>443</v>
      </c>
      <c r="S100" s="38">
        <v>0</v>
      </c>
      <c r="T100" s="38">
        <v>82</v>
      </c>
      <c r="U100" s="38">
        <v>338</v>
      </c>
      <c r="V100" s="39">
        <v>420</v>
      </c>
      <c r="W100" s="36">
        <v>0</v>
      </c>
      <c r="X100" s="36">
        <v>0</v>
      </c>
      <c r="Y100" s="37">
        <v>0</v>
      </c>
      <c r="Z100" s="39">
        <v>197</v>
      </c>
      <c r="AA100" s="36">
        <v>0</v>
      </c>
      <c r="AB100" s="36">
        <v>0</v>
      </c>
      <c r="AC100" s="37">
        <v>0</v>
      </c>
      <c r="AD100" s="38">
        <v>0</v>
      </c>
      <c r="AE100" s="38">
        <v>180</v>
      </c>
      <c r="AF100" s="39">
        <v>180</v>
      </c>
      <c r="AG100" s="36">
        <v>0</v>
      </c>
      <c r="AH100" s="36">
        <v>0</v>
      </c>
      <c r="AI100" s="36">
        <v>0</v>
      </c>
      <c r="AJ100" s="36">
        <v>-11</v>
      </c>
      <c r="AK100" s="40">
        <v>2116</v>
      </c>
      <c r="AL100" s="38">
        <v>5490</v>
      </c>
      <c r="AM100" s="38">
        <v>-8</v>
      </c>
      <c r="AN100" s="38">
        <v>0</v>
      </c>
      <c r="AO100" s="38">
        <v>0</v>
      </c>
      <c r="AP100" s="38">
        <v>0</v>
      </c>
      <c r="AQ100" s="36">
        <v>346</v>
      </c>
      <c r="AR100" s="36">
        <v>0</v>
      </c>
      <c r="AS100" s="36">
        <v>0</v>
      </c>
      <c r="AT100" s="36">
        <v>0</v>
      </c>
      <c r="AU100" s="36">
        <v>0</v>
      </c>
      <c r="AV100" s="36">
        <v>-4</v>
      </c>
      <c r="AW100" s="36">
        <v>0</v>
      </c>
      <c r="AX100" s="36">
        <v>0</v>
      </c>
      <c r="AY100" s="36">
        <v>0</v>
      </c>
      <c r="AZ100" s="40"/>
      <c r="BA100" s="40">
        <v>7940</v>
      </c>
      <c r="BB100" s="36">
        <v>0</v>
      </c>
      <c r="BC100" s="36">
        <v>0</v>
      </c>
      <c r="BD100" s="36">
        <v>0</v>
      </c>
      <c r="BE100" s="36">
        <v>-67</v>
      </c>
    </row>
    <row r="101" spans="1:57" x14ac:dyDescent="0.2">
      <c r="A101" s="35" t="s">
        <v>465</v>
      </c>
      <c r="B101" s="35" t="s">
        <v>1144</v>
      </c>
      <c r="C101" s="397" t="str">
        <f>IFERROR(VLOOKUP(B101,#REF!,2,FALSE),"")</f>
        <v/>
      </c>
      <c r="D101" s="35" t="s">
        <v>464</v>
      </c>
      <c r="E101" s="35"/>
      <c r="F101" s="35" t="s">
        <v>3</v>
      </c>
      <c r="G101" s="36">
        <v>-29</v>
      </c>
      <c r="H101" s="36">
        <v>1092</v>
      </c>
      <c r="I101" s="37">
        <v>1063</v>
      </c>
      <c r="J101" s="39">
        <v>10</v>
      </c>
      <c r="K101" s="36">
        <v>0</v>
      </c>
      <c r="L101" s="36">
        <v>0</v>
      </c>
      <c r="M101" s="37">
        <v>0</v>
      </c>
      <c r="N101" s="38">
        <v>-292</v>
      </c>
      <c r="O101" s="38">
        <v>0</v>
      </c>
      <c r="P101" s="38">
        <v>-5</v>
      </c>
      <c r="Q101" s="39">
        <v>-297</v>
      </c>
      <c r="R101" s="37">
        <v>986</v>
      </c>
      <c r="S101" s="38">
        <v>0</v>
      </c>
      <c r="T101" s="38">
        <v>18</v>
      </c>
      <c r="U101" s="38">
        <v>-2</v>
      </c>
      <c r="V101" s="39">
        <v>16</v>
      </c>
      <c r="W101" s="36">
        <v>0</v>
      </c>
      <c r="X101" s="36">
        <v>0</v>
      </c>
      <c r="Y101" s="37">
        <v>0</v>
      </c>
      <c r="Z101" s="39">
        <v>249</v>
      </c>
      <c r="AA101" s="36">
        <v>0</v>
      </c>
      <c r="AB101" s="36">
        <v>0</v>
      </c>
      <c r="AC101" s="37">
        <v>0</v>
      </c>
      <c r="AD101" s="38">
        <v>0</v>
      </c>
      <c r="AE101" s="38">
        <v>118</v>
      </c>
      <c r="AF101" s="39">
        <v>118</v>
      </c>
      <c r="AG101" s="36">
        <v>0</v>
      </c>
      <c r="AH101" s="36">
        <v>0</v>
      </c>
      <c r="AI101" s="36">
        <v>0</v>
      </c>
      <c r="AJ101" s="36">
        <v>0</v>
      </c>
      <c r="AK101" s="40">
        <v>2145</v>
      </c>
      <c r="AL101" s="38">
        <v>3959</v>
      </c>
      <c r="AM101" s="38">
        <v>0</v>
      </c>
      <c r="AN101" s="38">
        <v>0</v>
      </c>
      <c r="AO101" s="38">
        <v>0</v>
      </c>
      <c r="AP101" s="38">
        <v>0</v>
      </c>
      <c r="AQ101" s="36">
        <v>355</v>
      </c>
      <c r="AR101" s="36">
        <v>0</v>
      </c>
      <c r="AS101" s="36">
        <v>0</v>
      </c>
      <c r="AT101" s="36">
        <v>0</v>
      </c>
      <c r="AU101" s="36">
        <v>0</v>
      </c>
      <c r="AV101" s="36">
        <v>0</v>
      </c>
      <c r="AW101" s="36">
        <v>0</v>
      </c>
      <c r="AX101" s="36">
        <v>0</v>
      </c>
      <c r="AY101" s="36">
        <v>0</v>
      </c>
      <c r="AZ101" s="40"/>
      <c r="BA101" s="40">
        <v>6459</v>
      </c>
      <c r="BB101" s="36">
        <v>0</v>
      </c>
      <c r="BC101" s="36">
        <v>0</v>
      </c>
      <c r="BD101" s="36">
        <v>0</v>
      </c>
      <c r="BE101" s="36">
        <v>-3</v>
      </c>
    </row>
    <row r="102" spans="1:57" x14ac:dyDescent="0.2">
      <c r="A102" s="35" t="s">
        <v>590</v>
      </c>
      <c r="B102" s="35" t="s">
        <v>1145</v>
      </c>
      <c r="C102" s="397" t="str">
        <f>IFERROR(VLOOKUP(B102,#REF!,2,FALSE),"")</f>
        <v/>
      </c>
      <c r="D102" s="35" t="s">
        <v>902</v>
      </c>
      <c r="E102" s="35"/>
      <c r="F102" s="35" t="s">
        <v>3</v>
      </c>
      <c r="G102" s="36">
        <v>-208</v>
      </c>
      <c r="H102" s="36">
        <v>753</v>
      </c>
      <c r="I102" s="37">
        <v>545</v>
      </c>
      <c r="J102" s="39">
        <v>15</v>
      </c>
      <c r="K102" s="36">
        <v>49</v>
      </c>
      <c r="L102" s="36">
        <v>0</v>
      </c>
      <c r="M102" s="37">
        <v>49</v>
      </c>
      <c r="N102" s="38">
        <v>35</v>
      </c>
      <c r="O102" s="38">
        <v>0</v>
      </c>
      <c r="P102" s="38">
        <v>679</v>
      </c>
      <c r="Q102" s="39">
        <v>714</v>
      </c>
      <c r="R102" s="37">
        <v>1628</v>
      </c>
      <c r="S102" s="38">
        <v>7</v>
      </c>
      <c r="T102" s="38">
        <v>176</v>
      </c>
      <c r="U102" s="38">
        <v>360</v>
      </c>
      <c r="V102" s="39">
        <v>543</v>
      </c>
      <c r="W102" s="36">
        <v>0</v>
      </c>
      <c r="X102" s="36">
        <v>0</v>
      </c>
      <c r="Y102" s="37">
        <v>0</v>
      </c>
      <c r="Z102" s="39">
        <v>705</v>
      </c>
      <c r="AA102" s="36">
        <v>0</v>
      </c>
      <c r="AB102" s="36">
        <v>0</v>
      </c>
      <c r="AC102" s="37">
        <v>0</v>
      </c>
      <c r="AD102" s="38">
        <v>-7</v>
      </c>
      <c r="AE102" s="38">
        <v>594</v>
      </c>
      <c r="AF102" s="39">
        <v>587</v>
      </c>
      <c r="AG102" s="36">
        <v>48</v>
      </c>
      <c r="AH102" s="36">
        <v>1</v>
      </c>
      <c r="AI102" s="36">
        <v>0</v>
      </c>
      <c r="AJ102" s="36">
        <v>0</v>
      </c>
      <c r="AK102" s="40">
        <v>4835</v>
      </c>
      <c r="AL102" s="38">
        <v>13652</v>
      </c>
      <c r="AM102" s="38">
        <v>31</v>
      </c>
      <c r="AN102" s="38">
        <v>2022</v>
      </c>
      <c r="AO102" s="38">
        <v>0</v>
      </c>
      <c r="AP102" s="38">
        <v>0</v>
      </c>
      <c r="AQ102" s="36">
        <v>400</v>
      </c>
      <c r="AR102" s="36">
        <v>0</v>
      </c>
      <c r="AS102" s="36">
        <v>0</v>
      </c>
      <c r="AT102" s="36">
        <v>0</v>
      </c>
      <c r="AU102" s="36">
        <v>0</v>
      </c>
      <c r="AV102" s="36">
        <v>0</v>
      </c>
      <c r="AW102" s="36">
        <v>0</v>
      </c>
      <c r="AX102" s="36">
        <v>0</v>
      </c>
      <c r="AY102" s="36">
        <v>0</v>
      </c>
      <c r="AZ102" s="40"/>
      <c r="BA102" s="40">
        <v>20940</v>
      </c>
      <c r="BB102" s="36">
        <v>0</v>
      </c>
      <c r="BC102" s="36">
        <v>0</v>
      </c>
      <c r="BD102" s="36">
        <v>1</v>
      </c>
      <c r="BE102" s="36">
        <v>-159</v>
      </c>
    </row>
    <row r="103" spans="1:57" x14ac:dyDescent="0.2">
      <c r="A103" s="35" t="s">
        <v>615</v>
      </c>
      <c r="B103" s="35" t="s">
        <v>1146</v>
      </c>
      <c r="C103" s="397" t="str">
        <f>IFERROR(VLOOKUP(B103,#REF!,2,FALSE),"")</f>
        <v/>
      </c>
      <c r="D103" s="35" t="s">
        <v>614</v>
      </c>
      <c r="E103" s="35"/>
      <c r="F103" s="35" t="s">
        <v>3</v>
      </c>
      <c r="G103" s="36">
        <v>0</v>
      </c>
      <c r="H103" s="36">
        <v>1282</v>
      </c>
      <c r="I103" s="37">
        <v>1282</v>
      </c>
      <c r="J103" s="39">
        <v>18</v>
      </c>
      <c r="K103" s="36">
        <v>34</v>
      </c>
      <c r="L103" s="36">
        <v>0</v>
      </c>
      <c r="M103" s="37">
        <v>34</v>
      </c>
      <c r="N103" s="38">
        <v>-151</v>
      </c>
      <c r="O103" s="38">
        <v>0</v>
      </c>
      <c r="P103" s="38">
        <v>15</v>
      </c>
      <c r="Q103" s="39">
        <v>-136</v>
      </c>
      <c r="R103" s="37">
        <v>582</v>
      </c>
      <c r="S103" s="38">
        <v>0</v>
      </c>
      <c r="T103" s="38">
        <v>19</v>
      </c>
      <c r="U103" s="38">
        <v>460</v>
      </c>
      <c r="V103" s="39">
        <v>479</v>
      </c>
      <c r="W103" s="36">
        <v>0</v>
      </c>
      <c r="X103" s="36">
        <v>0</v>
      </c>
      <c r="Y103" s="37">
        <v>0</v>
      </c>
      <c r="Z103" s="39">
        <v>353</v>
      </c>
      <c r="AA103" s="36">
        <v>0</v>
      </c>
      <c r="AB103" s="36">
        <v>0</v>
      </c>
      <c r="AC103" s="37">
        <v>0</v>
      </c>
      <c r="AD103" s="38">
        <v>36</v>
      </c>
      <c r="AE103" s="38">
        <v>216</v>
      </c>
      <c r="AF103" s="39">
        <v>252</v>
      </c>
      <c r="AG103" s="36">
        <v>267</v>
      </c>
      <c r="AH103" s="36">
        <v>0</v>
      </c>
      <c r="AI103" s="36">
        <v>0</v>
      </c>
      <c r="AJ103" s="36">
        <v>0</v>
      </c>
      <c r="AK103" s="40">
        <v>3131</v>
      </c>
      <c r="AL103" s="38">
        <v>2225</v>
      </c>
      <c r="AM103" s="38">
        <v>0</v>
      </c>
      <c r="AN103" s="38">
        <v>1634</v>
      </c>
      <c r="AO103" s="38">
        <v>0</v>
      </c>
      <c r="AP103" s="38">
        <v>0</v>
      </c>
      <c r="AQ103" s="36">
        <v>721</v>
      </c>
      <c r="AR103" s="36">
        <v>0</v>
      </c>
      <c r="AS103" s="36">
        <v>0</v>
      </c>
      <c r="AT103" s="36">
        <v>0</v>
      </c>
      <c r="AU103" s="36">
        <v>0</v>
      </c>
      <c r="AV103" s="36">
        <v>0</v>
      </c>
      <c r="AW103" s="36">
        <v>0</v>
      </c>
      <c r="AX103" s="36">
        <v>0</v>
      </c>
      <c r="AY103" s="36">
        <v>0</v>
      </c>
      <c r="AZ103" s="40"/>
      <c r="BA103" s="40">
        <v>7711</v>
      </c>
      <c r="BB103" s="36">
        <v>0</v>
      </c>
      <c r="BC103" s="36">
        <v>0</v>
      </c>
      <c r="BD103" s="36">
        <v>80</v>
      </c>
      <c r="BE103" s="36">
        <v>-469</v>
      </c>
    </row>
    <row r="104" spans="1:57" x14ac:dyDescent="0.2">
      <c r="A104" s="35" t="s">
        <v>231</v>
      </c>
      <c r="B104" s="35" t="s">
        <v>1147</v>
      </c>
      <c r="C104" s="397" t="str">
        <f>IFERROR(VLOOKUP(B104,#REF!,2,FALSE),"")</f>
        <v/>
      </c>
      <c r="D104" s="35" t="s">
        <v>903</v>
      </c>
      <c r="E104" s="35"/>
      <c r="F104" s="35" t="s">
        <v>729</v>
      </c>
      <c r="G104" s="36">
        <v>404</v>
      </c>
      <c r="H104" s="36">
        <v>1059</v>
      </c>
      <c r="I104" s="37">
        <v>1463</v>
      </c>
      <c r="J104" s="39">
        <v>52</v>
      </c>
      <c r="K104" s="36">
        <v>22</v>
      </c>
      <c r="L104" s="36">
        <v>4645</v>
      </c>
      <c r="M104" s="37">
        <v>4667</v>
      </c>
      <c r="N104" s="38">
        <v>8823</v>
      </c>
      <c r="O104" s="38">
        <v>0</v>
      </c>
      <c r="P104" s="38">
        <v>626</v>
      </c>
      <c r="Q104" s="39">
        <v>9449</v>
      </c>
      <c r="R104" s="37">
        <v>6340</v>
      </c>
      <c r="S104" s="38">
        <v>744</v>
      </c>
      <c r="T104" s="38">
        <v>35</v>
      </c>
      <c r="U104" s="38">
        <v>148</v>
      </c>
      <c r="V104" s="39">
        <v>927</v>
      </c>
      <c r="W104" s="36">
        <v>7347</v>
      </c>
      <c r="X104" s="36">
        <v>1397</v>
      </c>
      <c r="Y104" s="37">
        <v>8744</v>
      </c>
      <c r="Z104" s="39">
        <v>1205</v>
      </c>
      <c r="AA104" s="36">
        <v>54531</v>
      </c>
      <c r="AB104" s="36">
        <v>20826.699932301282</v>
      </c>
      <c r="AC104" s="37">
        <v>75357.699932301286</v>
      </c>
      <c r="AD104" s="38">
        <v>63993</v>
      </c>
      <c r="AE104" s="38">
        <v>0</v>
      </c>
      <c r="AF104" s="39">
        <v>63993</v>
      </c>
      <c r="AG104" s="36">
        <v>1815</v>
      </c>
      <c r="AH104" s="36">
        <v>229</v>
      </c>
      <c r="AI104" s="36">
        <v>0</v>
      </c>
      <c r="AJ104" s="36">
        <v>0</v>
      </c>
      <c r="AK104" s="40">
        <v>174241.69993230127</v>
      </c>
      <c r="AL104" s="38">
        <v>0</v>
      </c>
      <c r="AM104" s="38">
        <v>0</v>
      </c>
      <c r="AN104" s="38">
        <v>0</v>
      </c>
      <c r="AO104" s="38">
        <v>0</v>
      </c>
      <c r="AP104" s="38">
        <v>0</v>
      </c>
      <c r="AQ104" s="36">
        <v>0</v>
      </c>
      <c r="AR104" s="36">
        <v>0</v>
      </c>
      <c r="AS104" s="36">
        <v>0</v>
      </c>
      <c r="AT104" s="36">
        <v>0</v>
      </c>
      <c r="AU104" s="36">
        <v>0</v>
      </c>
      <c r="AV104" s="36">
        <v>0</v>
      </c>
      <c r="AW104" s="36">
        <v>0</v>
      </c>
      <c r="AX104" s="36">
        <v>0</v>
      </c>
      <c r="AY104" s="36">
        <v>0</v>
      </c>
      <c r="AZ104" s="40"/>
      <c r="BA104" s="40">
        <v>174241.69993230127</v>
      </c>
      <c r="BB104" s="36">
        <v>0</v>
      </c>
      <c r="BC104" s="36">
        <v>0</v>
      </c>
      <c r="BD104" s="36">
        <v>2554</v>
      </c>
      <c r="BE104" s="36">
        <v>-1055</v>
      </c>
    </row>
    <row r="105" spans="1:57" x14ac:dyDescent="0.2">
      <c r="A105" s="35" t="s">
        <v>107</v>
      </c>
      <c r="B105" s="35" t="s">
        <v>1148</v>
      </c>
      <c r="C105" s="397" t="str">
        <f>IFERROR(VLOOKUP(B105,#REF!,2,FALSE),"")</f>
        <v/>
      </c>
      <c r="D105" s="35" t="s">
        <v>106</v>
      </c>
      <c r="E105" s="35"/>
      <c r="F105" s="35" t="s">
        <v>3</v>
      </c>
      <c r="G105" s="36">
        <v>-218</v>
      </c>
      <c r="H105" s="36">
        <v>544</v>
      </c>
      <c r="I105" s="37">
        <v>326</v>
      </c>
      <c r="J105" s="39">
        <v>16</v>
      </c>
      <c r="K105" s="36">
        <v>98</v>
      </c>
      <c r="L105" s="36">
        <v>0</v>
      </c>
      <c r="M105" s="37">
        <v>98</v>
      </c>
      <c r="N105" s="38">
        <v>-885</v>
      </c>
      <c r="O105" s="38">
        <v>0</v>
      </c>
      <c r="P105" s="38">
        <v>159</v>
      </c>
      <c r="Q105" s="39">
        <v>-726</v>
      </c>
      <c r="R105" s="37">
        <v>659</v>
      </c>
      <c r="S105" s="38">
        <v>0</v>
      </c>
      <c r="T105" s="38">
        <v>56</v>
      </c>
      <c r="U105" s="38">
        <v>419</v>
      </c>
      <c r="V105" s="39">
        <v>475</v>
      </c>
      <c r="W105" s="36">
        <v>0</v>
      </c>
      <c r="X105" s="36">
        <v>0</v>
      </c>
      <c r="Y105" s="37">
        <v>0</v>
      </c>
      <c r="Z105" s="39">
        <v>1068</v>
      </c>
      <c r="AA105" s="36">
        <v>0</v>
      </c>
      <c r="AB105" s="36">
        <v>0</v>
      </c>
      <c r="AC105" s="37">
        <v>0</v>
      </c>
      <c r="AD105" s="38">
        <v>0</v>
      </c>
      <c r="AE105" s="38">
        <v>-57</v>
      </c>
      <c r="AF105" s="39">
        <v>-57</v>
      </c>
      <c r="AG105" s="36">
        <v>802</v>
      </c>
      <c r="AH105" s="36">
        <v>0</v>
      </c>
      <c r="AI105" s="36">
        <v>0</v>
      </c>
      <c r="AJ105" s="36">
        <v>0</v>
      </c>
      <c r="AK105" s="40">
        <v>2661</v>
      </c>
      <c r="AL105" s="38">
        <v>4312</v>
      </c>
      <c r="AM105" s="38">
        <v>0</v>
      </c>
      <c r="AN105" s="38">
        <v>2761</v>
      </c>
      <c r="AO105" s="38">
        <v>0</v>
      </c>
      <c r="AP105" s="38">
        <v>0</v>
      </c>
      <c r="AQ105" s="36">
        <v>50</v>
      </c>
      <c r="AR105" s="36">
        <v>0</v>
      </c>
      <c r="AS105" s="36">
        <v>0</v>
      </c>
      <c r="AT105" s="36">
        <v>0</v>
      </c>
      <c r="AU105" s="36">
        <v>0</v>
      </c>
      <c r="AV105" s="36">
        <v>0</v>
      </c>
      <c r="AW105" s="36">
        <v>0</v>
      </c>
      <c r="AX105" s="36">
        <v>0</v>
      </c>
      <c r="AY105" s="36">
        <v>0</v>
      </c>
      <c r="AZ105" s="40"/>
      <c r="BA105" s="40">
        <v>9784</v>
      </c>
      <c r="BB105" s="36">
        <v>0</v>
      </c>
      <c r="BC105" s="36">
        <v>0</v>
      </c>
      <c r="BD105" s="36">
        <v>644</v>
      </c>
      <c r="BE105" s="36">
        <v>-724</v>
      </c>
    </row>
    <row r="106" spans="1:57" x14ac:dyDescent="0.2">
      <c r="A106" s="35" t="s">
        <v>134</v>
      </c>
      <c r="B106" s="35" t="s">
        <v>1149</v>
      </c>
      <c r="C106" s="397" t="str">
        <f>IFERROR(VLOOKUP(B106,#REF!,2,FALSE),"")</f>
        <v/>
      </c>
      <c r="D106" s="35" t="s">
        <v>133</v>
      </c>
      <c r="E106" s="35"/>
      <c r="F106" s="35" t="s">
        <v>3</v>
      </c>
      <c r="G106" s="36">
        <v>1</v>
      </c>
      <c r="H106" s="36">
        <v>325</v>
      </c>
      <c r="I106" s="37">
        <v>326</v>
      </c>
      <c r="J106" s="39">
        <v>3</v>
      </c>
      <c r="K106" s="36">
        <v>9</v>
      </c>
      <c r="L106" s="36">
        <v>0</v>
      </c>
      <c r="M106" s="37">
        <v>9</v>
      </c>
      <c r="N106" s="38">
        <v>-340</v>
      </c>
      <c r="O106" s="38">
        <v>0</v>
      </c>
      <c r="P106" s="38">
        <v>123</v>
      </c>
      <c r="Q106" s="39">
        <v>-217</v>
      </c>
      <c r="R106" s="37">
        <v>1147</v>
      </c>
      <c r="S106" s="38">
        <v>0</v>
      </c>
      <c r="T106" s="38">
        <v>-1</v>
      </c>
      <c r="U106" s="38">
        <v>858</v>
      </c>
      <c r="V106" s="39">
        <v>857</v>
      </c>
      <c r="W106" s="36">
        <v>0</v>
      </c>
      <c r="X106" s="36">
        <v>0</v>
      </c>
      <c r="Y106" s="37">
        <v>0</v>
      </c>
      <c r="Z106" s="39">
        <v>-191</v>
      </c>
      <c r="AA106" s="36">
        <v>0</v>
      </c>
      <c r="AB106" s="36">
        <v>0</v>
      </c>
      <c r="AC106" s="37">
        <v>0</v>
      </c>
      <c r="AD106" s="38">
        <v>0</v>
      </c>
      <c r="AE106" s="38">
        <v>99</v>
      </c>
      <c r="AF106" s="39">
        <v>99</v>
      </c>
      <c r="AG106" s="36">
        <v>255</v>
      </c>
      <c r="AH106" s="36">
        <v>0</v>
      </c>
      <c r="AI106" s="36">
        <v>0</v>
      </c>
      <c r="AJ106" s="36">
        <v>0</v>
      </c>
      <c r="AK106" s="40">
        <v>2288</v>
      </c>
      <c r="AL106" s="38">
        <v>4340</v>
      </c>
      <c r="AM106" s="38">
        <v>0</v>
      </c>
      <c r="AN106" s="38">
        <v>0</v>
      </c>
      <c r="AO106" s="38">
        <v>0</v>
      </c>
      <c r="AP106" s="38">
        <v>0</v>
      </c>
      <c r="AQ106" s="36">
        <v>509</v>
      </c>
      <c r="AR106" s="36">
        <v>0</v>
      </c>
      <c r="AS106" s="36">
        <v>0</v>
      </c>
      <c r="AT106" s="36">
        <v>0</v>
      </c>
      <c r="AU106" s="36">
        <v>0</v>
      </c>
      <c r="AV106" s="36">
        <v>-111</v>
      </c>
      <c r="AW106" s="36">
        <v>0</v>
      </c>
      <c r="AX106" s="36">
        <v>0</v>
      </c>
      <c r="AY106" s="36">
        <v>0</v>
      </c>
      <c r="AZ106" s="40"/>
      <c r="BA106" s="40">
        <v>7026</v>
      </c>
      <c r="BB106" s="36">
        <v>0</v>
      </c>
      <c r="BC106" s="36">
        <v>0</v>
      </c>
      <c r="BD106" s="36">
        <v>0</v>
      </c>
      <c r="BE106" s="36">
        <v>-91</v>
      </c>
    </row>
    <row r="107" spans="1:57" x14ac:dyDescent="0.2">
      <c r="A107" s="35" t="s">
        <v>222</v>
      </c>
      <c r="B107" s="35" t="s">
        <v>1150</v>
      </c>
      <c r="C107" s="397" t="str">
        <f>IFERROR(VLOOKUP(B107,#REF!,2,FALSE),"")</f>
        <v/>
      </c>
      <c r="D107" s="35" t="s">
        <v>221</v>
      </c>
      <c r="E107" s="35"/>
      <c r="F107" s="35" t="s">
        <v>3</v>
      </c>
      <c r="G107" s="36">
        <v>76</v>
      </c>
      <c r="H107" s="36">
        <v>-290</v>
      </c>
      <c r="I107" s="37">
        <v>-214</v>
      </c>
      <c r="J107" s="39">
        <v>31</v>
      </c>
      <c r="K107" s="36">
        <v>111</v>
      </c>
      <c r="L107" s="36">
        <v>0</v>
      </c>
      <c r="M107" s="37">
        <v>111</v>
      </c>
      <c r="N107" s="38">
        <v>24</v>
      </c>
      <c r="O107" s="38">
        <v>0</v>
      </c>
      <c r="P107" s="38">
        <v>104</v>
      </c>
      <c r="Q107" s="39">
        <v>128</v>
      </c>
      <c r="R107" s="37">
        <v>899</v>
      </c>
      <c r="S107" s="38">
        <v>0</v>
      </c>
      <c r="T107" s="38">
        <v>179</v>
      </c>
      <c r="U107" s="38">
        <v>253</v>
      </c>
      <c r="V107" s="39">
        <v>432</v>
      </c>
      <c r="W107" s="36">
        <v>0</v>
      </c>
      <c r="X107" s="36">
        <v>0</v>
      </c>
      <c r="Y107" s="37">
        <v>0</v>
      </c>
      <c r="Z107" s="39">
        <v>284</v>
      </c>
      <c r="AA107" s="36">
        <v>0</v>
      </c>
      <c r="AB107" s="36">
        <v>0</v>
      </c>
      <c r="AC107" s="37">
        <v>0</v>
      </c>
      <c r="AD107" s="38">
        <v>0</v>
      </c>
      <c r="AE107" s="38">
        <v>97</v>
      </c>
      <c r="AF107" s="39">
        <v>97</v>
      </c>
      <c r="AG107" s="36">
        <v>481</v>
      </c>
      <c r="AH107" s="36">
        <v>0</v>
      </c>
      <c r="AI107" s="36">
        <v>0</v>
      </c>
      <c r="AJ107" s="36">
        <v>0</v>
      </c>
      <c r="AK107" s="40">
        <v>2249</v>
      </c>
      <c r="AL107" s="38">
        <v>5746</v>
      </c>
      <c r="AM107" s="38">
        <v>0</v>
      </c>
      <c r="AN107" s="38">
        <v>0</v>
      </c>
      <c r="AO107" s="38">
        <v>0</v>
      </c>
      <c r="AP107" s="38">
        <v>0</v>
      </c>
      <c r="AQ107" s="36">
        <v>524</v>
      </c>
      <c r="AR107" s="36">
        <v>0</v>
      </c>
      <c r="AS107" s="36">
        <v>0</v>
      </c>
      <c r="AT107" s="36">
        <v>0</v>
      </c>
      <c r="AU107" s="36">
        <v>0</v>
      </c>
      <c r="AV107" s="36">
        <v>0</v>
      </c>
      <c r="AW107" s="36">
        <v>-5</v>
      </c>
      <c r="AX107" s="36">
        <v>0</v>
      </c>
      <c r="AY107" s="36">
        <v>0</v>
      </c>
      <c r="AZ107" s="40"/>
      <c r="BA107" s="40">
        <v>8514</v>
      </c>
      <c r="BB107" s="36">
        <v>0</v>
      </c>
      <c r="BC107" s="36">
        <v>0</v>
      </c>
      <c r="BD107" s="36">
        <v>0</v>
      </c>
      <c r="BE107" s="36">
        <v>0</v>
      </c>
    </row>
    <row r="108" spans="1:57" x14ac:dyDescent="0.2">
      <c r="A108" s="35" t="s">
        <v>230</v>
      </c>
      <c r="B108" s="35" t="s">
        <v>1151</v>
      </c>
      <c r="C108" s="397" t="str">
        <f>IFERROR(VLOOKUP(B108,#REF!,2,FALSE),"")</f>
        <v/>
      </c>
      <c r="D108" s="35" t="s">
        <v>229</v>
      </c>
      <c r="E108" s="35"/>
      <c r="F108" s="35" t="s">
        <v>3</v>
      </c>
      <c r="G108" s="36">
        <v>-116</v>
      </c>
      <c r="H108" s="36">
        <v>1606</v>
      </c>
      <c r="I108" s="37">
        <v>1490</v>
      </c>
      <c r="J108" s="39">
        <v>0</v>
      </c>
      <c r="K108" s="36">
        <v>0</v>
      </c>
      <c r="L108" s="36">
        <v>0</v>
      </c>
      <c r="M108" s="37">
        <v>0</v>
      </c>
      <c r="N108" s="38">
        <v>-252</v>
      </c>
      <c r="O108" s="38">
        <v>0</v>
      </c>
      <c r="P108" s="38">
        <v>506</v>
      </c>
      <c r="Q108" s="39">
        <v>254</v>
      </c>
      <c r="R108" s="37">
        <v>1447</v>
      </c>
      <c r="S108" s="38">
        <v>31</v>
      </c>
      <c r="T108" s="38">
        <v>-53</v>
      </c>
      <c r="U108" s="38">
        <v>320</v>
      </c>
      <c r="V108" s="39">
        <v>298</v>
      </c>
      <c r="W108" s="36">
        <v>0</v>
      </c>
      <c r="X108" s="36">
        <v>0</v>
      </c>
      <c r="Y108" s="37">
        <v>0</v>
      </c>
      <c r="Z108" s="39">
        <v>-14</v>
      </c>
      <c r="AA108" s="36">
        <v>0</v>
      </c>
      <c r="AB108" s="36">
        <v>0</v>
      </c>
      <c r="AC108" s="37">
        <v>0</v>
      </c>
      <c r="AD108" s="38">
        <v>0</v>
      </c>
      <c r="AE108" s="38">
        <v>642</v>
      </c>
      <c r="AF108" s="39">
        <v>642</v>
      </c>
      <c r="AG108" s="36">
        <v>0</v>
      </c>
      <c r="AH108" s="36">
        <v>0</v>
      </c>
      <c r="AI108" s="36">
        <v>0</v>
      </c>
      <c r="AJ108" s="36">
        <v>0</v>
      </c>
      <c r="AK108" s="40">
        <v>4117</v>
      </c>
      <c r="AL108" s="38">
        <v>12565</v>
      </c>
      <c r="AM108" s="38">
        <v>0</v>
      </c>
      <c r="AN108" s="38">
        <v>14</v>
      </c>
      <c r="AO108" s="38">
        <v>0</v>
      </c>
      <c r="AP108" s="38">
        <v>0</v>
      </c>
      <c r="AQ108" s="36">
        <v>0</v>
      </c>
      <c r="AR108" s="36">
        <v>0</v>
      </c>
      <c r="AS108" s="36">
        <v>0</v>
      </c>
      <c r="AT108" s="36">
        <v>0</v>
      </c>
      <c r="AU108" s="36">
        <v>0</v>
      </c>
      <c r="AV108" s="36">
        <v>0</v>
      </c>
      <c r="AW108" s="36">
        <v>0</v>
      </c>
      <c r="AX108" s="36">
        <v>0</v>
      </c>
      <c r="AY108" s="36">
        <v>0</v>
      </c>
      <c r="AZ108" s="40"/>
      <c r="BA108" s="40">
        <v>16696</v>
      </c>
      <c r="BB108" s="36">
        <v>0</v>
      </c>
      <c r="BC108" s="36">
        <v>0</v>
      </c>
      <c r="BD108" s="36">
        <v>0</v>
      </c>
      <c r="BE108" s="36">
        <v>120</v>
      </c>
    </row>
    <row r="109" spans="1:57" x14ac:dyDescent="0.2">
      <c r="A109" s="35" t="s">
        <v>564</v>
      </c>
      <c r="B109" s="35" t="s">
        <v>1152</v>
      </c>
      <c r="C109" s="397" t="str">
        <f>IFERROR(VLOOKUP(B109,#REF!,2,FALSE),"")</f>
        <v/>
      </c>
      <c r="D109" s="35" t="s">
        <v>563</v>
      </c>
      <c r="E109" s="35"/>
      <c r="F109" s="35" t="s">
        <v>3</v>
      </c>
      <c r="G109" s="36">
        <v>12</v>
      </c>
      <c r="H109" s="36">
        <v>1901</v>
      </c>
      <c r="I109" s="37">
        <v>1913</v>
      </c>
      <c r="J109" s="39">
        <v>10</v>
      </c>
      <c r="K109" s="36">
        <v>104</v>
      </c>
      <c r="L109" s="36">
        <v>0</v>
      </c>
      <c r="M109" s="37">
        <v>104</v>
      </c>
      <c r="N109" s="38">
        <v>-160</v>
      </c>
      <c r="O109" s="38">
        <v>0</v>
      </c>
      <c r="P109" s="38">
        <v>64</v>
      </c>
      <c r="Q109" s="39">
        <v>-96</v>
      </c>
      <c r="R109" s="37">
        <v>737</v>
      </c>
      <c r="S109" s="38">
        <v>0</v>
      </c>
      <c r="T109" s="38">
        <v>144</v>
      </c>
      <c r="U109" s="38">
        <v>143</v>
      </c>
      <c r="V109" s="39">
        <v>287</v>
      </c>
      <c r="W109" s="36">
        <v>0</v>
      </c>
      <c r="X109" s="36">
        <v>0</v>
      </c>
      <c r="Y109" s="37">
        <v>0</v>
      </c>
      <c r="Z109" s="39">
        <v>286</v>
      </c>
      <c r="AA109" s="36">
        <v>0</v>
      </c>
      <c r="AB109" s="36">
        <v>0</v>
      </c>
      <c r="AC109" s="37">
        <v>0</v>
      </c>
      <c r="AD109" s="38">
        <v>0</v>
      </c>
      <c r="AE109" s="38">
        <v>210</v>
      </c>
      <c r="AF109" s="39">
        <v>210</v>
      </c>
      <c r="AG109" s="36">
        <v>18</v>
      </c>
      <c r="AH109" s="36">
        <v>0</v>
      </c>
      <c r="AI109" s="36">
        <v>0</v>
      </c>
      <c r="AJ109" s="36">
        <v>0</v>
      </c>
      <c r="AK109" s="40">
        <v>3469</v>
      </c>
      <c r="AL109" s="38">
        <v>2879</v>
      </c>
      <c r="AM109" s="38">
        <v>0</v>
      </c>
      <c r="AN109" s="38">
        <v>2906</v>
      </c>
      <c r="AO109" s="38">
        <v>0</v>
      </c>
      <c r="AP109" s="38">
        <v>0</v>
      </c>
      <c r="AQ109" s="36">
        <v>0</v>
      </c>
      <c r="AR109" s="36">
        <v>0</v>
      </c>
      <c r="AS109" s="36">
        <v>0</v>
      </c>
      <c r="AT109" s="36">
        <v>0</v>
      </c>
      <c r="AU109" s="36">
        <v>65</v>
      </c>
      <c r="AV109" s="36">
        <v>0</v>
      </c>
      <c r="AW109" s="36">
        <v>0</v>
      </c>
      <c r="AX109" s="36">
        <v>0</v>
      </c>
      <c r="AY109" s="36">
        <v>0</v>
      </c>
      <c r="AZ109" s="40"/>
      <c r="BA109" s="40">
        <v>9319</v>
      </c>
      <c r="BB109" s="36">
        <v>0</v>
      </c>
      <c r="BC109" s="36">
        <v>0</v>
      </c>
      <c r="BD109" s="36">
        <v>0</v>
      </c>
      <c r="BE109" s="36">
        <v>-75</v>
      </c>
    </row>
    <row r="110" spans="1:57" x14ac:dyDescent="0.2">
      <c r="A110" s="35" t="s">
        <v>594</v>
      </c>
      <c r="B110" s="35" t="s">
        <v>1153</v>
      </c>
      <c r="C110" s="397" t="str">
        <f>IFERROR(VLOOKUP(B110,#REF!,2,FALSE),"")</f>
        <v/>
      </c>
      <c r="D110" s="35" t="s">
        <v>593</v>
      </c>
      <c r="E110" s="35"/>
      <c r="F110" s="35" t="s">
        <v>3</v>
      </c>
      <c r="G110" s="36">
        <v>-11</v>
      </c>
      <c r="H110" s="36">
        <v>688</v>
      </c>
      <c r="I110" s="37">
        <v>677</v>
      </c>
      <c r="J110" s="39">
        <v>4</v>
      </c>
      <c r="K110" s="36">
        <v>48</v>
      </c>
      <c r="L110" s="36">
        <v>0</v>
      </c>
      <c r="M110" s="37">
        <v>48</v>
      </c>
      <c r="N110" s="38">
        <v>-80</v>
      </c>
      <c r="O110" s="38">
        <v>0</v>
      </c>
      <c r="P110" s="38">
        <v>181</v>
      </c>
      <c r="Q110" s="39">
        <v>101</v>
      </c>
      <c r="R110" s="37">
        <v>679</v>
      </c>
      <c r="S110" s="38">
        <v>0</v>
      </c>
      <c r="T110" s="38">
        <v>129</v>
      </c>
      <c r="U110" s="38">
        <v>286</v>
      </c>
      <c r="V110" s="39">
        <v>415</v>
      </c>
      <c r="W110" s="36">
        <v>0</v>
      </c>
      <c r="X110" s="36">
        <v>0</v>
      </c>
      <c r="Y110" s="37">
        <v>0</v>
      </c>
      <c r="Z110" s="39">
        <v>108</v>
      </c>
      <c r="AA110" s="36">
        <v>0</v>
      </c>
      <c r="AB110" s="36">
        <v>0</v>
      </c>
      <c r="AC110" s="37">
        <v>0</v>
      </c>
      <c r="AD110" s="38">
        <v>0</v>
      </c>
      <c r="AE110" s="38">
        <v>127</v>
      </c>
      <c r="AF110" s="39">
        <v>127</v>
      </c>
      <c r="AG110" s="36">
        <v>408</v>
      </c>
      <c r="AH110" s="36">
        <v>0</v>
      </c>
      <c r="AI110" s="36">
        <v>0</v>
      </c>
      <c r="AJ110" s="36">
        <v>0</v>
      </c>
      <c r="AK110" s="40">
        <v>2567</v>
      </c>
      <c r="AL110" s="38">
        <v>4270</v>
      </c>
      <c r="AM110" s="38">
        <v>13</v>
      </c>
      <c r="AN110" s="38">
        <v>0</v>
      </c>
      <c r="AO110" s="38">
        <v>0</v>
      </c>
      <c r="AP110" s="38">
        <v>0</v>
      </c>
      <c r="AQ110" s="36">
        <v>0</v>
      </c>
      <c r="AR110" s="36">
        <v>0</v>
      </c>
      <c r="AS110" s="36">
        <v>0</v>
      </c>
      <c r="AT110" s="36">
        <v>0</v>
      </c>
      <c r="AU110" s="36">
        <v>0</v>
      </c>
      <c r="AV110" s="36">
        <v>-464</v>
      </c>
      <c r="AW110" s="36">
        <v>0</v>
      </c>
      <c r="AX110" s="36">
        <v>0</v>
      </c>
      <c r="AY110" s="36">
        <v>0</v>
      </c>
      <c r="AZ110" s="40"/>
      <c r="BA110" s="40">
        <v>6386</v>
      </c>
      <c r="BB110" s="36">
        <v>0</v>
      </c>
      <c r="BC110" s="36">
        <v>0</v>
      </c>
      <c r="BD110" s="36">
        <v>19</v>
      </c>
      <c r="BE110" s="36">
        <v>-25</v>
      </c>
    </row>
    <row r="111" spans="1:57" x14ac:dyDescent="0.2">
      <c r="A111" s="35" t="s">
        <v>446</v>
      </c>
      <c r="B111" s="35" t="s">
        <v>1154</v>
      </c>
      <c r="C111" s="397" t="str">
        <f>IFERROR(VLOOKUP(B111,#REF!,2,FALSE),"")</f>
        <v/>
      </c>
      <c r="D111" s="35" t="s">
        <v>445</v>
      </c>
      <c r="E111" s="35"/>
      <c r="F111" s="35" t="s">
        <v>34</v>
      </c>
      <c r="G111" s="36">
        <v>-4</v>
      </c>
      <c r="H111" s="36">
        <v>975</v>
      </c>
      <c r="I111" s="37">
        <v>971</v>
      </c>
      <c r="J111" s="39">
        <v>6</v>
      </c>
      <c r="K111" s="36">
        <v>214</v>
      </c>
      <c r="L111" s="36">
        <v>400</v>
      </c>
      <c r="M111" s="37">
        <v>614</v>
      </c>
      <c r="N111" s="38">
        <v>5407</v>
      </c>
      <c r="O111" s="38">
        <v>0</v>
      </c>
      <c r="P111" s="38">
        <v>697</v>
      </c>
      <c r="Q111" s="39">
        <v>6104</v>
      </c>
      <c r="R111" s="37">
        <v>3582</v>
      </c>
      <c r="S111" s="38">
        <v>544</v>
      </c>
      <c r="T111" s="38">
        <v>184</v>
      </c>
      <c r="U111" s="38">
        <v>-284</v>
      </c>
      <c r="V111" s="39">
        <v>444</v>
      </c>
      <c r="W111" s="36">
        <v>1762</v>
      </c>
      <c r="X111" s="36">
        <v>4072</v>
      </c>
      <c r="Y111" s="37">
        <v>5834</v>
      </c>
      <c r="Z111" s="39">
        <v>1746</v>
      </c>
      <c r="AA111" s="36">
        <v>14461</v>
      </c>
      <c r="AB111" s="36">
        <v>7951</v>
      </c>
      <c r="AC111" s="37">
        <v>22412</v>
      </c>
      <c r="AD111" s="38">
        <v>19367</v>
      </c>
      <c r="AE111" s="38">
        <v>1529</v>
      </c>
      <c r="AF111" s="39">
        <v>20896</v>
      </c>
      <c r="AG111" s="36">
        <v>718</v>
      </c>
      <c r="AH111" s="36">
        <v>0</v>
      </c>
      <c r="AI111" s="36">
        <v>0</v>
      </c>
      <c r="AJ111" s="36">
        <v>0</v>
      </c>
      <c r="AK111" s="40">
        <v>63327</v>
      </c>
      <c r="AL111" s="38">
        <v>13566</v>
      </c>
      <c r="AM111" s="38">
        <v>310</v>
      </c>
      <c r="AN111" s="38">
        <v>10005</v>
      </c>
      <c r="AO111" s="38">
        <v>0</v>
      </c>
      <c r="AP111" s="38">
        <v>0</v>
      </c>
      <c r="AQ111" s="36">
        <v>0</v>
      </c>
      <c r="AR111" s="36">
        <v>0</v>
      </c>
      <c r="AS111" s="36">
        <v>0</v>
      </c>
      <c r="AT111" s="36">
        <v>0</v>
      </c>
      <c r="AU111" s="36">
        <v>0</v>
      </c>
      <c r="AV111" s="36">
        <v>-2933</v>
      </c>
      <c r="AW111" s="36">
        <v>0</v>
      </c>
      <c r="AX111" s="36">
        <v>0</v>
      </c>
      <c r="AY111" s="36">
        <v>0</v>
      </c>
      <c r="AZ111" s="40"/>
      <c r="BA111" s="40">
        <v>84275</v>
      </c>
      <c r="BB111" s="36">
        <v>0</v>
      </c>
      <c r="BC111" s="36">
        <v>0</v>
      </c>
      <c r="BD111" s="36">
        <v>4819</v>
      </c>
      <c r="BE111" s="36">
        <v>-1298</v>
      </c>
    </row>
    <row r="112" spans="1:57" x14ac:dyDescent="0.2">
      <c r="A112" s="35" t="s">
        <v>538</v>
      </c>
      <c r="B112" s="35" t="s">
        <v>1155</v>
      </c>
      <c r="C112" s="397" t="str">
        <f>IFERROR(VLOOKUP(B112,#REF!,2,FALSE),"")</f>
        <v/>
      </c>
      <c r="D112" s="35" t="s">
        <v>537</v>
      </c>
      <c r="E112" s="35"/>
      <c r="F112" s="35" t="s">
        <v>34</v>
      </c>
      <c r="G112" s="36">
        <v>-191</v>
      </c>
      <c r="H112" s="36">
        <v>3818</v>
      </c>
      <c r="I112" s="37">
        <v>3627</v>
      </c>
      <c r="J112" s="39">
        <v>59</v>
      </c>
      <c r="K112" s="36">
        <v>144</v>
      </c>
      <c r="L112" s="36">
        <v>140</v>
      </c>
      <c r="M112" s="37">
        <v>284</v>
      </c>
      <c r="N112" s="38">
        <v>1452</v>
      </c>
      <c r="O112" s="38">
        <v>0</v>
      </c>
      <c r="P112" s="38">
        <v>137</v>
      </c>
      <c r="Q112" s="39">
        <v>1589</v>
      </c>
      <c r="R112" s="37">
        <v>3845</v>
      </c>
      <c r="S112" s="38">
        <v>1118</v>
      </c>
      <c r="T112" s="38">
        <v>94</v>
      </c>
      <c r="U112" s="38">
        <v>774</v>
      </c>
      <c r="V112" s="39">
        <v>1986</v>
      </c>
      <c r="W112" s="36">
        <v>1700</v>
      </c>
      <c r="X112" s="36">
        <v>2834</v>
      </c>
      <c r="Y112" s="37">
        <v>4534</v>
      </c>
      <c r="Z112" s="39">
        <v>2544</v>
      </c>
      <c r="AA112" s="36">
        <v>25516</v>
      </c>
      <c r="AB112" s="36">
        <v>13303</v>
      </c>
      <c r="AC112" s="37">
        <v>38819</v>
      </c>
      <c r="AD112" s="38">
        <v>32237</v>
      </c>
      <c r="AE112" s="38">
        <v>1898</v>
      </c>
      <c r="AF112" s="39">
        <v>34135</v>
      </c>
      <c r="AG112" s="36">
        <v>1877</v>
      </c>
      <c r="AH112" s="36">
        <v>0</v>
      </c>
      <c r="AI112" s="36">
        <v>0</v>
      </c>
      <c r="AJ112" s="36">
        <v>0</v>
      </c>
      <c r="AK112" s="40">
        <v>93299</v>
      </c>
      <c r="AL112" s="38">
        <v>15941</v>
      </c>
      <c r="AM112" s="38">
        <v>9</v>
      </c>
      <c r="AN112" s="38">
        <v>9048</v>
      </c>
      <c r="AO112" s="38">
        <v>0</v>
      </c>
      <c r="AP112" s="38">
        <v>109</v>
      </c>
      <c r="AQ112" s="36">
        <v>0</v>
      </c>
      <c r="AR112" s="36">
        <v>0</v>
      </c>
      <c r="AS112" s="36">
        <v>0</v>
      </c>
      <c r="AT112" s="36">
        <v>0</v>
      </c>
      <c r="AU112" s="36">
        <v>0</v>
      </c>
      <c r="AV112" s="36">
        <v>-1703</v>
      </c>
      <c r="AW112" s="36">
        <v>0</v>
      </c>
      <c r="AX112" s="36">
        <v>0</v>
      </c>
      <c r="AY112" s="36">
        <v>0</v>
      </c>
      <c r="AZ112" s="40"/>
      <c r="BA112" s="40">
        <v>116703</v>
      </c>
      <c r="BB112" s="36">
        <v>0</v>
      </c>
      <c r="BC112" s="36">
        <v>0</v>
      </c>
      <c r="BD112" s="36">
        <v>2138</v>
      </c>
      <c r="BE112" s="36">
        <v>-352</v>
      </c>
    </row>
    <row r="113" spans="1:57" x14ac:dyDescent="0.2">
      <c r="A113" s="35" t="s">
        <v>255</v>
      </c>
      <c r="B113" s="35" t="s">
        <v>1156</v>
      </c>
      <c r="C113" s="397" t="str">
        <f>IFERROR(VLOOKUP(B113,#REF!,2,FALSE),"")</f>
        <v/>
      </c>
      <c r="D113" s="35" t="s">
        <v>904</v>
      </c>
      <c r="E113" s="35"/>
      <c r="F113" s="35" t="s">
        <v>729</v>
      </c>
      <c r="G113" s="36">
        <v>212</v>
      </c>
      <c r="H113" s="36">
        <v>5013</v>
      </c>
      <c r="I113" s="37">
        <v>5225</v>
      </c>
      <c r="J113" s="39">
        <v>115</v>
      </c>
      <c r="K113" s="36">
        <v>0</v>
      </c>
      <c r="L113" s="36">
        <v>495</v>
      </c>
      <c r="M113" s="37">
        <v>495</v>
      </c>
      <c r="N113" s="38">
        <v>11758</v>
      </c>
      <c r="O113" s="38">
        <v>0</v>
      </c>
      <c r="P113" s="38">
        <v>3799</v>
      </c>
      <c r="Q113" s="39">
        <v>15557</v>
      </c>
      <c r="R113" s="37">
        <v>11427</v>
      </c>
      <c r="S113" s="38">
        <v>2502</v>
      </c>
      <c r="T113" s="38">
        <v>30</v>
      </c>
      <c r="U113" s="38">
        <v>279</v>
      </c>
      <c r="V113" s="39">
        <v>2811</v>
      </c>
      <c r="W113" s="36">
        <v>7146</v>
      </c>
      <c r="X113" s="36">
        <v>5847</v>
      </c>
      <c r="Y113" s="37">
        <v>12993</v>
      </c>
      <c r="Z113" s="39">
        <v>6211</v>
      </c>
      <c r="AA113" s="36">
        <v>151852</v>
      </c>
      <c r="AB113" s="36">
        <v>58105</v>
      </c>
      <c r="AC113" s="37">
        <v>209957</v>
      </c>
      <c r="AD113" s="38">
        <v>125028</v>
      </c>
      <c r="AE113" s="38">
        <v>0</v>
      </c>
      <c r="AF113" s="39">
        <v>125028</v>
      </c>
      <c r="AG113" s="36">
        <v>4755</v>
      </c>
      <c r="AH113" s="36">
        <v>0</v>
      </c>
      <c r="AI113" s="36">
        <v>31</v>
      </c>
      <c r="AJ113" s="36">
        <v>207</v>
      </c>
      <c r="AK113" s="40">
        <v>394812</v>
      </c>
      <c r="AL113" s="38">
        <v>0</v>
      </c>
      <c r="AM113" s="38">
        <v>0</v>
      </c>
      <c r="AN113" s="38">
        <v>0</v>
      </c>
      <c r="AO113" s="38">
        <v>0</v>
      </c>
      <c r="AP113" s="38">
        <v>0</v>
      </c>
      <c r="AQ113" s="36">
        <v>0</v>
      </c>
      <c r="AR113" s="36">
        <v>0</v>
      </c>
      <c r="AS113" s="36">
        <v>0</v>
      </c>
      <c r="AT113" s="36">
        <v>0</v>
      </c>
      <c r="AU113" s="36">
        <v>430</v>
      </c>
      <c r="AV113" s="36">
        <v>-25</v>
      </c>
      <c r="AW113" s="36">
        <v>-210</v>
      </c>
      <c r="AX113" s="36">
        <v>0</v>
      </c>
      <c r="AY113" s="36">
        <v>0</v>
      </c>
      <c r="AZ113" s="40"/>
      <c r="BA113" s="40">
        <v>395007</v>
      </c>
      <c r="BB113" s="36">
        <v>0</v>
      </c>
      <c r="BC113" s="36">
        <v>319</v>
      </c>
      <c r="BD113" s="36">
        <v>6060</v>
      </c>
      <c r="BE113" s="36">
        <v>-2473</v>
      </c>
    </row>
    <row r="114" spans="1:57" x14ac:dyDescent="0.2">
      <c r="A114" s="35" t="s">
        <v>29</v>
      </c>
      <c r="B114" s="35" t="s">
        <v>1157</v>
      </c>
      <c r="C114" s="397" t="str">
        <f>IFERROR(VLOOKUP(B114,#REF!,2,FALSE),"")</f>
        <v/>
      </c>
      <c r="D114" s="35" t="s">
        <v>28</v>
      </c>
      <c r="E114" s="35"/>
      <c r="F114" s="35" t="s">
        <v>3</v>
      </c>
      <c r="G114" s="36">
        <v>58</v>
      </c>
      <c r="H114" s="36">
        <v>1280</v>
      </c>
      <c r="I114" s="37">
        <v>1338</v>
      </c>
      <c r="J114" s="39">
        <v>21</v>
      </c>
      <c r="K114" s="36">
        <v>233</v>
      </c>
      <c r="L114" s="36">
        <v>0</v>
      </c>
      <c r="M114" s="37">
        <v>233</v>
      </c>
      <c r="N114" s="38">
        <v>-4</v>
      </c>
      <c r="O114" s="38">
        <v>0</v>
      </c>
      <c r="P114" s="38">
        <v>309</v>
      </c>
      <c r="Q114" s="39">
        <v>305</v>
      </c>
      <c r="R114" s="37">
        <v>1683</v>
      </c>
      <c r="S114" s="38">
        <v>0</v>
      </c>
      <c r="T114" s="38">
        <v>210</v>
      </c>
      <c r="U114" s="38">
        <v>1066</v>
      </c>
      <c r="V114" s="39">
        <v>1276</v>
      </c>
      <c r="W114" s="36">
        <v>0</v>
      </c>
      <c r="X114" s="36">
        <v>0</v>
      </c>
      <c r="Y114" s="37">
        <v>0</v>
      </c>
      <c r="Z114" s="39">
        <v>1579</v>
      </c>
      <c r="AA114" s="36">
        <v>0</v>
      </c>
      <c r="AB114" s="36">
        <v>0</v>
      </c>
      <c r="AC114" s="37">
        <v>0</v>
      </c>
      <c r="AD114" s="38">
        <v>0</v>
      </c>
      <c r="AE114" s="38">
        <v>607</v>
      </c>
      <c r="AF114" s="39">
        <v>607</v>
      </c>
      <c r="AG114" s="36">
        <v>417</v>
      </c>
      <c r="AH114" s="36">
        <v>0</v>
      </c>
      <c r="AI114" s="36">
        <v>0</v>
      </c>
      <c r="AJ114" s="36">
        <v>0</v>
      </c>
      <c r="AK114" s="40">
        <v>7459</v>
      </c>
      <c r="AL114" s="38">
        <v>11237</v>
      </c>
      <c r="AM114" s="38">
        <v>19</v>
      </c>
      <c r="AN114" s="38">
        <v>0</v>
      </c>
      <c r="AO114" s="38">
        <v>0</v>
      </c>
      <c r="AP114" s="38">
        <v>0</v>
      </c>
      <c r="AQ114" s="36">
        <v>313</v>
      </c>
      <c r="AR114" s="36">
        <v>0</v>
      </c>
      <c r="AS114" s="36">
        <v>0</v>
      </c>
      <c r="AT114" s="36">
        <v>0</v>
      </c>
      <c r="AU114" s="36">
        <v>0</v>
      </c>
      <c r="AV114" s="36">
        <v>-3118</v>
      </c>
      <c r="AW114" s="36">
        <v>0</v>
      </c>
      <c r="AX114" s="36">
        <v>0</v>
      </c>
      <c r="AY114" s="36">
        <v>0</v>
      </c>
      <c r="AZ114" s="40"/>
      <c r="BA114" s="40">
        <v>15910</v>
      </c>
      <c r="BB114" s="36">
        <v>0</v>
      </c>
      <c r="BC114" s="36">
        <v>190</v>
      </c>
      <c r="BD114" s="36">
        <v>5</v>
      </c>
      <c r="BE114" s="36">
        <v>-714</v>
      </c>
    </row>
    <row r="115" spans="1:57" x14ac:dyDescent="0.2">
      <c r="A115" s="35" t="s">
        <v>178</v>
      </c>
      <c r="B115" s="35" t="s">
        <v>1158</v>
      </c>
      <c r="C115" s="397" t="str">
        <f>IFERROR(VLOOKUP(B115,#REF!,2,FALSE),"")</f>
        <v/>
      </c>
      <c r="D115" s="35" t="s">
        <v>177</v>
      </c>
      <c r="E115" s="35"/>
      <c r="F115" s="35" t="s">
        <v>3</v>
      </c>
      <c r="G115" s="36">
        <v>73</v>
      </c>
      <c r="H115" s="36">
        <v>696</v>
      </c>
      <c r="I115" s="37">
        <v>769</v>
      </c>
      <c r="J115" s="39">
        <v>19</v>
      </c>
      <c r="K115" s="36">
        <v>96</v>
      </c>
      <c r="L115" s="36">
        <v>0</v>
      </c>
      <c r="M115" s="37">
        <v>96</v>
      </c>
      <c r="N115" s="38">
        <v>-364</v>
      </c>
      <c r="O115" s="38">
        <v>0</v>
      </c>
      <c r="P115" s="38">
        <v>-305</v>
      </c>
      <c r="Q115" s="39">
        <v>-669</v>
      </c>
      <c r="R115" s="37">
        <v>864</v>
      </c>
      <c r="S115" s="38">
        <v>57</v>
      </c>
      <c r="T115" s="38">
        <v>8</v>
      </c>
      <c r="U115" s="38">
        <v>567</v>
      </c>
      <c r="V115" s="39">
        <v>632</v>
      </c>
      <c r="W115" s="36">
        <v>0</v>
      </c>
      <c r="X115" s="36">
        <v>0</v>
      </c>
      <c r="Y115" s="37">
        <v>0</v>
      </c>
      <c r="Z115" s="39">
        <v>504</v>
      </c>
      <c r="AA115" s="36">
        <v>0</v>
      </c>
      <c r="AB115" s="36">
        <v>0</v>
      </c>
      <c r="AC115" s="37">
        <v>0</v>
      </c>
      <c r="AD115" s="38">
        <v>0</v>
      </c>
      <c r="AE115" s="38">
        <v>328</v>
      </c>
      <c r="AF115" s="39">
        <v>328</v>
      </c>
      <c r="AG115" s="36">
        <v>150</v>
      </c>
      <c r="AH115" s="36">
        <v>0</v>
      </c>
      <c r="AI115" s="36">
        <v>0</v>
      </c>
      <c r="AJ115" s="36">
        <v>527</v>
      </c>
      <c r="AK115" s="40">
        <v>3220</v>
      </c>
      <c r="AL115" s="38">
        <v>6454</v>
      </c>
      <c r="AM115" s="38">
        <v>8</v>
      </c>
      <c r="AN115" s="38">
        <v>0</v>
      </c>
      <c r="AO115" s="38">
        <v>0</v>
      </c>
      <c r="AP115" s="38">
        <v>0</v>
      </c>
      <c r="AQ115" s="36">
        <v>906</v>
      </c>
      <c r="AR115" s="36">
        <v>0</v>
      </c>
      <c r="AS115" s="36">
        <v>0</v>
      </c>
      <c r="AT115" s="36">
        <v>0</v>
      </c>
      <c r="AU115" s="36">
        <v>0</v>
      </c>
      <c r="AV115" s="36">
        <v>0</v>
      </c>
      <c r="AW115" s="36">
        <v>0</v>
      </c>
      <c r="AX115" s="36">
        <v>0</v>
      </c>
      <c r="AY115" s="36">
        <v>0</v>
      </c>
      <c r="AZ115" s="40"/>
      <c r="BA115" s="40">
        <v>10588</v>
      </c>
      <c r="BB115" s="36">
        <v>0</v>
      </c>
      <c r="BC115" s="36">
        <v>0</v>
      </c>
      <c r="BD115" s="36">
        <v>79</v>
      </c>
      <c r="BE115" s="36">
        <v>-56</v>
      </c>
    </row>
    <row r="116" spans="1:57" x14ac:dyDescent="0.2">
      <c r="A116" s="35" t="s">
        <v>196</v>
      </c>
      <c r="B116" s="35" t="s">
        <v>1159</v>
      </c>
      <c r="C116" s="397" t="str">
        <f>IFERROR(VLOOKUP(B116,#REF!,2,FALSE),"")</f>
        <v/>
      </c>
      <c r="D116" s="35" t="s">
        <v>195</v>
      </c>
      <c r="E116" s="35"/>
      <c r="F116" s="35" t="s">
        <v>3</v>
      </c>
      <c r="G116" s="36">
        <v>-33</v>
      </c>
      <c r="H116" s="36">
        <v>462</v>
      </c>
      <c r="I116" s="37">
        <v>429</v>
      </c>
      <c r="J116" s="39">
        <v>0</v>
      </c>
      <c r="K116" s="36">
        <v>70</v>
      </c>
      <c r="L116" s="36">
        <v>0</v>
      </c>
      <c r="M116" s="37">
        <v>70</v>
      </c>
      <c r="N116" s="38">
        <v>-689</v>
      </c>
      <c r="O116" s="38">
        <v>0</v>
      </c>
      <c r="P116" s="38">
        <v>44</v>
      </c>
      <c r="Q116" s="39">
        <v>-645</v>
      </c>
      <c r="R116" s="37">
        <v>514</v>
      </c>
      <c r="S116" s="38">
        <v>19</v>
      </c>
      <c r="T116" s="38">
        <v>-1</v>
      </c>
      <c r="U116" s="38">
        <v>116</v>
      </c>
      <c r="V116" s="39">
        <v>134</v>
      </c>
      <c r="W116" s="36">
        <v>0</v>
      </c>
      <c r="X116" s="36">
        <v>0</v>
      </c>
      <c r="Y116" s="37">
        <v>0</v>
      </c>
      <c r="Z116" s="39">
        <v>473</v>
      </c>
      <c r="AA116" s="36">
        <v>0</v>
      </c>
      <c r="AB116" s="36">
        <v>0</v>
      </c>
      <c r="AC116" s="37">
        <v>0</v>
      </c>
      <c r="AD116" s="38">
        <v>0</v>
      </c>
      <c r="AE116" s="38">
        <v>705</v>
      </c>
      <c r="AF116" s="39">
        <v>705</v>
      </c>
      <c r="AG116" s="36">
        <v>0</v>
      </c>
      <c r="AH116" s="36">
        <v>0</v>
      </c>
      <c r="AI116" s="36">
        <v>0</v>
      </c>
      <c r="AJ116" s="36">
        <v>913</v>
      </c>
      <c r="AK116" s="40">
        <v>2593</v>
      </c>
      <c r="AL116" s="38">
        <v>8013</v>
      </c>
      <c r="AM116" s="38">
        <v>8</v>
      </c>
      <c r="AN116" s="38">
        <v>0</v>
      </c>
      <c r="AO116" s="38">
        <v>0</v>
      </c>
      <c r="AP116" s="38">
        <v>0</v>
      </c>
      <c r="AQ116" s="36">
        <v>0</v>
      </c>
      <c r="AR116" s="36">
        <v>0</v>
      </c>
      <c r="AS116" s="36">
        <v>0</v>
      </c>
      <c r="AT116" s="36">
        <v>0</v>
      </c>
      <c r="AU116" s="36">
        <v>0</v>
      </c>
      <c r="AV116" s="36">
        <v>-2704</v>
      </c>
      <c r="AW116" s="36">
        <v>238</v>
      </c>
      <c r="AX116" s="36">
        <v>0</v>
      </c>
      <c r="AY116" s="36">
        <v>0</v>
      </c>
      <c r="AZ116" s="40"/>
      <c r="BA116" s="40">
        <v>8148</v>
      </c>
      <c r="BB116" s="36">
        <v>0</v>
      </c>
      <c r="BC116" s="36">
        <v>0</v>
      </c>
      <c r="BD116" s="36">
        <v>650</v>
      </c>
      <c r="BE116" s="36">
        <v>-7</v>
      </c>
    </row>
    <row r="117" spans="1:57" x14ac:dyDescent="0.2">
      <c r="A117" s="35" t="s">
        <v>216</v>
      </c>
      <c r="B117" s="35" t="s">
        <v>1160</v>
      </c>
      <c r="C117" s="397" t="str">
        <f>IFERROR(VLOOKUP(B117,#REF!,2,FALSE),"")</f>
        <v/>
      </c>
      <c r="D117" s="35" t="s">
        <v>215</v>
      </c>
      <c r="E117" s="35"/>
      <c r="F117" s="35" t="s">
        <v>3</v>
      </c>
      <c r="G117" s="36">
        <v>33</v>
      </c>
      <c r="H117" s="36">
        <v>1658</v>
      </c>
      <c r="I117" s="37">
        <v>1691</v>
      </c>
      <c r="J117" s="39">
        <v>6</v>
      </c>
      <c r="K117" s="36">
        <v>39</v>
      </c>
      <c r="L117" s="36">
        <v>0</v>
      </c>
      <c r="M117" s="37">
        <v>39</v>
      </c>
      <c r="N117" s="38">
        <v>-567</v>
      </c>
      <c r="O117" s="38">
        <v>0</v>
      </c>
      <c r="P117" s="38">
        <v>89</v>
      </c>
      <c r="Q117" s="39">
        <v>-478</v>
      </c>
      <c r="R117" s="37">
        <v>700</v>
      </c>
      <c r="S117" s="38">
        <v>12</v>
      </c>
      <c r="T117" s="38">
        <v>24</v>
      </c>
      <c r="U117" s="38">
        <v>497</v>
      </c>
      <c r="V117" s="39">
        <v>533</v>
      </c>
      <c r="W117" s="36">
        <v>0</v>
      </c>
      <c r="X117" s="36">
        <v>0</v>
      </c>
      <c r="Y117" s="37">
        <v>0</v>
      </c>
      <c r="Z117" s="39">
        <v>226</v>
      </c>
      <c r="AA117" s="36">
        <v>0</v>
      </c>
      <c r="AB117" s="36">
        <v>0</v>
      </c>
      <c r="AC117" s="37">
        <v>0</v>
      </c>
      <c r="AD117" s="38">
        <v>0</v>
      </c>
      <c r="AE117" s="38">
        <v>239</v>
      </c>
      <c r="AF117" s="39">
        <v>239</v>
      </c>
      <c r="AG117" s="36">
        <v>0</v>
      </c>
      <c r="AH117" s="36">
        <v>0</v>
      </c>
      <c r="AI117" s="36">
        <v>0</v>
      </c>
      <c r="AJ117" s="36">
        <v>0</v>
      </c>
      <c r="AK117" s="40">
        <v>2956</v>
      </c>
      <c r="AL117" s="38">
        <v>3061</v>
      </c>
      <c r="AM117" s="38">
        <v>105</v>
      </c>
      <c r="AN117" s="38">
        <v>1571</v>
      </c>
      <c r="AO117" s="38">
        <v>0</v>
      </c>
      <c r="AP117" s="38">
        <v>0</v>
      </c>
      <c r="AQ117" s="36">
        <v>0</v>
      </c>
      <c r="AR117" s="36">
        <v>0</v>
      </c>
      <c r="AS117" s="36">
        <v>0</v>
      </c>
      <c r="AT117" s="36">
        <v>0</v>
      </c>
      <c r="AU117" s="36">
        <v>0</v>
      </c>
      <c r="AV117" s="36">
        <v>-750</v>
      </c>
      <c r="AW117" s="36">
        <v>419</v>
      </c>
      <c r="AX117" s="36">
        <v>0</v>
      </c>
      <c r="AY117" s="36">
        <v>0</v>
      </c>
      <c r="AZ117" s="40"/>
      <c r="BA117" s="40">
        <v>7362</v>
      </c>
      <c r="BB117" s="36">
        <v>0</v>
      </c>
      <c r="BC117" s="36">
        <v>0</v>
      </c>
      <c r="BD117" s="36">
        <v>0</v>
      </c>
      <c r="BE117" s="36">
        <v>-500</v>
      </c>
    </row>
    <row r="118" spans="1:57" x14ac:dyDescent="0.2">
      <c r="A118" s="35" t="s">
        <v>233</v>
      </c>
      <c r="B118" s="35" t="s">
        <v>1161</v>
      </c>
      <c r="C118" s="397" t="str">
        <f>IFERROR(VLOOKUP(B118,#REF!,2,FALSE),"")</f>
        <v/>
      </c>
      <c r="D118" s="35" t="s">
        <v>232</v>
      </c>
      <c r="E118" s="35"/>
      <c r="F118" s="35" t="s">
        <v>3</v>
      </c>
      <c r="G118" s="36">
        <v>86</v>
      </c>
      <c r="H118" s="36">
        <v>454</v>
      </c>
      <c r="I118" s="37">
        <v>540</v>
      </c>
      <c r="J118" s="39">
        <v>21</v>
      </c>
      <c r="K118" s="36">
        <v>28</v>
      </c>
      <c r="L118" s="36">
        <v>0</v>
      </c>
      <c r="M118" s="37">
        <v>28</v>
      </c>
      <c r="N118" s="38">
        <v>-78</v>
      </c>
      <c r="O118" s="38">
        <v>0</v>
      </c>
      <c r="P118" s="38">
        <v>106</v>
      </c>
      <c r="Q118" s="39">
        <v>28</v>
      </c>
      <c r="R118" s="37">
        <v>797</v>
      </c>
      <c r="S118" s="38">
        <v>9</v>
      </c>
      <c r="T118" s="38">
        <v>-34</v>
      </c>
      <c r="U118" s="38">
        <v>203</v>
      </c>
      <c r="V118" s="39">
        <v>178</v>
      </c>
      <c r="W118" s="36">
        <v>0</v>
      </c>
      <c r="X118" s="36">
        <v>0</v>
      </c>
      <c r="Y118" s="37">
        <v>0</v>
      </c>
      <c r="Z118" s="39">
        <v>547</v>
      </c>
      <c r="AA118" s="36">
        <v>0</v>
      </c>
      <c r="AB118" s="36">
        <v>0</v>
      </c>
      <c r="AC118" s="37">
        <v>0</v>
      </c>
      <c r="AD118" s="38">
        <v>0</v>
      </c>
      <c r="AE118" s="38">
        <v>213</v>
      </c>
      <c r="AF118" s="39">
        <v>213</v>
      </c>
      <c r="AG118" s="36">
        <v>212</v>
      </c>
      <c r="AH118" s="36">
        <v>0</v>
      </c>
      <c r="AI118" s="36">
        <v>0</v>
      </c>
      <c r="AJ118" s="36">
        <v>4</v>
      </c>
      <c r="AK118" s="40">
        <v>2568</v>
      </c>
      <c r="AL118" s="38">
        <v>3943</v>
      </c>
      <c r="AM118" s="38">
        <v>332</v>
      </c>
      <c r="AN118" s="38">
        <v>1740</v>
      </c>
      <c r="AO118" s="38">
        <v>0</v>
      </c>
      <c r="AP118" s="38">
        <v>0</v>
      </c>
      <c r="AQ118" s="36">
        <v>0</v>
      </c>
      <c r="AR118" s="36">
        <v>0</v>
      </c>
      <c r="AS118" s="36">
        <v>0</v>
      </c>
      <c r="AT118" s="36">
        <v>0</v>
      </c>
      <c r="AU118" s="36">
        <v>0</v>
      </c>
      <c r="AV118" s="36">
        <v>0</v>
      </c>
      <c r="AW118" s="36">
        <v>0</v>
      </c>
      <c r="AX118" s="36">
        <v>0</v>
      </c>
      <c r="AY118" s="36">
        <v>0</v>
      </c>
      <c r="AZ118" s="40"/>
      <c r="BA118" s="40">
        <v>8583</v>
      </c>
      <c r="BB118" s="36">
        <v>0</v>
      </c>
      <c r="BC118" s="36">
        <v>0</v>
      </c>
      <c r="BD118" s="36">
        <v>490</v>
      </c>
      <c r="BE118" s="36">
        <v>-72</v>
      </c>
    </row>
    <row r="119" spans="1:57" x14ac:dyDescent="0.2">
      <c r="A119" s="35" t="s">
        <v>267</v>
      </c>
      <c r="B119" s="35" t="s">
        <v>1162</v>
      </c>
      <c r="C119" s="397" t="str">
        <f>IFERROR(VLOOKUP(B119,#REF!,2,FALSE),"")</f>
        <v/>
      </c>
      <c r="D119" s="35" t="s">
        <v>905</v>
      </c>
      <c r="E119" s="35"/>
      <c r="F119" s="35" t="s">
        <v>3</v>
      </c>
      <c r="G119" s="36">
        <v>3</v>
      </c>
      <c r="H119" s="36">
        <v>722</v>
      </c>
      <c r="I119" s="37">
        <v>725</v>
      </c>
      <c r="J119" s="39">
        <v>16</v>
      </c>
      <c r="K119" s="36">
        <v>74</v>
      </c>
      <c r="L119" s="36">
        <v>0</v>
      </c>
      <c r="M119" s="37">
        <v>74</v>
      </c>
      <c r="N119" s="38">
        <v>-95</v>
      </c>
      <c r="O119" s="38">
        <v>0</v>
      </c>
      <c r="P119" s="38">
        <v>50</v>
      </c>
      <c r="Q119" s="39">
        <v>-45</v>
      </c>
      <c r="R119" s="37">
        <v>520</v>
      </c>
      <c r="S119" s="38">
        <v>0</v>
      </c>
      <c r="T119" s="38">
        <v>113</v>
      </c>
      <c r="U119" s="38">
        <v>459</v>
      </c>
      <c r="V119" s="39">
        <v>572</v>
      </c>
      <c r="W119" s="36">
        <v>0</v>
      </c>
      <c r="X119" s="36">
        <v>0</v>
      </c>
      <c r="Y119" s="37">
        <v>0</v>
      </c>
      <c r="Z119" s="39">
        <v>298</v>
      </c>
      <c r="AA119" s="36">
        <v>0</v>
      </c>
      <c r="AB119" s="36">
        <v>0</v>
      </c>
      <c r="AC119" s="37">
        <v>0</v>
      </c>
      <c r="AD119" s="38">
        <v>0</v>
      </c>
      <c r="AE119" s="38">
        <v>484</v>
      </c>
      <c r="AF119" s="39">
        <v>484</v>
      </c>
      <c r="AG119" s="36">
        <v>0</v>
      </c>
      <c r="AH119" s="36">
        <v>0</v>
      </c>
      <c r="AI119" s="36">
        <v>0</v>
      </c>
      <c r="AJ119" s="36">
        <v>0</v>
      </c>
      <c r="AK119" s="40">
        <v>2644</v>
      </c>
      <c r="AL119" s="38">
        <v>3127</v>
      </c>
      <c r="AM119" s="38">
        <v>0</v>
      </c>
      <c r="AN119" s="38">
        <v>0</v>
      </c>
      <c r="AO119" s="38">
        <v>0</v>
      </c>
      <c r="AP119" s="38">
        <v>0</v>
      </c>
      <c r="AQ119" s="36">
        <v>0</v>
      </c>
      <c r="AR119" s="36">
        <v>0</v>
      </c>
      <c r="AS119" s="36">
        <v>0</v>
      </c>
      <c r="AT119" s="36">
        <v>0</v>
      </c>
      <c r="AU119" s="36">
        <v>0</v>
      </c>
      <c r="AV119" s="36">
        <v>0</v>
      </c>
      <c r="AW119" s="36">
        <v>0</v>
      </c>
      <c r="AX119" s="36">
        <v>0</v>
      </c>
      <c r="AY119" s="36">
        <v>-3</v>
      </c>
      <c r="AZ119" s="40"/>
      <c r="BA119" s="40">
        <v>5768</v>
      </c>
      <c r="BB119" s="36">
        <v>0</v>
      </c>
      <c r="BC119" s="36">
        <v>0</v>
      </c>
      <c r="BD119" s="36">
        <v>54</v>
      </c>
      <c r="BE119" s="36">
        <v>-34</v>
      </c>
    </row>
    <row r="120" spans="1:57" x14ac:dyDescent="0.2">
      <c r="A120" s="35" t="s">
        <v>273</v>
      </c>
      <c r="B120" s="35" t="s">
        <v>1163</v>
      </c>
      <c r="C120" s="397" t="str">
        <f>IFERROR(VLOOKUP(B120,#REF!,2,FALSE),"")</f>
        <v/>
      </c>
      <c r="D120" s="35" t="s">
        <v>272</v>
      </c>
      <c r="E120" s="35"/>
      <c r="F120" s="35" t="s">
        <v>3</v>
      </c>
      <c r="G120" s="36">
        <v>0</v>
      </c>
      <c r="H120" s="36">
        <v>1984</v>
      </c>
      <c r="I120" s="37">
        <v>1984</v>
      </c>
      <c r="J120" s="39">
        <v>23</v>
      </c>
      <c r="K120" s="36">
        <v>109</v>
      </c>
      <c r="L120" s="36">
        <v>0</v>
      </c>
      <c r="M120" s="37">
        <v>109</v>
      </c>
      <c r="N120" s="38">
        <v>-182</v>
      </c>
      <c r="O120" s="38">
        <v>0</v>
      </c>
      <c r="P120" s="38">
        <v>-218</v>
      </c>
      <c r="Q120" s="39">
        <v>-400</v>
      </c>
      <c r="R120" s="37">
        <v>790</v>
      </c>
      <c r="S120" s="38">
        <v>0</v>
      </c>
      <c r="T120" s="38">
        <v>114</v>
      </c>
      <c r="U120" s="38">
        <v>125</v>
      </c>
      <c r="V120" s="39">
        <v>239</v>
      </c>
      <c r="W120" s="36">
        <v>0</v>
      </c>
      <c r="X120" s="36">
        <v>0</v>
      </c>
      <c r="Y120" s="37">
        <v>0</v>
      </c>
      <c r="Z120" s="39">
        <v>330</v>
      </c>
      <c r="AA120" s="36">
        <v>0</v>
      </c>
      <c r="AB120" s="36">
        <v>0</v>
      </c>
      <c r="AC120" s="37">
        <v>0</v>
      </c>
      <c r="AD120" s="38">
        <v>0</v>
      </c>
      <c r="AE120" s="38">
        <v>364</v>
      </c>
      <c r="AF120" s="39">
        <v>364</v>
      </c>
      <c r="AG120" s="36">
        <v>0</v>
      </c>
      <c r="AH120" s="36">
        <v>0</v>
      </c>
      <c r="AI120" s="36">
        <v>0</v>
      </c>
      <c r="AJ120" s="36">
        <v>6</v>
      </c>
      <c r="AK120" s="40">
        <v>3445</v>
      </c>
      <c r="AL120" s="38">
        <v>7369</v>
      </c>
      <c r="AM120" s="38">
        <v>0</v>
      </c>
      <c r="AN120" s="38">
        <v>0</v>
      </c>
      <c r="AO120" s="38">
        <v>0</v>
      </c>
      <c r="AP120" s="38">
        <v>0</v>
      </c>
      <c r="AQ120" s="36">
        <v>0</v>
      </c>
      <c r="AR120" s="36">
        <v>0</v>
      </c>
      <c r="AS120" s="36">
        <v>0</v>
      </c>
      <c r="AT120" s="36">
        <v>0</v>
      </c>
      <c r="AU120" s="36">
        <v>0</v>
      </c>
      <c r="AV120" s="36">
        <v>0</v>
      </c>
      <c r="AW120" s="36">
        <v>0</v>
      </c>
      <c r="AX120" s="36">
        <v>0</v>
      </c>
      <c r="AY120" s="36">
        <v>0</v>
      </c>
      <c r="AZ120" s="40"/>
      <c r="BA120" s="40">
        <v>10814</v>
      </c>
      <c r="BB120" s="36">
        <v>0</v>
      </c>
      <c r="BC120" s="36">
        <v>0</v>
      </c>
      <c r="BD120" s="36">
        <v>30</v>
      </c>
      <c r="BE120" s="36">
        <v>-14</v>
      </c>
    </row>
    <row r="121" spans="1:57" x14ac:dyDescent="0.2">
      <c r="A121" s="35" t="s">
        <v>377</v>
      </c>
      <c r="B121" s="35" t="s">
        <v>1164</v>
      </c>
      <c r="C121" s="397" t="str">
        <f>IFERROR(VLOOKUP(B121,#REF!,2,FALSE),"")</f>
        <v/>
      </c>
      <c r="D121" s="35" t="s">
        <v>376</v>
      </c>
      <c r="E121" s="35"/>
      <c r="F121" s="35" t="s">
        <v>3</v>
      </c>
      <c r="G121" s="36">
        <v>39</v>
      </c>
      <c r="H121" s="36">
        <v>737</v>
      </c>
      <c r="I121" s="37">
        <v>776</v>
      </c>
      <c r="J121" s="39">
        <v>26</v>
      </c>
      <c r="K121" s="36">
        <v>99</v>
      </c>
      <c r="L121" s="36">
        <v>0</v>
      </c>
      <c r="M121" s="37">
        <v>99</v>
      </c>
      <c r="N121" s="38">
        <v>-455</v>
      </c>
      <c r="O121" s="38">
        <v>0</v>
      </c>
      <c r="P121" s="38">
        <v>231</v>
      </c>
      <c r="Q121" s="39">
        <v>-224</v>
      </c>
      <c r="R121" s="37">
        <v>1758</v>
      </c>
      <c r="S121" s="38">
        <v>75</v>
      </c>
      <c r="T121" s="38">
        <v>115</v>
      </c>
      <c r="U121" s="38">
        <v>457</v>
      </c>
      <c r="V121" s="39">
        <v>647</v>
      </c>
      <c r="W121" s="36">
        <v>0</v>
      </c>
      <c r="X121" s="36">
        <v>0</v>
      </c>
      <c r="Y121" s="37">
        <v>0</v>
      </c>
      <c r="Z121" s="39">
        <v>956</v>
      </c>
      <c r="AA121" s="36">
        <v>0</v>
      </c>
      <c r="AB121" s="36">
        <v>0</v>
      </c>
      <c r="AC121" s="37">
        <v>0</v>
      </c>
      <c r="AD121" s="38">
        <v>91</v>
      </c>
      <c r="AE121" s="38">
        <v>299</v>
      </c>
      <c r="AF121" s="39">
        <v>390</v>
      </c>
      <c r="AG121" s="36">
        <v>499</v>
      </c>
      <c r="AH121" s="36">
        <v>0</v>
      </c>
      <c r="AI121" s="36">
        <v>0</v>
      </c>
      <c r="AJ121" s="36">
        <v>-120</v>
      </c>
      <c r="AK121" s="40">
        <v>4807</v>
      </c>
      <c r="AL121" s="38">
        <v>5833</v>
      </c>
      <c r="AM121" s="38">
        <v>106</v>
      </c>
      <c r="AN121" s="38">
        <v>3419</v>
      </c>
      <c r="AO121" s="38">
        <v>0</v>
      </c>
      <c r="AP121" s="38">
        <v>0</v>
      </c>
      <c r="AQ121" s="36">
        <v>1367</v>
      </c>
      <c r="AR121" s="36">
        <v>0</v>
      </c>
      <c r="AS121" s="36">
        <v>0</v>
      </c>
      <c r="AT121" s="36">
        <v>0</v>
      </c>
      <c r="AU121" s="36">
        <v>0</v>
      </c>
      <c r="AV121" s="36">
        <v>-72</v>
      </c>
      <c r="AW121" s="36">
        <v>0</v>
      </c>
      <c r="AX121" s="36">
        <v>0</v>
      </c>
      <c r="AY121" s="36">
        <v>0</v>
      </c>
      <c r="AZ121" s="40"/>
      <c r="BA121" s="40">
        <v>15460</v>
      </c>
      <c r="BB121" s="36">
        <v>0</v>
      </c>
      <c r="BC121" s="36">
        <v>0</v>
      </c>
      <c r="BD121" s="36">
        <v>1115</v>
      </c>
      <c r="BE121" s="36">
        <v>-100</v>
      </c>
    </row>
    <row r="122" spans="1:57" x14ac:dyDescent="0.2">
      <c r="A122" s="35" t="s">
        <v>479</v>
      </c>
      <c r="B122" s="35" t="s">
        <v>1165</v>
      </c>
      <c r="C122" s="397" t="str">
        <f>IFERROR(VLOOKUP(B122,#REF!,2,FALSE),"")</f>
        <v/>
      </c>
      <c r="D122" s="35" t="s">
        <v>478</v>
      </c>
      <c r="E122" s="35"/>
      <c r="F122" s="35" t="s">
        <v>3</v>
      </c>
      <c r="G122" s="36">
        <v>-113</v>
      </c>
      <c r="H122" s="36">
        <v>1033</v>
      </c>
      <c r="I122" s="37">
        <v>920</v>
      </c>
      <c r="J122" s="39">
        <v>18</v>
      </c>
      <c r="K122" s="36">
        <v>170</v>
      </c>
      <c r="L122" s="36">
        <v>0</v>
      </c>
      <c r="M122" s="37">
        <v>170</v>
      </c>
      <c r="N122" s="38">
        <v>-102</v>
      </c>
      <c r="O122" s="38">
        <v>0</v>
      </c>
      <c r="P122" s="38">
        <v>299</v>
      </c>
      <c r="Q122" s="39">
        <v>197</v>
      </c>
      <c r="R122" s="37">
        <v>939</v>
      </c>
      <c r="S122" s="38">
        <v>2</v>
      </c>
      <c r="T122" s="38">
        <v>207</v>
      </c>
      <c r="U122" s="38">
        <v>455</v>
      </c>
      <c r="V122" s="39">
        <v>664</v>
      </c>
      <c r="W122" s="36">
        <v>0</v>
      </c>
      <c r="X122" s="36">
        <v>0</v>
      </c>
      <c r="Y122" s="37">
        <v>0</v>
      </c>
      <c r="Z122" s="39">
        <v>676</v>
      </c>
      <c r="AA122" s="36">
        <v>0</v>
      </c>
      <c r="AB122" s="36">
        <v>0</v>
      </c>
      <c r="AC122" s="37">
        <v>0</v>
      </c>
      <c r="AD122" s="38">
        <v>3</v>
      </c>
      <c r="AE122" s="38">
        <v>587</v>
      </c>
      <c r="AF122" s="39">
        <v>590</v>
      </c>
      <c r="AG122" s="36">
        <v>234</v>
      </c>
      <c r="AH122" s="36">
        <v>0</v>
      </c>
      <c r="AI122" s="36">
        <v>0</v>
      </c>
      <c r="AJ122" s="36">
        <v>63</v>
      </c>
      <c r="AK122" s="40">
        <v>4471</v>
      </c>
      <c r="AL122" s="38">
        <v>8322</v>
      </c>
      <c r="AM122" s="38">
        <v>8</v>
      </c>
      <c r="AN122" s="38">
        <v>0</v>
      </c>
      <c r="AO122" s="38">
        <v>0</v>
      </c>
      <c r="AP122" s="38">
        <v>0</v>
      </c>
      <c r="AQ122" s="36">
        <v>0</v>
      </c>
      <c r="AR122" s="36">
        <v>0</v>
      </c>
      <c r="AS122" s="36">
        <v>0</v>
      </c>
      <c r="AT122" s="36">
        <v>0</v>
      </c>
      <c r="AU122" s="36">
        <v>0</v>
      </c>
      <c r="AV122" s="36">
        <v>-528</v>
      </c>
      <c r="AW122" s="36">
        <v>-133</v>
      </c>
      <c r="AX122" s="36">
        <v>0</v>
      </c>
      <c r="AY122" s="36">
        <v>0</v>
      </c>
      <c r="AZ122" s="40"/>
      <c r="BA122" s="40">
        <v>12140</v>
      </c>
      <c r="BB122" s="36">
        <v>-15</v>
      </c>
      <c r="BC122" s="36">
        <v>-94</v>
      </c>
      <c r="BD122" s="36">
        <v>85</v>
      </c>
      <c r="BE122" s="36">
        <v>-211</v>
      </c>
    </row>
    <row r="123" spans="1:57" x14ac:dyDescent="0.2">
      <c r="A123" s="35" t="s">
        <v>592</v>
      </c>
      <c r="B123" s="35" t="s">
        <v>1166</v>
      </c>
      <c r="C123" s="397" t="str">
        <f>IFERROR(VLOOKUP(B123,#REF!,2,FALSE),"")</f>
        <v/>
      </c>
      <c r="D123" s="35" t="s">
        <v>591</v>
      </c>
      <c r="E123" s="35"/>
      <c r="F123" s="35" t="s">
        <v>3</v>
      </c>
      <c r="G123" s="36">
        <v>8</v>
      </c>
      <c r="H123" s="36">
        <v>1369</v>
      </c>
      <c r="I123" s="37">
        <v>1377</v>
      </c>
      <c r="J123" s="39">
        <v>9</v>
      </c>
      <c r="K123" s="36">
        <v>53</v>
      </c>
      <c r="L123" s="36">
        <v>0</v>
      </c>
      <c r="M123" s="37">
        <v>53</v>
      </c>
      <c r="N123" s="38">
        <v>-211</v>
      </c>
      <c r="O123" s="38">
        <v>0</v>
      </c>
      <c r="P123" s="38">
        <v>160</v>
      </c>
      <c r="Q123" s="39">
        <v>-51</v>
      </c>
      <c r="R123" s="37">
        <v>897</v>
      </c>
      <c r="S123" s="38">
        <v>0</v>
      </c>
      <c r="T123" s="38">
        <v>155</v>
      </c>
      <c r="U123" s="38">
        <v>790</v>
      </c>
      <c r="V123" s="39">
        <v>945</v>
      </c>
      <c r="W123" s="36">
        <v>0</v>
      </c>
      <c r="X123" s="36">
        <v>0</v>
      </c>
      <c r="Y123" s="37">
        <v>0</v>
      </c>
      <c r="Z123" s="39">
        <v>602</v>
      </c>
      <c r="AA123" s="36">
        <v>0</v>
      </c>
      <c r="AB123" s="36">
        <v>0</v>
      </c>
      <c r="AC123" s="37">
        <v>0</v>
      </c>
      <c r="AD123" s="38">
        <v>0</v>
      </c>
      <c r="AE123" s="38">
        <v>93</v>
      </c>
      <c r="AF123" s="39">
        <v>93</v>
      </c>
      <c r="AG123" s="36">
        <v>267</v>
      </c>
      <c r="AH123" s="36">
        <v>3</v>
      </c>
      <c r="AI123" s="36">
        <v>11</v>
      </c>
      <c r="AJ123" s="36">
        <v>0</v>
      </c>
      <c r="AK123" s="40">
        <v>4206</v>
      </c>
      <c r="AL123" s="38">
        <v>7379</v>
      </c>
      <c r="AM123" s="38">
        <v>0</v>
      </c>
      <c r="AN123" s="38">
        <v>0</v>
      </c>
      <c r="AO123" s="38">
        <v>0</v>
      </c>
      <c r="AP123" s="38">
        <v>0</v>
      </c>
      <c r="AQ123" s="36">
        <v>351</v>
      </c>
      <c r="AR123" s="36">
        <v>0</v>
      </c>
      <c r="AS123" s="36">
        <v>0</v>
      </c>
      <c r="AT123" s="36">
        <v>0</v>
      </c>
      <c r="AU123" s="36">
        <v>13</v>
      </c>
      <c r="AV123" s="36">
        <v>-1749</v>
      </c>
      <c r="AW123" s="36">
        <v>19</v>
      </c>
      <c r="AX123" s="36">
        <v>0</v>
      </c>
      <c r="AY123" s="36">
        <v>0</v>
      </c>
      <c r="AZ123" s="40"/>
      <c r="BA123" s="40">
        <v>10219</v>
      </c>
      <c r="BB123" s="36">
        <v>0</v>
      </c>
      <c r="BC123" s="36">
        <v>0</v>
      </c>
      <c r="BD123" s="36">
        <v>0</v>
      </c>
      <c r="BE123" s="36">
        <v>-113</v>
      </c>
    </row>
    <row r="124" spans="1:57" x14ac:dyDescent="0.2">
      <c r="A124" s="35" t="s">
        <v>668</v>
      </c>
      <c r="B124" s="35" t="s">
        <v>1167</v>
      </c>
      <c r="C124" s="397" t="str">
        <f>IFERROR(VLOOKUP(B124,#REF!,2,FALSE),"")</f>
        <v/>
      </c>
      <c r="D124" s="35" t="s">
        <v>667</v>
      </c>
      <c r="E124" s="35"/>
      <c r="F124" s="35" t="s">
        <v>3</v>
      </c>
      <c r="G124" s="36">
        <v>25</v>
      </c>
      <c r="H124" s="36">
        <v>1386</v>
      </c>
      <c r="I124" s="37">
        <v>1411</v>
      </c>
      <c r="J124" s="39">
        <v>8</v>
      </c>
      <c r="K124" s="36">
        <v>170</v>
      </c>
      <c r="L124" s="36">
        <v>0</v>
      </c>
      <c r="M124" s="37">
        <v>170</v>
      </c>
      <c r="N124" s="38">
        <v>-1087</v>
      </c>
      <c r="O124" s="38">
        <v>0</v>
      </c>
      <c r="P124" s="38">
        <v>230</v>
      </c>
      <c r="Q124" s="39">
        <v>-857</v>
      </c>
      <c r="R124" s="37">
        <v>567</v>
      </c>
      <c r="S124" s="38">
        <v>23</v>
      </c>
      <c r="T124" s="38">
        <v>102</v>
      </c>
      <c r="U124" s="38">
        <v>559</v>
      </c>
      <c r="V124" s="39">
        <v>684</v>
      </c>
      <c r="W124" s="36">
        <v>0</v>
      </c>
      <c r="X124" s="36">
        <v>0</v>
      </c>
      <c r="Y124" s="37">
        <v>0</v>
      </c>
      <c r="Z124" s="39">
        <v>695</v>
      </c>
      <c r="AA124" s="36">
        <v>0</v>
      </c>
      <c r="AB124" s="36">
        <v>0</v>
      </c>
      <c r="AC124" s="37">
        <v>0</v>
      </c>
      <c r="AD124" s="38">
        <v>0</v>
      </c>
      <c r="AE124" s="38">
        <v>566</v>
      </c>
      <c r="AF124" s="39">
        <v>566</v>
      </c>
      <c r="AG124" s="36">
        <v>269</v>
      </c>
      <c r="AH124" s="36">
        <v>0</v>
      </c>
      <c r="AI124" s="36">
        <v>0</v>
      </c>
      <c r="AJ124" s="36">
        <v>0</v>
      </c>
      <c r="AK124" s="40">
        <v>3513</v>
      </c>
      <c r="AL124" s="38">
        <v>3344</v>
      </c>
      <c r="AM124" s="38">
        <v>0</v>
      </c>
      <c r="AN124" s="38">
        <v>2888</v>
      </c>
      <c r="AO124" s="38">
        <v>0</v>
      </c>
      <c r="AP124" s="38">
        <v>0</v>
      </c>
      <c r="AQ124" s="36">
        <v>0</v>
      </c>
      <c r="AR124" s="36">
        <v>0</v>
      </c>
      <c r="AS124" s="36">
        <v>0</v>
      </c>
      <c r="AT124" s="36">
        <v>0</v>
      </c>
      <c r="AU124" s="36">
        <v>0</v>
      </c>
      <c r="AV124" s="36">
        <v>14</v>
      </c>
      <c r="AW124" s="36">
        <v>0</v>
      </c>
      <c r="AX124" s="36">
        <v>0</v>
      </c>
      <c r="AY124" s="36">
        <v>0</v>
      </c>
      <c r="AZ124" s="40"/>
      <c r="BA124" s="40">
        <v>9759</v>
      </c>
      <c r="BB124" s="36">
        <v>0</v>
      </c>
      <c r="BC124" s="36">
        <v>0</v>
      </c>
      <c r="BD124" s="36">
        <v>0</v>
      </c>
      <c r="BE124" s="36">
        <v>-864</v>
      </c>
    </row>
    <row r="125" spans="1:57" x14ac:dyDescent="0.2">
      <c r="A125" s="35" t="s">
        <v>278</v>
      </c>
      <c r="B125" s="35" t="s">
        <v>1168</v>
      </c>
      <c r="C125" s="397" t="str">
        <f>IFERROR(VLOOKUP(B125,#REF!,2,FALSE),"")</f>
        <v/>
      </c>
      <c r="D125" s="35" t="s">
        <v>277</v>
      </c>
      <c r="E125" s="35"/>
      <c r="F125" s="35" t="s">
        <v>34</v>
      </c>
      <c r="G125" s="36">
        <v>-28</v>
      </c>
      <c r="H125" s="36">
        <v>1575</v>
      </c>
      <c r="I125" s="37">
        <v>1547</v>
      </c>
      <c r="J125" s="39">
        <v>53</v>
      </c>
      <c r="K125" s="36">
        <v>19</v>
      </c>
      <c r="L125" s="36">
        <v>60</v>
      </c>
      <c r="M125" s="37">
        <v>79</v>
      </c>
      <c r="N125" s="38">
        <v>3175</v>
      </c>
      <c r="O125" s="38">
        <v>0</v>
      </c>
      <c r="P125" s="38">
        <v>465</v>
      </c>
      <c r="Q125" s="39">
        <v>3640</v>
      </c>
      <c r="R125" s="37">
        <v>4139</v>
      </c>
      <c r="S125" s="38">
        <v>44</v>
      </c>
      <c r="T125" s="38">
        <v>112</v>
      </c>
      <c r="U125" s="38">
        <v>629</v>
      </c>
      <c r="V125" s="39">
        <v>785</v>
      </c>
      <c r="W125" s="36">
        <v>1023</v>
      </c>
      <c r="X125" s="36">
        <v>863</v>
      </c>
      <c r="Y125" s="37">
        <v>1886</v>
      </c>
      <c r="Z125" s="39">
        <v>458</v>
      </c>
      <c r="AA125" s="36">
        <v>14763</v>
      </c>
      <c r="AB125" s="36">
        <v>3658</v>
      </c>
      <c r="AC125" s="37">
        <v>18421</v>
      </c>
      <c r="AD125" s="38">
        <v>16604</v>
      </c>
      <c r="AE125" s="38">
        <v>442</v>
      </c>
      <c r="AF125" s="39">
        <v>17046</v>
      </c>
      <c r="AG125" s="36">
        <v>0</v>
      </c>
      <c r="AH125" s="36">
        <v>-194</v>
      </c>
      <c r="AI125" s="36">
        <v>0</v>
      </c>
      <c r="AJ125" s="36">
        <v>0</v>
      </c>
      <c r="AK125" s="40">
        <v>47860</v>
      </c>
      <c r="AL125" s="38">
        <v>10400</v>
      </c>
      <c r="AM125" s="38">
        <v>0</v>
      </c>
      <c r="AN125" s="38">
        <v>0</v>
      </c>
      <c r="AO125" s="38">
        <v>0</v>
      </c>
      <c r="AP125" s="38">
        <v>0</v>
      </c>
      <c r="AQ125" s="36">
        <v>0</v>
      </c>
      <c r="AR125" s="36">
        <v>0</v>
      </c>
      <c r="AS125" s="36">
        <v>0</v>
      </c>
      <c r="AT125" s="36">
        <v>0</v>
      </c>
      <c r="AU125" s="36">
        <v>0</v>
      </c>
      <c r="AV125" s="36">
        <v>-510</v>
      </c>
      <c r="AW125" s="36">
        <v>524</v>
      </c>
      <c r="AX125" s="36">
        <v>0</v>
      </c>
      <c r="AY125" s="36">
        <v>0</v>
      </c>
      <c r="AZ125" s="40"/>
      <c r="BA125" s="40">
        <v>58274</v>
      </c>
      <c r="BB125" s="36">
        <v>0</v>
      </c>
      <c r="BC125" s="36">
        <v>0</v>
      </c>
      <c r="BD125" s="36">
        <v>900</v>
      </c>
      <c r="BE125" s="36">
        <v>-18</v>
      </c>
    </row>
    <row r="126" spans="1:57" x14ac:dyDescent="0.2">
      <c r="A126" s="35" t="s">
        <v>680</v>
      </c>
      <c r="B126" s="35" t="s">
        <v>1169</v>
      </c>
      <c r="C126" s="397" t="str">
        <f>IFERROR(VLOOKUP(B126,#REF!,2,FALSE),"")</f>
        <v/>
      </c>
      <c r="D126" s="35" t="s">
        <v>906</v>
      </c>
      <c r="E126" s="35"/>
      <c r="F126" s="35" t="s">
        <v>729</v>
      </c>
      <c r="G126" s="36">
        <v>331</v>
      </c>
      <c r="H126" s="36">
        <v>789</v>
      </c>
      <c r="I126" s="37">
        <v>1120</v>
      </c>
      <c r="J126" s="39">
        <v>20</v>
      </c>
      <c r="K126" s="36">
        <v>0</v>
      </c>
      <c r="L126" s="36">
        <v>180</v>
      </c>
      <c r="M126" s="37">
        <v>180</v>
      </c>
      <c r="N126" s="38">
        <v>6828</v>
      </c>
      <c r="O126" s="38">
        <v>0</v>
      </c>
      <c r="P126" s="38">
        <v>799</v>
      </c>
      <c r="Q126" s="39">
        <v>7627</v>
      </c>
      <c r="R126" s="37">
        <v>8689</v>
      </c>
      <c r="S126" s="38">
        <v>1094</v>
      </c>
      <c r="T126" s="38">
        <v>-28</v>
      </c>
      <c r="U126" s="38">
        <v>331</v>
      </c>
      <c r="V126" s="39">
        <v>1397</v>
      </c>
      <c r="W126" s="36">
        <v>2615</v>
      </c>
      <c r="X126" s="36">
        <v>4949</v>
      </c>
      <c r="Y126" s="37">
        <v>7564</v>
      </c>
      <c r="Z126" s="39">
        <v>2601</v>
      </c>
      <c r="AA126" s="36">
        <v>54521</v>
      </c>
      <c r="AB126" s="36">
        <v>7355</v>
      </c>
      <c r="AC126" s="37">
        <v>61876</v>
      </c>
      <c r="AD126" s="38">
        <v>55013</v>
      </c>
      <c r="AE126" s="38">
        <v>0</v>
      </c>
      <c r="AF126" s="39">
        <v>55013</v>
      </c>
      <c r="AG126" s="36">
        <v>1750</v>
      </c>
      <c r="AH126" s="36">
        <v>0</v>
      </c>
      <c r="AI126" s="36">
        <v>0</v>
      </c>
      <c r="AJ126" s="36">
        <v>0</v>
      </c>
      <c r="AK126" s="40">
        <v>147837</v>
      </c>
      <c r="AL126" s="38">
        <v>0</v>
      </c>
      <c r="AM126" s="38">
        <v>0</v>
      </c>
      <c r="AN126" s="38">
        <v>0</v>
      </c>
      <c r="AO126" s="38">
        <v>0</v>
      </c>
      <c r="AP126" s="38">
        <v>0</v>
      </c>
      <c r="AQ126" s="36">
        <v>0</v>
      </c>
      <c r="AR126" s="36">
        <v>0</v>
      </c>
      <c r="AS126" s="36">
        <v>0</v>
      </c>
      <c r="AT126" s="36">
        <v>0</v>
      </c>
      <c r="AU126" s="36">
        <v>58</v>
      </c>
      <c r="AV126" s="36">
        <v>0</v>
      </c>
      <c r="AW126" s="36">
        <v>361</v>
      </c>
      <c r="AX126" s="36">
        <v>0</v>
      </c>
      <c r="AY126" s="36">
        <v>0</v>
      </c>
      <c r="AZ126" s="40"/>
      <c r="BA126" s="40">
        <v>148256</v>
      </c>
      <c r="BB126" s="36">
        <v>0</v>
      </c>
      <c r="BC126" s="36">
        <v>0</v>
      </c>
      <c r="BD126" s="36">
        <v>3025</v>
      </c>
      <c r="BE126" s="36">
        <v>-77</v>
      </c>
    </row>
    <row r="127" spans="1:57" x14ac:dyDescent="0.2">
      <c r="A127" s="35" t="s">
        <v>76</v>
      </c>
      <c r="B127" s="35" t="s">
        <v>1170</v>
      </c>
      <c r="C127" s="397" t="str">
        <f>IFERROR(VLOOKUP(B127,#REF!,2,FALSE),"")</f>
        <v/>
      </c>
      <c r="D127" s="35" t="s">
        <v>75</v>
      </c>
      <c r="E127" s="35"/>
      <c r="F127" s="35" t="s">
        <v>3</v>
      </c>
      <c r="G127" s="36">
        <v>-39</v>
      </c>
      <c r="H127" s="36">
        <v>670</v>
      </c>
      <c r="I127" s="37">
        <v>631</v>
      </c>
      <c r="J127" s="39">
        <v>-4</v>
      </c>
      <c r="K127" s="36">
        <v>135</v>
      </c>
      <c r="L127" s="36">
        <v>0</v>
      </c>
      <c r="M127" s="37">
        <v>135</v>
      </c>
      <c r="N127" s="38">
        <v>-333</v>
      </c>
      <c r="O127" s="38">
        <v>0</v>
      </c>
      <c r="P127" s="38">
        <v>84</v>
      </c>
      <c r="Q127" s="39">
        <v>-249</v>
      </c>
      <c r="R127" s="37">
        <v>894</v>
      </c>
      <c r="S127" s="38">
        <v>11</v>
      </c>
      <c r="T127" s="38">
        <v>727</v>
      </c>
      <c r="U127" s="38">
        <v>363</v>
      </c>
      <c r="V127" s="39">
        <v>1101</v>
      </c>
      <c r="W127" s="36">
        <v>0</v>
      </c>
      <c r="X127" s="36">
        <v>0</v>
      </c>
      <c r="Y127" s="37">
        <v>0</v>
      </c>
      <c r="Z127" s="39">
        <v>438</v>
      </c>
      <c r="AA127" s="36">
        <v>0</v>
      </c>
      <c r="AB127" s="36">
        <v>0</v>
      </c>
      <c r="AC127" s="37">
        <v>0</v>
      </c>
      <c r="AD127" s="38">
        <v>0</v>
      </c>
      <c r="AE127" s="38">
        <v>421</v>
      </c>
      <c r="AF127" s="39">
        <v>421</v>
      </c>
      <c r="AG127" s="36">
        <v>-206</v>
      </c>
      <c r="AH127" s="36">
        <v>0</v>
      </c>
      <c r="AI127" s="36">
        <v>98</v>
      </c>
      <c r="AJ127" s="36">
        <v>0</v>
      </c>
      <c r="AK127" s="40">
        <v>3259</v>
      </c>
      <c r="AL127" s="38">
        <v>4527</v>
      </c>
      <c r="AM127" s="38">
        <v>0</v>
      </c>
      <c r="AN127" s="38">
        <v>0</v>
      </c>
      <c r="AO127" s="38">
        <v>0</v>
      </c>
      <c r="AP127" s="38">
        <v>0</v>
      </c>
      <c r="AQ127" s="36">
        <v>0</v>
      </c>
      <c r="AR127" s="36">
        <v>0</v>
      </c>
      <c r="AS127" s="36">
        <v>0</v>
      </c>
      <c r="AT127" s="36">
        <v>0</v>
      </c>
      <c r="AU127" s="36">
        <v>0</v>
      </c>
      <c r="AV127" s="36">
        <v>-28</v>
      </c>
      <c r="AW127" s="36">
        <v>0</v>
      </c>
      <c r="AX127" s="36">
        <v>0</v>
      </c>
      <c r="AY127" s="36">
        <v>0</v>
      </c>
      <c r="AZ127" s="40"/>
      <c r="BA127" s="40">
        <v>7758</v>
      </c>
      <c r="BB127" s="36">
        <v>0</v>
      </c>
      <c r="BC127" s="36">
        <v>0</v>
      </c>
      <c r="BD127" s="36">
        <v>80</v>
      </c>
      <c r="BE127" s="36">
        <v>0</v>
      </c>
    </row>
    <row r="128" spans="1:57" x14ac:dyDescent="0.2">
      <c r="A128" s="35" t="s">
        <v>456</v>
      </c>
      <c r="B128" s="35" t="s">
        <v>1171</v>
      </c>
      <c r="C128" s="397" t="str">
        <f>IFERROR(VLOOKUP(B128,#REF!,2,FALSE),"")</f>
        <v/>
      </c>
      <c r="D128" s="35" t="s">
        <v>907</v>
      </c>
      <c r="E128" s="35"/>
      <c r="F128" s="35" t="s">
        <v>3</v>
      </c>
      <c r="G128" s="36">
        <v>-450</v>
      </c>
      <c r="H128" s="36">
        <v>1366</v>
      </c>
      <c r="I128" s="37">
        <v>916</v>
      </c>
      <c r="J128" s="39">
        <v>-3</v>
      </c>
      <c r="K128" s="36">
        <v>212</v>
      </c>
      <c r="L128" s="36">
        <v>0</v>
      </c>
      <c r="M128" s="37">
        <v>212</v>
      </c>
      <c r="N128" s="38">
        <v>269</v>
      </c>
      <c r="O128" s="38">
        <v>0</v>
      </c>
      <c r="P128" s="38">
        <v>-51</v>
      </c>
      <c r="Q128" s="39">
        <v>218</v>
      </c>
      <c r="R128" s="37">
        <v>872</v>
      </c>
      <c r="S128" s="38">
        <v>1</v>
      </c>
      <c r="T128" s="38">
        <v>68</v>
      </c>
      <c r="U128" s="38">
        <v>220</v>
      </c>
      <c r="V128" s="39">
        <v>289</v>
      </c>
      <c r="W128" s="36">
        <v>0</v>
      </c>
      <c r="X128" s="36">
        <v>0</v>
      </c>
      <c r="Y128" s="37">
        <v>0</v>
      </c>
      <c r="Z128" s="39">
        <v>1077</v>
      </c>
      <c r="AA128" s="36">
        <v>0</v>
      </c>
      <c r="AB128" s="36">
        <v>0</v>
      </c>
      <c r="AC128" s="37">
        <v>0</v>
      </c>
      <c r="AD128" s="38">
        <v>0</v>
      </c>
      <c r="AE128" s="38">
        <v>-170</v>
      </c>
      <c r="AF128" s="39">
        <v>-170</v>
      </c>
      <c r="AG128" s="36">
        <v>1429</v>
      </c>
      <c r="AH128" s="36">
        <v>0</v>
      </c>
      <c r="AI128" s="36">
        <v>0</v>
      </c>
      <c r="AJ128" s="36">
        <v>0</v>
      </c>
      <c r="AK128" s="40">
        <v>4840</v>
      </c>
      <c r="AL128" s="38">
        <v>3072</v>
      </c>
      <c r="AM128" s="38">
        <v>89</v>
      </c>
      <c r="AN128" s="38">
        <v>3478</v>
      </c>
      <c r="AO128" s="38">
        <v>0</v>
      </c>
      <c r="AP128" s="38">
        <v>0</v>
      </c>
      <c r="AQ128" s="36">
        <v>0</v>
      </c>
      <c r="AR128" s="36">
        <v>0</v>
      </c>
      <c r="AS128" s="36">
        <v>0</v>
      </c>
      <c r="AT128" s="36">
        <v>0</v>
      </c>
      <c r="AU128" s="36">
        <v>0</v>
      </c>
      <c r="AV128" s="36">
        <v>-365</v>
      </c>
      <c r="AW128" s="36">
        <v>0</v>
      </c>
      <c r="AX128" s="36">
        <v>0</v>
      </c>
      <c r="AY128" s="36">
        <v>0</v>
      </c>
      <c r="AZ128" s="40"/>
      <c r="BA128" s="40">
        <v>11114</v>
      </c>
      <c r="BB128" s="36">
        <v>0</v>
      </c>
      <c r="BC128" s="36">
        <v>0</v>
      </c>
      <c r="BD128" s="36">
        <v>-578</v>
      </c>
      <c r="BE128" s="36">
        <v>-24</v>
      </c>
    </row>
    <row r="129" spans="1:57" x14ac:dyDescent="0.2">
      <c r="A129" s="35" t="s">
        <v>679</v>
      </c>
      <c r="B129" s="35" t="s">
        <v>1172</v>
      </c>
      <c r="C129" s="397" t="str">
        <f>IFERROR(VLOOKUP(B129,#REF!,2,FALSE),"")</f>
        <v/>
      </c>
      <c r="D129" s="35" t="s">
        <v>678</v>
      </c>
      <c r="E129" s="35"/>
      <c r="F129" s="35" t="s">
        <v>3</v>
      </c>
      <c r="G129" s="36">
        <v>-288</v>
      </c>
      <c r="H129" s="36">
        <v>736</v>
      </c>
      <c r="I129" s="37">
        <v>448</v>
      </c>
      <c r="J129" s="39">
        <v>6</v>
      </c>
      <c r="K129" s="36">
        <v>43</v>
      </c>
      <c r="L129" s="36">
        <v>0</v>
      </c>
      <c r="M129" s="37">
        <v>43</v>
      </c>
      <c r="N129" s="38">
        <v>-614</v>
      </c>
      <c r="O129" s="38">
        <v>0</v>
      </c>
      <c r="P129" s="38">
        <v>397</v>
      </c>
      <c r="Q129" s="39">
        <v>-217</v>
      </c>
      <c r="R129" s="37">
        <v>1094</v>
      </c>
      <c r="S129" s="38">
        <v>0</v>
      </c>
      <c r="T129" s="38">
        <v>123</v>
      </c>
      <c r="U129" s="38">
        <v>145</v>
      </c>
      <c r="V129" s="39">
        <v>268</v>
      </c>
      <c r="W129" s="36">
        <v>0</v>
      </c>
      <c r="X129" s="36">
        <v>0</v>
      </c>
      <c r="Y129" s="37">
        <v>0</v>
      </c>
      <c r="Z129" s="39">
        <v>588</v>
      </c>
      <c r="AA129" s="36">
        <v>0</v>
      </c>
      <c r="AB129" s="36">
        <v>0</v>
      </c>
      <c r="AC129" s="37">
        <v>0</v>
      </c>
      <c r="AD129" s="38">
        <v>0</v>
      </c>
      <c r="AE129" s="38">
        <v>485</v>
      </c>
      <c r="AF129" s="39">
        <v>485</v>
      </c>
      <c r="AG129" s="36">
        <v>0</v>
      </c>
      <c r="AH129" s="36">
        <v>0</v>
      </c>
      <c r="AI129" s="36">
        <v>0</v>
      </c>
      <c r="AJ129" s="36">
        <v>0</v>
      </c>
      <c r="AK129" s="40">
        <v>2715</v>
      </c>
      <c r="AL129" s="38">
        <v>7750</v>
      </c>
      <c r="AM129" s="38">
        <v>0</v>
      </c>
      <c r="AN129" s="38">
        <v>0</v>
      </c>
      <c r="AO129" s="38">
        <v>0</v>
      </c>
      <c r="AP129" s="38">
        <v>0</v>
      </c>
      <c r="AQ129" s="36">
        <v>68</v>
      </c>
      <c r="AR129" s="36">
        <v>0</v>
      </c>
      <c r="AS129" s="36">
        <v>0</v>
      </c>
      <c r="AT129" s="36">
        <v>0</v>
      </c>
      <c r="AU129" s="36">
        <v>0</v>
      </c>
      <c r="AV129" s="36">
        <v>-96</v>
      </c>
      <c r="AW129" s="36">
        <v>0</v>
      </c>
      <c r="AX129" s="36">
        <v>0</v>
      </c>
      <c r="AY129" s="36">
        <v>0</v>
      </c>
      <c r="AZ129" s="40"/>
      <c r="BA129" s="40">
        <v>10437</v>
      </c>
      <c r="BB129" s="36">
        <v>0</v>
      </c>
      <c r="BC129" s="36">
        <v>0</v>
      </c>
      <c r="BD129" s="36">
        <v>90</v>
      </c>
      <c r="BE129" s="36">
        <v>-21</v>
      </c>
    </row>
    <row r="130" spans="1:57" x14ac:dyDescent="0.2">
      <c r="A130" s="35" t="s">
        <v>684</v>
      </c>
      <c r="B130" s="35" t="s">
        <v>1173</v>
      </c>
      <c r="C130" s="397" t="str">
        <f>IFERROR(VLOOKUP(B130,#REF!,2,FALSE),"")</f>
        <v/>
      </c>
      <c r="D130" s="35" t="s">
        <v>683</v>
      </c>
      <c r="E130" s="35"/>
      <c r="F130" s="35" t="s">
        <v>3</v>
      </c>
      <c r="G130" s="36">
        <v>13</v>
      </c>
      <c r="H130" s="36">
        <v>169</v>
      </c>
      <c r="I130" s="37">
        <v>182</v>
      </c>
      <c r="J130" s="39">
        <v>3</v>
      </c>
      <c r="K130" s="36">
        <v>11</v>
      </c>
      <c r="L130" s="36">
        <v>0</v>
      </c>
      <c r="M130" s="37">
        <v>11</v>
      </c>
      <c r="N130" s="38">
        <v>-457</v>
      </c>
      <c r="O130" s="38">
        <v>0</v>
      </c>
      <c r="P130" s="38">
        <v>185</v>
      </c>
      <c r="Q130" s="39">
        <v>-272</v>
      </c>
      <c r="R130" s="37">
        <v>1154</v>
      </c>
      <c r="S130" s="38">
        <v>0</v>
      </c>
      <c r="T130" s="38">
        <v>39</v>
      </c>
      <c r="U130" s="38">
        <v>127</v>
      </c>
      <c r="V130" s="39">
        <v>166</v>
      </c>
      <c r="W130" s="36">
        <v>0</v>
      </c>
      <c r="X130" s="36">
        <v>0</v>
      </c>
      <c r="Y130" s="37">
        <v>0</v>
      </c>
      <c r="Z130" s="39">
        <v>195</v>
      </c>
      <c r="AA130" s="36">
        <v>0</v>
      </c>
      <c r="AB130" s="36">
        <v>0</v>
      </c>
      <c r="AC130" s="37">
        <v>0</v>
      </c>
      <c r="AD130" s="38">
        <v>0</v>
      </c>
      <c r="AE130" s="38">
        <v>-20</v>
      </c>
      <c r="AF130" s="39">
        <v>-20</v>
      </c>
      <c r="AG130" s="36">
        <v>0</v>
      </c>
      <c r="AH130" s="36">
        <v>0</v>
      </c>
      <c r="AI130" s="36">
        <v>0</v>
      </c>
      <c r="AJ130" s="36">
        <v>-236</v>
      </c>
      <c r="AK130" s="40">
        <v>1183</v>
      </c>
      <c r="AL130" s="38">
        <v>5922</v>
      </c>
      <c r="AM130" s="38">
        <v>0</v>
      </c>
      <c r="AN130" s="38">
        <v>0</v>
      </c>
      <c r="AO130" s="38">
        <v>0</v>
      </c>
      <c r="AP130" s="38">
        <v>0</v>
      </c>
      <c r="AQ130" s="36">
        <v>0</v>
      </c>
      <c r="AR130" s="36">
        <v>0</v>
      </c>
      <c r="AS130" s="36">
        <v>0</v>
      </c>
      <c r="AT130" s="36">
        <v>0</v>
      </c>
      <c r="AU130" s="36">
        <v>0</v>
      </c>
      <c r="AV130" s="36">
        <v>0</v>
      </c>
      <c r="AW130" s="36">
        <v>0</v>
      </c>
      <c r="AX130" s="36">
        <v>0</v>
      </c>
      <c r="AY130" s="36">
        <v>0</v>
      </c>
      <c r="AZ130" s="40"/>
      <c r="BA130" s="40">
        <v>7105</v>
      </c>
      <c r="BB130" s="36">
        <v>0</v>
      </c>
      <c r="BC130" s="36">
        <v>0</v>
      </c>
      <c r="BD130" s="36">
        <v>0</v>
      </c>
      <c r="BE130" s="36">
        <v>-103</v>
      </c>
    </row>
    <row r="131" spans="1:57" x14ac:dyDescent="0.2">
      <c r="A131" s="35" t="s">
        <v>690</v>
      </c>
      <c r="B131" s="35" t="s">
        <v>1174</v>
      </c>
      <c r="C131" s="397" t="str">
        <f>IFERROR(VLOOKUP(B131,#REF!,2,FALSE),"")</f>
        <v/>
      </c>
      <c r="D131" s="35" t="s">
        <v>689</v>
      </c>
      <c r="E131" s="35"/>
      <c r="F131" s="35" t="s">
        <v>3</v>
      </c>
      <c r="G131" s="36">
        <v>46</v>
      </c>
      <c r="H131" s="36">
        <v>785</v>
      </c>
      <c r="I131" s="37">
        <v>831</v>
      </c>
      <c r="J131" s="39">
        <v>8</v>
      </c>
      <c r="K131" s="36">
        <v>46</v>
      </c>
      <c r="L131" s="36">
        <v>0</v>
      </c>
      <c r="M131" s="37">
        <v>46</v>
      </c>
      <c r="N131" s="38">
        <v>-4</v>
      </c>
      <c r="O131" s="38">
        <v>0</v>
      </c>
      <c r="P131" s="38">
        <v>199</v>
      </c>
      <c r="Q131" s="39">
        <v>195</v>
      </c>
      <c r="R131" s="37">
        <v>543</v>
      </c>
      <c r="S131" s="38">
        <v>0</v>
      </c>
      <c r="T131" s="38">
        <v>-5</v>
      </c>
      <c r="U131" s="38">
        <v>207</v>
      </c>
      <c r="V131" s="39">
        <v>202</v>
      </c>
      <c r="W131" s="36">
        <v>0</v>
      </c>
      <c r="X131" s="36">
        <v>0</v>
      </c>
      <c r="Y131" s="37">
        <v>0</v>
      </c>
      <c r="Z131" s="39">
        <v>428</v>
      </c>
      <c r="AA131" s="36">
        <v>0</v>
      </c>
      <c r="AB131" s="36">
        <v>0</v>
      </c>
      <c r="AC131" s="37">
        <v>0</v>
      </c>
      <c r="AD131" s="38">
        <v>4</v>
      </c>
      <c r="AE131" s="38">
        <v>268</v>
      </c>
      <c r="AF131" s="39">
        <v>272</v>
      </c>
      <c r="AG131" s="36">
        <v>545</v>
      </c>
      <c r="AH131" s="36">
        <v>0</v>
      </c>
      <c r="AI131" s="36">
        <v>0</v>
      </c>
      <c r="AJ131" s="36">
        <v>0</v>
      </c>
      <c r="AK131" s="40">
        <v>3070</v>
      </c>
      <c r="AL131" s="38">
        <v>7205</v>
      </c>
      <c r="AM131" s="38">
        <v>23</v>
      </c>
      <c r="AN131" s="38">
        <v>0</v>
      </c>
      <c r="AO131" s="38">
        <v>0</v>
      </c>
      <c r="AP131" s="38">
        <v>0</v>
      </c>
      <c r="AQ131" s="36">
        <v>244</v>
      </c>
      <c r="AR131" s="36">
        <v>0</v>
      </c>
      <c r="AS131" s="36">
        <v>0</v>
      </c>
      <c r="AT131" s="36">
        <v>0</v>
      </c>
      <c r="AU131" s="36">
        <v>0</v>
      </c>
      <c r="AV131" s="36">
        <v>-86</v>
      </c>
      <c r="AW131" s="36">
        <v>35</v>
      </c>
      <c r="AX131" s="36">
        <v>0</v>
      </c>
      <c r="AY131" s="36">
        <v>0</v>
      </c>
      <c r="AZ131" s="40"/>
      <c r="BA131" s="40">
        <v>10491</v>
      </c>
      <c r="BB131" s="36">
        <v>30</v>
      </c>
      <c r="BC131" s="36">
        <v>3</v>
      </c>
      <c r="BD131" s="36">
        <v>127</v>
      </c>
      <c r="BE131" s="36">
        <v>-10</v>
      </c>
    </row>
    <row r="132" spans="1:57" x14ac:dyDescent="0.2">
      <c r="A132" s="35" t="s">
        <v>350</v>
      </c>
      <c r="B132" s="35" t="s">
        <v>1175</v>
      </c>
      <c r="C132" s="397" t="str">
        <f>IFERROR(VLOOKUP(B132,#REF!,2,FALSE),"")</f>
        <v/>
      </c>
      <c r="D132" s="35" t="s">
        <v>349</v>
      </c>
      <c r="E132" s="35"/>
      <c r="F132" s="35" t="s">
        <v>3</v>
      </c>
      <c r="G132" s="36">
        <v>1</v>
      </c>
      <c r="H132" s="36">
        <v>434</v>
      </c>
      <c r="I132" s="37">
        <v>435</v>
      </c>
      <c r="J132" s="39">
        <v>4</v>
      </c>
      <c r="K132" s="36">
        <v>-39</v>
      </c>
      <c r="L132" s="36">
        <v>0</v>
      </c>
      <c r="M132" s="37">
        <v>-39</v>
      </c>
      <c r="N132" s="38">
        <v>-73</v>
      </c>
      <c r="O132" s="38">
        <v>0</v>
      </c>
      <c r="P132" s="38">
        <v>0</v>
      </c>
      <c r="Q132" s="39">
        <v>-73</v>
      </c>
      <c r="R132" s="37">
        <v>622</v>
      </c>
      <c r="S132" s="38">
        <v>2</v>
      </c>
      <c r="T132" s="38">
        <v>-2</v>
      </c>
      <c r="U132" s="38">
        <v>602</v>
      </c>
      <c r="V132" s="39">
        <v>602</v>
      </c>
      <c r="W132" s="36">
        <v>0</v>
      </c>
      <c r="X132" s="36">
        <v>0</v>
      </c>
      <c r="Y132" s="37">
        <v>0</v>
      </c>
      <c r="Z132" s="39">
        <v>196</v>
      </c>
      <c r="AA132" s="36">
        <v>0</v>
      </c>
      <c r="AB132" s="36">
        <v>0</v>
      </c>
      <c r="AC132" s="37">
        <v>0</v>
      </c>
      <c r="AD132" s="38">
        <v>0</v>
      </c>
      <c r="AE132" s="38">
        <v>0</v>
      </c>
      <c r="AF132" s="39">
        <v>0</v>
      </c>
      <c r="AG132" s="36">
        <v>42</v>
      </c>
      <c r="AH132" s="36">
        <v>0</v>
      </c>
      <c r="AI132" s="36">
        <v>0</v>
      </c>
      <c r="AJ132" s="36">
        <v>0</v>
      </c>
      <c r="AK132" s="40">
        <v>1789</v>
      </c>
      <c r="AL132" s="38">
        <v>4217</v>
      </c>
      <c r="AM132" s="38">
        <v>0</v>
      </c>
      <c r="AN132" s="38">
        <v>0</v>
      </c>
      <c r="AO132" s="38">
        <v>0</v>
      </c>
      <c r="AP132" s="38">
        <v>0</v>
      </c>
      <c r="AQ132" s="36">
        <v>414</v>
      </c>
      <c r="AR132" s="36">
        <v>0</v>
      </c>
      <c r="AS132" s="36">
        <v>0</v>
      </c>
      <c r="AT132" s="36">
        <v>0</v>
      </c>
      <c r="AU132" s="36">
        <v>0</v>
      </c>
      <c r="AV132" s="36">
        <v>0</v>
      </c>
      <c r="AW132" s="36">
        <v>0</v>
      </c>
      <c r="AX132" s="36">
        <v>0</v>
      </c>
      <c r="AY132" s="36">
        <v>0</v>
      </c>
      <c r="AZ132" s="40"/>
      <c r="BA132" s="40">
        <v>6420</v>
      </c>
      <c r="BB132" s="36">
        <v>0</v>
      </c>
      <c r="BC132" s="36">
        <v>0</v>
      </c>
      <c r="BD132" s="36">
        <v>0</v>
      </c>
      <c r="BE132" s="36">
        <v>104</v>
      </c>
    </row>
    <row r="133" spans="1:57" x14ac:dyDescent="0.2">
      <c r="A133" s="35" t="s">
        <v>279</v>
      </c>
      <c r="B133" s="35" t="s">
        <v>1176</v>
      </c>
      <c r="C133" s="397" t="str">
        <f>IFERROR(VLOOKUP(B133,#REF!,2,FALSE),"")</f>
        <v/>
      </c>
      <c r="D133" s="35" t="s">
        <v>908</v>
      </c>
      <c r="E133" s="35"/>
      <c r="F133" s="35" t="s">
        <v>729</v>
      </c>
      <c r="G133" s="36">
        <v>191</v>
      </c>
      <c r="H133" s="36">
        <v>1400</v>
      </c>
      <c r="I133" s="37">
        <v>1591</v>
      </c>
      <c r="J133" s="39">
        <v>62</v>
      </c>
      <c r="K133" s="36">
        <v>29</v>
      </c>
      <c r="L133" s="36">
        <v>9693</v>
      </c>
      <c r="M133" s="37">
        <v>9722</v>
      </c>
      <c r="N133" s="38">
        <v>14710</v>
      </c>
      <c r="O133" s="38">
        <v>0</v>
      </c>
      <c r="P133" s="38">
        <v>1567</v>
      </c>
      <c r="Q133" s="39">
        <v>16277</v>
      </c>
      <c r="R133" s="37">
        <v>10917</v>
      </c>
      <c r="S133" s="38">
        <v>1866</v>
      </c>
      <c r="T133" s="38">
        <v>-93</v>
      </c>
      <c r="U133" s="38">
        <v>587</v>
      </c>
      <c r="V133" s="39">
        <v>2360</v>
      </c>
      <c r="W133" s="36">
        <v>7410</v>
      </c>
      <c r="X133" s="36">
        <v>5321</v>
      </c>
      <c r="Y133" s="37">
        <v>12731</v>
      </c>
      <c r="Z133" s="39">
        <v>4145</v>
      </c>
      <c r="AA133" s="36">
        <v>142816</v>
      </c>
      <c r="AB133" s="36">
        <v>54544.863977032146</v>
      </c>
      <c r="AC133" s="37">
        <v>197360.86397703213</v>
      </c>
      <c r="AD133" s="38">
        <v>125212</v>
      </c>
      <c r="AE133" s="38">
        <v>2433</v>
      </c>
      <c r="AF133" s="39">
        <v>127645</v>
      </c>
      <c r="AG133" s="36">
        <v>0</v>
      </c>
      <c r="AH133" s="36">
        <v>0</v>
      </c>
      <c r="AI133" s="36">
        <v>-149</v>
      </c>
      <c r="AJ133" s="36">
        <v>682</v>
      </c>
      <c r="AK133" s="40">
        <v>383343.86397703213</v>
      </c>
      <c r="AL133" s="38">
        <v>0</v>
      </c>
      <c r="AM133" s="38">
        <v>0</v>
      </c>
      <c r="AN133" s="38">
        <v>0</v>
      </c>
      <c r="AO133" s="38">
        <v>0</v>
      </c>
      <c r="AP133" s="38">
        <v>0</v>
      </c>
      <c r="AQ133" s="36">
        <v>0</v>
      </c>
      <c r="AR133" s="36">
        <v>0</v>
      </c>
      <c r="AS133" s="36">
        <v>0</v>
      </c>
      <c r="AT133" s="36">
        <v>0</v>
      </c>
      <c r="AU133" s="36">
        <v>286</v>
      </c>
      <c r="AV133" s="36">
        <v>0</v>
      </c>
      <c r="AW133" s="36">
        <v>-248</v>
      </c>
      <c r="AX133" s="36">
        <v>0</v>
      </c>
      <c r="AY133" s="36">
        <v>0</v>
      </c>
      <c r="AZ133" s="40"/>
      <c r="BA133" s="40">
        <v>383381.86397703213</v>
      </c>
      <c r="BB133" s="36">
        <v>0</v>
      </c>
      <c r="BC133" s="36">
        <v>-54</v>
      </c>
      <c r="BD133" s="36">
        <v>3190</v>
      </c>
      <c r="BE133" s="36">
        <v>-332</v>
      </c>
    </row>
    <row r="134" spans="1:57" x14ac:dyDescent="0.2">
      <c r="A134" s="35" t="s">
        <v>78</v>
      </c>
      <c r="B134" s="35" t="s">
        <v>1177</v>
      </c>
      <c r="C134" s="397" t="str">
        <f>IFERROR(VLOOKUP(B134,#REF!,2,FALSE),"")</f>
        <v/>
      </c>
      <c r="D134" s="35" t="s">
        <v>77</v>
      </c>
      <c r="E134" s="35"/>
      <c r="F134" s="35" t="s">
        <v>3</v>
      </c>
      <c r="G134" s="36">
        <v>-3</v>
      </c>
      <c r="H134" s="36">
        <v>749</v>
      </c>
      <c r="I134" s="37">
        <v>746</v>
      </c>
      <c r="J134" s="39">
        <v>0</v>
      </c>
      <c r="K134" s="36">
        <v>41</v>
      </c>
      <c r="L134" s="36">
        <v>0</v>
      </c>
      <c r="M134" s="37">
        <v>41</v>
      </c>
      <c r="N134" s="38">
        <v>333</v>
      </c>
      <c r="O134" s="38">
        <v>0</v>
      </c>
      <c r="P134" s="38">
        <v>62</v>
      </c>
      <c r="Q134" s="39">
        <v>395</v>
      </c>
      <c r="R134" s="37">
        <v>438</v>
      </c>
      <c r="S134" s="38">
        <v>-8</v>
      </c>
      <c r="T134" s="38">
        <v>75</v>
      </c>
      <c r="U134" s="38">
        <v>249</v>
      </c>
      <c r="V134" s="39">
        <v>316</v>
      </c>
      <c r="W134" s="36">
        <v>0</v>
      </c>
      <c r="X134" s="36">
        <v>0</v>
      </c>
      <c r="Y134" s="37">
        <v>0</v>
      </c>
      <c r="Z134" s="39">
        <v>438</v>
      </c>
      <c r="AA134" s="36">
        <v>0</v>
      </c>
      <c r="AB134" s="36">
        <v>0</v>
      </c>
      <c r="AC134" s="37">
        <v>0</v>
      </c>
      <c r="AD134" s="38">
        <v>0</v>
      </c>
      <c r="AE134" s="38">
        <v>405</v>
      </c>
      <c r="AF134" s="39">
        <v>405</v>
      </c>
      <c r="AG134" s="36">
        <v>0</v>
      </c>
      <c r="AH134" s="36">
        <v>0</v>
      </c>
      <c r="AI134" s="36">
        <v>0</v>
      </c>
      <c r="AJ134" s="36">
        <v>0</v>
      </c>
      <c r="AK134" s="40">
        <v>2779</v>
      </c>
      <c r="AL134" s="38">
        <v>9654</v>
      </c>
      <c r="AM134" s="38">
        <v>0</v>
      </c>
      <c r="AN134" s="38">
        <v>0</v>
      </c>
      <c r="AO134" s="38">
        <v>0</v>
      </c>
      <c r="AP134" s="38">
        <v>0</v>
      </c>
      <c r="AQ134" s="36">
        <v>0</v>
      </c>
      <c r="AR134" s="36">
        <v>0</v>
      </c>
      <c r="AS134" s="36">
        <v>0</v>
      </c>
      <c r="AT134" s="36">
        <v>0</v>
      </c>
      <c r="AU134" s="36">
        <v>0</v>
      </c>
      <c r="AV134" s="36">
        <v>-864</v>
      </c>
      <c r="AW134" s="36">
        <v>0</v>
      </c>
      <c r="AX134" s="36">
        <v>0</v>
      </c>
      <c r="AY134" s="36">
        <v>0</v>
      </c>
      <c r="AZ134" s="40"/>
      <c r="BA134" s="40">
        <v>11569</v>
      </c>
      <c r="BB134" s="36">
        <v>-25</v>
      </c>
      <c r="BC134" s="36">
        <v>0</v>
      </c>
      <c r="BD134" s="36">
        <v>0</v>
      </c>
      <c r="BE134" s="36">
        <v>-69</v>
      </c>
    </row>
    <row r="135" spans="1:57" x14ac:dyDescent="0.2">
      <c r="A135" s="35" t="s">
        <v>145</v>
      </c>
      <c r="B135" s="35" t="s">
        <v>1178</v>
      </c>
      <c r="C135" s="397" t="str">
        <f>IFERROR(VLOOKUP(B135,#REF!,2,FALSE),"")</f>
        <v/>
      </c>
      <c r="D135" s="35" t="s">
        <v>144</v>
      </c>
      <c r="E135" s="35"/>
      <c r="F135" s="35" t="s">
        <v>3</v>
      </c>
      <c r="G135" s="36">
        <v>41</v>
      </c>
      <c r="H135" s="36">
        <v>296</v>
      </c>
      <c r="I135" s="37">
        <v>337</v>
      </c>
      <c r="J135" s="39">
        <v>10</v>
      </c>
      <c r="K135" s="36">
        <v>62</v>
      </c>
      <c r="L135" s="36">
        <v>0</v>
      </c>
      <c r="M135" s="37">
        <v>62</v>
      </c>
      <c r="N135" s="38">
        <v>-322</v>
      </c>
      <c r="O135" s="38">
        <v>0</v>
      </c>
      <c r="P135" s="38">
        <v>236</v>
      </c>
      <c r="Q135" s="39">
        <v>-86</v>
      </c>
      <c r="R135" s="37">
        <v>1312</v>
      </c>
      <c r="S135" s="38">
        <v>0</v>
      </c>
      <c r="T135" s="38">
        <v>-449</v>
      </c>
      <c r="U135" s="38">
        <v>776</v>
      </c>
      <c r="V135" s="39">
        <v>327</v>
      </c>
      <c r="W135" s="36">
        <v>0</v>
      </c>
      <c r="X135" s="36">
        <v>0</v>
      </c>
      <c r="Y135" s="37">
        <v>0</v>
      </c>
      <c r="Z135" s="39">
        <v>968</v>
      </c>
      <c r="AA135" s="36">
        <v>0</v>
      </c>
      <c r="AB135" s="36">
        <v>0</v>
      </c>
      <c r="AC135" s="37">
        <v>0</v>
      </c>
      <c r="AD135" s="38">
        <v>0</v>
      </c>
      <c r="AE135" s="38">
        <v>616</v>
      </c>
      <c r="AF135" s="39">
        <v>616</v>
      </c>
      <c r="AG135" s="36">
        <v>2</v>
      </c>
      <c r="AH135" s="36">
        <v>0</v>
      </c>
      <c r="AI135" s="36">
        <v>0</v>
      </c>
      <c r="AJ135" s="36">
        <v>0</v>
      </c>
      <c r="AK135" s="40">
        <v>3548</v>
      </c>
      <c r="AL135" s="38">
        <v>5410</v>
      </c>
      <c r="AM135" s="38">
        <v>0</v>
      </c>
      <c r="AN135" s="38">
        <v>5365</v>
      </c>
      <c r="AO135" s="38">
        <v>0</v>
      </c>
      <c r="AP135" s="38">
        <v>0</v>
      </c>
      <c r="AQ135" s="36">
        <v>185</v>
      </c>
      <c r="AR135" s="36">
        <v>0</v>
      </c>
      <c r="AS135" s="36">
        <v>0</v>
      </c>
      <c r="AT135" s="36">
        <v>0</v>
      </c>
      <c r="AU135" s="36">
        <v>0</v>
      </c>
      <c r="AV135" s="36">
        <v>-937</v>
      </c>
      <c r="AW135" s="36">
        <v>0</v>
      </c>
      <c r="AX135" s="36">
        <v>0</v>
      </c>
      <c r="AY135" s="36">
        <v>0</v>
      </c>
      <c r="AZ135" s="40"/>
      <c r="BA135" s="40">
        <v>13571</v>
      </c>
      <c r="BB135" s="36">
        <v>0</v>
      </c>
      <c r="BC135" s="36">
        <v>0</v>
      </c>
      <c r="BD135" s="36">
        <v>239</v>
      </c>
      <c r="BE135" s="36">
        <v>-74</v>
      </c>
    </row>
    <row r="136" spans="1:57" x14ac:dyDescent="0.2">
      <c r="A136" s="35" t="s">
        <v>180</v>
      </c>
      <c r="B136" s="35" t="s">
        <v>1179</v>
      </c>
      <c r="C136" s="397" t="str">
        <f>IFERROR(VLOOKUP(B136,#REF!,2,FALSE),"")</f>
        <v/>
      </c>
      <c r="D136" s="35" t="s">
        <v>179</v>
      </c>
      <c r="E136" s="35"/>
      <c r="F136" s="35" t="s">
        <v>3</v>
      </c>
      <c r="G136" s="36">
        <v>32</v>
      </c>
      <c r="H136" s="36">
        <v>1431</v>
      </c>
      <c r="I136" s="37">
        <v>1463</v>
      </c>
      <c r="J136" s="39">
        <v>17</v>
      </c>
      <c r="K136" s="36">
        <v>73</v>
      </c>
      <c r="L136" s="36">
        <v>0</v>
      </c>
      <c r="M136" s="37">
        <v>73</v>
      </c>
      <c r="N136" s="38">
        <v>-251</v>
      </c>
      <c r="O136" s="38">
        <v>0</v>
      </c>
      <c r="P136" s="38">
        <v>324</v>
      </c>
      <c r="Q136" s="39">
        <v>73</v>
      </c>
      <c r="R136" s="37">
        <v>1092</v>
      </c>
      <c r="S136" s="38">
        <v>6</v>
      </c>
      <c r="T136" s="38">
        <v>271</v>
      </c>
      <c r="U136" s="38">
        <v>634</v>
      </c>
      <c r="V136" s="39">
        <v>911</v>
      </c>
      <c r="W136" s="36">
        <v>0</v>
      </c>
      <c r="X136" s="36">
        <v>0</v>
      </c>
      <c r="Y136" s="37">
        <v>0</v>
      </c>
      <c r="Z136" s="39">
        <v>747</v>
      </c>
      <c r="AA136" s="36">
        <v>0</v>
      </c>
      <c r="AB136" s="36">
        <v>0</v>
      </c>
      <c r="AC136" s="37">
        <v>0</v>
      </c>
      <c r="AD136" s="38">
        <v>0</v>
      </c>
      <c r="AE136" s="38">
        <v>321</v>
      </c>
      <c r="AF136" s="39">
        <v>321</v>
      </c>
      <c r="AG136" s="36">
        <v>0</v>
      </c>
      <c r="AH136" s="36">
        <v>0</v>
      </c>
      <c r="AI136" s="36">
        <v>0</v>
      </c>
      <c r="AJ136" s="36">
        <v>0</v>
      </c>
      <c r="AK136" s="40">
        <v>4697</v>
      </c>
      <c r="AL136" s="38">
        <v>8762</v>
      </c>
      <c r="AM136" s="38">
        <v>24</v>
      </c>
      <c r="AN136" s="38">
        <v>0</v>
      </c>
      <c r="AO136" s="38">
        <v>0</v>
      </c>
      <c r="AP136" s="38">
        <v>0</v>
      </c>
      <c r="AQ136" s="36">
        <v>954</v>
      </c>
      <c r="AR136" s="36">
        <v>0</v>
      </c>
      <c r="AS136" s="36">
        <v>0</v>
      </c>
      <c r="AT136" s="36">
        <v>0</v>
      </c>
      <c r="AU136" s="36">
        <v>12</v>
      </c>
      <c r="AV136" s="36">
        <v>18</v>
      </c>
      <c r="AW136" s="36">
        <v>-235</v>
      </c>
      <c r="AX136" s="36">
        <v>0</v>
      </c>
      <c r="AY136" s="36">
        <v>0</v>
      </c>
      <c r="AZ136" s="40"/>
      <c r="BA136" s="40">
        <v>14232</v>
      </c>
      <c r="BB136" s="36">
        <v>-1</v>
      </c>
      <c r="BC136" s="36">
        <v>-10</v>
      </c>
      <c r="BD136" s="36">
        <v>166</v>
      </c>
      <c r="BE136" s="36">
        <v>-234</v>
      </c>
    </row>
    <row r="137" spans="1:57" x14ac:dyDescent="0.2">
      <c r="A137" s="35" t="s">
        <v>281</v>
      </c>
      <c r="B137" s="35" t="s">
        <v>1180</v>
      </c>
      <c r="C137" s="397" t="str">
        <f>IFERROR(VLOOKUP(B137,#REF!,2,FALSE),"")</f>
        <v/>
      </c>
      <c r="D137" s="35" t="s">
        <v>280</v>
      </c>
      <c r="E137" s="35"/>
      <c r="F137" s="35" t="s">
        <v>3</v>
      </c>
      <c r="G137" s="36">
        <v>47</v>
      </c>
      <c r="H137" s="36">
        <v>1290</v>
      </c>
      <c r="I137" s="37">
        <v>1337</v>
      </c>
      <c r="J137" s="39">
        <v>20</v>
      </c>
      <c r="K137" s="36">
        <v>112</v>
      </c>
      <c r="L137" s="36">
        <v>0</v>
      </c>
      <c r="M137" s="37">
        <v>112</v>
      </c>
      <c r="N137" s="38">
        <v>-97</v>
      </c>
      <c r="O137" s="38">
        <v>0</v>
      </c>
      <c r="P137" s="38">
        <v>-533</v>
      </c>
      <c r="Q137" s="39">
        <v>-630</v>
      </c>
      <c r="R137" s="37">
        <v>1050</v>
      </c>
      <c r="S137" s="38">
        <v>0</v>
      </c>
      <c r="T137" s="38">
        <v>99</v>
      </c>
      <c r="U137" s="38">
        <v>247</v>
      </c>
      <c r="V137" s="39">
        <v>346</v>
      </c>
      <c r="W137" s="36">
        <v>0</v>
      </c>
      <c r="X137" s="36">
        <v>0</v>
      </c>
      <c r="Y137" s="37">
        <v>0</v>
      </c>
      <c r="Z137" s="39">
        <v>561</v>
      </c>
      <c r="AA137" s="36">
        <v>0</v>
      </c>
      <c r="AB137" s="36">
        <v>0</v>
      </c>
      <c r="AC137" s="37">
        <v>0</v>
      </c>
      <c r="AD137" s="38">
        <v>0</v>
      </c>
      <c r="AE137" s="38">
        <v>299</v>
      </c>
      <c r="AF137" s="39">
        <v>299</v>
      </c>
      <c r="AG137" s="36">
        <v>0</v>
      </c>
      <c r="AH137" s="36">
        <v>0</v>
      </c>
      <c r="AI137" s="36">
        <v>0</v>
      </c>
      <c r="AJ137" s="36">
        <v>0</v>
      </c>
      <c r="AK137" s="40">
        <v>3095</v>
      </c>
      <c r="AL137" s="38">
        <v>9069</v>
      </c>
      <c r="AM137" s="38">
        <v>0</v>
      </c>
      <c r="AN137" s="38">
        <v>0</v>
      </c>
      <c r="AO137" s="38">
        <v>0</v>
      </c>
      <c r="AP137" s="38">
        <v>0</v>
      </c>
      <c r="AQ137" s="36">
        <v>0</v>
      </c>
      <c r="AR137" s="36">
        <v>0</v>
      </c>
      <c r="AS137" s="36">
        <v>0</v>
      </c>
      <c r="AT137" s="36">
        <v>0</v>
      </c>
      <c r="AU137" s="36">
        <v>0</v>
      </c>
      <c r="AV137" s="36">
        <v>0</v>
      </c>
      <c r="AW137" s="36">
        <v>0</v>
      </c>
      <c r="AX137" s="36">
        <v>0</v>
      </c>
      <c r="AY137" s="36">
        <v>0</v>
      </c>
      <c r="AZ137" s="40"/>
      <c r="BA137" s="40">
        <v>12164</v>
      </c>
      <c r="BB137" s="36">
        <v>0</v>
      </c>
      <c r="BC137" s="36">
        <v>0</v>
      </c>
      <c r="BD137" s="36">
        <v>0</v>
      </c>
      <c r="BE137" s="36">
        <v>-73</v>
      </c>
    </row>
    <row r="138" spans="1:57" x14ac:dyDescent="0.2">
      <c r="A138" s="35" t="s">
        <v>396</v>
      </c>
      <c r="B138" s="35" t="s">
        <v>1181</v>
      </c>
      <c r="C138" s="397" t="str">
        <f>IFERROR(VLOOKUP(B138,#REF!,2,FALSE),"")</f>
        <v/>
      </c>
      <c r="D138" s="35" t="s">
        <v>395</v>
      </c>
      <c r="E138" s="35"/>
      <c r="F138" s="35" t="s">
        <v>3</v>
      </c>
      <c r="G138" s="36">
        <v>20</v>
      </c>
      <c r="H138" s="36">
        <v>1300</v>
      </c>
      <c r="I138" s="37">
        <v>1320</v>
      </c>
      <c r="J138" s="39">
        <v>20</v>
      </c>
      <c r="K138" s="36">
        <v>44</v>
      </c>
      <c r="L138" s="36">
        <v>0</v>
      </c>
      <c r="M138" s="37">
        <v>44</v>
      </c>
      <c r="N138" s="38">
        <v>-573</v>
      </c>
      <c r="O138" s="38">
        <v>0</v>
      </c>
      <c r="P138" s="38">
        <v>170</v>
      </c>
      <c r="Q138" s="39">
        <v>-403</v>
      </c>
      <c r="R138" s="37">
        <v>1570</v>
      </c>
      <c r="S138" s="38">
        <v>0</v>
      </c>
      <c r="T138" s="38">
        <v>22</v>
      </c>
      <c r="U138" s="38">
        <v>545</v>
      </c>
      <c r="V138" s="39">
        <v>567</v>
      </c>
      <c r="W138" s="36">
        <v>0</v>
      </c>
      <c r="X138" s="36">
        <v>0</v>
      </c>
      <c r="Y138" s="37">
        <v>0</v>
      </c>
      <c r="Z138" s="39">
        <v>916</v>
      </c>
      <c r="AA138" s="36">
        <v>0</v>
      </c>
      <c r="AB138" s="36">
        <v>0</v>
      </c>
      <c r="AC138" s="37">
        <v>0</v>
      </c>
      <c r="AD138" s="38">
        <v>60</v>
      </c>
      <c r="AE138" s="38">
        <v>427</v>
      </c>
      <c r="AF138" s="39">
        <v>487</v>
      </c>
      <c r="AG138" s="36">
        <v>0</v>
      </c>
      <c r="AH138" s="36">
        <v>0</v>
      </c>
      <c r="AI138" s="36">
        <v>0</v>
      </c>
      <c r="AJ138" s="36">
        <v>0</v>
      </c>
      <c r="AK138" s="40">
        <v>4521</v>
      </c>
      <c r="AL138" s="38">
        <v>8130</v>
      </c>
      <c r="AM138" s="38">
        <v>0</v>
      </c>
      <c r="AN138" s="38">
        <v>0</v>
      </c>
      <c r="AO138" s="38">
        <v>0</v>
      </c>
      <c r="AP138" s="38">
        <v>0</v>
      </c>
      <c r="AQ138" s="36">
        <v>0</v>
      </c>
      <c r="AR138" s="36">
        <v>0</v>
      </c>
      <c r="AS138" s="36">
        <v>0</v>
      </c>
      <c r="AT138" s="36">
        <v>0</v>
      </c>
      <c r="AU138" s="36">
        <v>0</v>
      </c>
      <c r="AV138" s="36">
        <v>0</v>
      </c>
      <c r="AW138" s="36">
        <v>0</v>
      </c>
      <c r="AX138" s="36">
        <v>0</v>
      </c>
      <c r="AY138" s="36">
        <v>0</v>
      </c>
      <c r="AZ138" s="40"/>
      <c r="BA138" s="40">
        <v>12651</v>
      </c>
      <c r="BB138" s="36">
        <v>0</v>
      </c>
      <c r="BC138" s="36">
        <v>0</v>
      </c>
      <c r="BD138" s="36">
        <v>22</v>
      </c>
      <c r="BE138" s="36">
        <v>-7</v>
      </c>
    </row>
    <row r="139" spans="1:57" x14ac:dyDescent="0.2">
      <c r="A139" s="35" t="s">
        <v>546</v>
      </c>
      <c r="B139" s="35" t="s">
        <v>1182</v>
      </c>
      <c r="C139" s="397" t="str">
        <f>IFERROR(VLOOKUP(B139,#REF!,2,FALSE),"")</f>
        <v/>
      </c>
      <c r="D139" s="35" t="s">
        <v>545</v>
      </c>
      <c r="E139" s="35"/>
      <c r="F139" s="35" t="s">
        <v>3</v>
      </c>
      <c r="G139" s="36">
        <v>27</v>
      </c>
      <c r="H139" s="36">
        <v>1107</v>
      </c>
      <c r="I139" s="37">
        <v>1134</v>
      </c>
      <c r="J139" s="39">
        <v>23</v>
      </c>
      <c r="K139" s="36">
        <v>114</v>
      </c>
      <c r="L139" s="36">
        <v>0</v>
      </c>
      <c r="M139" s="37">
        <v>114</v>
      </c>
      <c r="N139" s="38">
        <v>-359</v>
      </c>
      <c r="O139" s="38">
        <v>0</v>
      </c>
      <c r="P139" s="38">
        <v>213</v>
      </c>
      <c r="Q139" s="39">
        <v>-146</v>
      </c>
      <c r="R139" s="37">
        <v>1173</v>
      </c>
      <c r="S139" s="38">
        <v>0</v>
      </c>
      <c r="T139" s="38">
        <v>2</v>
      </c>
      <c r="U139" s="38">
        <v>821</v>
      </c>
      <c r="V139" s="39">
        <v>823</v>
      </c>
      <c r="W139" s="36">
        <v>0</v>
      </c>
      <c r="X139" s="36">
        <v>12</v>
      </c>
      <c r="Y139" s="37">
        <v>12</v>
      </c>
      <c r="Z139" s="39">
        <v>541</v>
      </c>
      <c r="AA139" s="36">
        <v>0</v>
      </c>
      <c r="AB139" s="36">
        <v>0</v>
      </c>
      <c r="AC139" s="37">
        <v>0</v>
      </c>
      <c r="AD139" s="38">
        <v>0</v>
      </c>
      <c r="AE139" s="38">
        <v>383</v>
      </c>
      <c r="AF139" s="39">
        <v>383</v>
      </c>
      <c r="AG139" s="36">
        <v>0</v>
      </c>
      <c r="AH139" s="36">
        <v>0</v>
      </c>
      <c r="AI139" s="36">
        <v>0</v>
      </c>
      <c r="AJ139" s="36">
        <v>0</v>
      </c>
      <c r="AK139" s="40">
        <v>4057</v>
      </c>
      <c r="AL139" s="38">
        <v>4010</v>
      </c>
      <c r="AM139" s="38">
        <v>10</v>
      </c>
      <c r="AN139" s="38">
        <v>3304</v>
      </c>
      <c r="AO139" s="38">
        <v>0</v>
      </c>
      <c r="AP139" s="38">
        <v>0</v>
      </c>
      <c r="AQ139" s="36">
        <v>643</v>
      </c>
      <c r="AR139" s="36">
        <v>0</v>
      </c>
      <c r="AS139" s="36">
        <v>0</v>
      </c>
      <c r="AT139" s="36">
        <v>0</v>
      </c>
      <c r="AU139" s="36">
        <v>0</v>
      </c>
      <c r="AV139" s="36">
        <v>-110</v>
      </c>
      <c r="AW139" s="36">
        <v>0</v>
      </c>
      <c r="AX139" s="36">
        <v>0</v>
      </c>
      <c r="AY139" s="36">
        <v>0</v>
      </c>
      <c r="AZ139" s="40"/>
      <c r="BA139" s="40">
        <v>11914</v>
      </c>
      <c r="BB139" s="36">
        <v>0</v>
      </c>
      <c r="BC139" s="36">
        <v>0</v>
      </c>
      <c r="BD139" s="36">
        <v>13</v>
      </c>
      <c r="BE139" s="36">
        <v>-20</v>
      </c>
    </row>
    <row r="140" spans="1:57" x14ac:dyDescent="0.2">
      <c r="A140" s="35" t="s">
        <v>556</v>
      </c>
      <c r="B140" s="35" t="s">
        <v>1183</v>
      </c>
      <c r="C140" s="397" t="str">
        <f>IFERROR(VLOOKUP(B140,#REF!,2,FALSE),"")</f>
        <v/>
      </c>
      <c r="D140" s="35" t="s">
        <v>555</v>
      </c>
      <c r="E140" s="35"/>
      <c r="F140" s="35" t="s">
        <v>3</v>
      </c>
      <c r="G140" s="36">
        <v>35</v>
      </c>
      <c r="H140" s="36">
        <v>535</v>
      </c>
      <c r="I140" s="37">
        <v>570</v>
      </c>
      <c r="J140" s="39">
        <v>15</v>
      </c>
      <c r="K140" s="36">
        <v>75</v>
      </c>
      <c r="L140" s="36">
        <v>0</v>
      </c>
      <c r="M140" s="37">
        <v>75</v>
      </c>
      <c r="N140" s="38">
        <v>-600</v>
      </c>
      <c r="O140" s="38">
        <v>0</v>
      </c>
      <c r="P140" s="38">
        <v>-90</v>
      </c>
      <c r="Q140" s="39">
        <v>-690</v>
      </c>
      <c r="R140" s="37">
        <v>748</v>
      </c>
      <c r="S140" s="38">
        <v>6</v>
      </c>
      <c r="T140" s="38">
        <v>-600</v>
      </c>
      <c r="U140" s="38">
        <v>325</v>
      </c>
      <c r="V140" s="39">
        <v>-269</v>
      </c>
      <c r="W140" s="36">
        <v>0</v>
      </c>
      <c r="X140" s="36">
        <v>29</v>
      </c>
      <c r="Y140" s="37">
        <v>29</v>
      </c>
      <c r="Z140" s="39">
        <v>1050</v>
      </c>
      <c r="AA140" s="36">
        <v>0</v>
      </c>
      <c r="AB140" s="36">
        <v>0</v>
      </c>
      <c r="AC140" s="37">
        <v>0</v>
      </c>
      <c r="AD140" s="38">
        <v>150</v>
      </c>
      <c r="AE140" s="38">
        <v>270</v>
      </c>
      <c r="AF140" s="39">
        <v>420</v>
      </c>
      <c r="AG140" s="36">
        <v>260</v>
      </c>
      <c r="AH140" s="36">
        <v>0</v>
      </c>
      <c r="AI140" s="36">
        <v>0</v>
      </c>
      <c r="AJ140" s="36">
        <v>0</v>
      </c>
      <c r="AK140" s="40">
        <v>2208</v>
      </c>
      <c r="AL140" s="38">
        <v>3050</v>
      </c>
      <c r="AM140" s="38">
        <v>0</v>
      </c>
      <c r="AN140" s="38">
        <v>4150</v>
      </c>
      <c r="AO140" s="38">
        <v>0</v>
      </c>
      <c r="AP140" s="38">
        <v>0</v>
      </c>
      <c r="AQ140" s="36">
        <v>0</v>
      </c>
      <c r="AR140" s="36">
        <v>0</v>
      </c>
      <c r="AS140" s="36">
        <v>0</v>
      </c>
      <c r="AT140" s="36">
        <v>0</v>
      </c>
      <c r="AU140" s="36">
        <v>0</v>
      </c>
      <c r="AV140" s="36">
        <v>-10</v>
      </c>
      <c r="AW140" s="36">
        <v>21</v>
      </c>
      <c r="AX140" s="36">
        <v>0</v>
      </c>
      <c r="AY140" s="36">
        <v>0</v>
      </c>
      <c r="AZ140" s="40"/>
      <c r="BA140" s="40">
        <v>9419</v>
      </c>
      <c r="BB140" s="36">
        <v>0</v>
      </c>
      <c r="BC140" s="36">
        <v>0</v>
      </c>
      <c r="BD140" s="36">
        <v>88</v>
      </c>
      <c r="BE140" s="36">
        <v>-85</v>
      </c>
    </row>
    <row r="141" spans="1:57" x14ac:dyDescent="0.2">
      <c r="A141" s="35" t="s">
        <v>598</v>
      </c>
      <c r="B141" s="35" t="s">
        <v>1184</v>
      </c>
      <c r="C141" s="397" t="str">
        <f>IFERROR(VLOOKUP(B141,#REF!,2,FALSE),"")</f>
        <v/>
      </c>
      <c r="D141" s="35" t="s">
        <v>597</v>
      </c>
      <c r="E141" s="35"/>
      <c r="F141" s="35" t="s">
        <v>3</v>
      </c>
      <c r="G141" s="36">
        <v>32</v>
      </c>
      <c r="H141" s="36">
        <v>621</v>
      </c>
      <c r="I141" s="37">
        <v>653</v>
      </c>
      <c r="J141" s="39">
        <v>42</v>
      </c>
      <c r="K141" s="36">
        <v>60</v>
      </c>
      <c r="L141" s="36">
        <v>0</v>
      </c>
      <c r="M141" s="37">
        <v>60</v>
      </c>
      <c r="N141" s="38">
        <v>2</v>
      </c>
      <c r="O141" s="38">
        <v>0</v>
      </c>
      <c r="P141" s="38">
        <v>71</v>
      </c>
      <c r="Q141" s="39">
        <v>73</v>
      </c>
      <c r="R141" s="37">
        <v>713</v>
      </c>
      <c r="S141" s="38">
        <v>0</v>
      </c>
      <c r="T141" s="38">
        <v>126</v>
      </c>
      <c r="U141" s="38">
        <v>99</v>
      </c>
      <c r="V141" s="39">
        <v>225</v>
      </c>
      <c r="W141" s="36">
        <v>0</v>
      </c>
      <c r="X141" s="36">
        <v>0</v>
      </c>
      <c r="Y141" s="37">
        <v>0</v>
      </c>
      <c r="Z141" s="39">
        <v>469</v>
      </c>
      <c r="AA141" s="36">
        <v>0</v>
      </c>
      <c r="AB141" s="36">
        <v>0</v>
      </c>
      <c r="AC141" s="37">
        <v>0</v>
      </c>
      <c r="AD141" s="38">
        <v>0</v>
      </c>
      <c r="AE141" s="38">
        <v>72</v>
      </c>
      <c r="AF141" s="39">
        <v>72</v>
      </c>
      <c r="AG141" s="36">
        <v>0</v>
      </c>
      <c r="AH141" s="36">
        <v>0</v>
      </c>
      <c r="AI141" s="36">
        <v>0</v>
      </c>
      <c r="AJ141" s="36">
        <v>0</v>
      </c>
      <c r="AK141" s="40">
        <v>2307</v>
      </c>
      <c r="AL141" s="38">
        <v>5357</v>
      </c>
      <c r="AM141" s="38">
        <v>0</v>
      </c>
      <c r="AN141" s="38">
        <v>0</v>
      </c>
      <c r="AO141" s="38">
        <v>0</v>
      </c>
      <c r="AP141" s="38">
        <v>0</v>
      </c>
      <c r="AQ141" s="36">
        <v>912</v>
      </c>
      <c r="AR141" s="36">
        <v>0</v>
      </c>
      <c r="AS141" s="36">
        <v>0</v>
      </c>
      <c r="AT141" s="36">
        <v>0</v>
      </c>
      <c r="AU141" s="36">
        <v>0</v>
      </c>
      <c r="AV141" s="36">
        <v>0</v>
      </c>
      <c r="AW141" s="36">
        <v>0</v>
      </c>
      <c r="AX141" s="36">
        <v>0</v>
      </c>
      <c r="AY141" s="36">
        <v>0</v>
      </c>
      <c r="AZ141" s="40"/>
      <c r="BA141" s="40">
        <v>8576</v>
      </c>
      <c r="BB141" s="36">
        <v>0</v>
      </c>
      <c r="BC141" s="36">
        <v>0</v>
      </c>
      <c r="BD141" s="36">
        <v>0</v>
      </c>
      <c r="BE141" s="36">
        <v>-49</v>
      </c>
    </row>
    <row r="142" spans="1:57" x14ac:dyDescent="0.2">
      <c r="A142" s="35" t="s">
        <v>631</v>
      </c>
      <c r="B142" s="35" t="s">
        <v>1185</v>
      </c>
      <c r="C142" s="397" t="str">
        <f>IFERROR(VLOOKUP(B142,#REF!,2,FALSE),"")</f>
        <v/>
      </c>
      <c r="D142" s="35" t="s">
        <v>630</v>
      </c>
      <c r="E142" s="35"/>
      <c r="F142" s="35" t="s">
        <v>3</v>
      </c>
      <c r="G142" s="36">
        <v>16</v>
      </c>
      <c r="H142" s="36">
        <v>2071</v>
      </c>
      <c r="I142" s="37">
        <v>2087</v>
      </c>
      <c r="J142" s="39">
        <v>31</v>
      </c>
      <c r="K142" s="36">
        <v>62</v>
      </c>
      <c r="L142" s="36">
        <v>0</v>
      </c>
      <c r="M142" s="37">
        <v>62</v>
      </c>
      <c r="N142" s="38">
        <v>156</v>
      </c>
      <c r="O142" s="38">
        <v>0</v>
      </c>
      <c r="P142" s="38">
        <v>58</v>
      </c>
      <c r="Q142" s="39">
        <v>214</v>
      </c>
      <c r="R142" s="37">
        <v>1639</v>
      </c>
      <c r="S142" s="38">
        <v>0</v>
      </c>
      <c r="T142" s="38">
        <v>466</v>
      </c>
      <c r="U142" s="38">
        <v>157</v>
      </c>
      <c r="V142" s="39">
        <v>623</v>
      </c>
      <c r="W142" s="36">
        <v>0</v>
      </c>
      <c r="X142" s="36">
        <v>0</v>
      </c>
      <c r="Y142" s="37">
        <v>0</v>
      </c>
      <c r="Z142" s="39">
        <v>813</v>
      </c>
      <c r="AA142" s="36">
        <v>0</v>
      </c>
      <c r="AB142" s="36">
        <v>0</v>
      </c>
      <c r="AC142" s="37">
        <v>0</v>
      </c>
      <c r="AD142" s="38">
        <v>0</v>
      </c>
      <c r="AE142" s="38">
        <v>-64</v>
      </c>
      <c r="AF142" s="39">
        <v>-64</v>
      </c>
      <c r="AG142" s="36">
        <v>0</v>
      </c>
      <c r="AH142" s="36">
        <v>0</v>
      </c>
      <c r="AI142" s="36">
        <v>0</v>
      </c>
      <c r="AJ142" s="36">
        <v>0</v>
      </c>
      <c r="AK142" s="40">
        <v>5405</v>
      </c>
      <c r="AL142" s="38">
        <v>9510</v>
      </c>
      <c r="AM142" s="38">
        <v>0</v>
      </c>
      <c r="AN142" s="38">
        <v>0</v>
      </c>
      <c r="AO142" s="38">
        <v>0</v>
      </c>
      <c r="AP142" s="38">
        <v>0</v>
      </c>
      <c r="AQ142" s="36">
        <v>0</v>
      </c>
      <c r="AR142" s="36">
        <v>0</v>
      </c>
      <c r="AS142" s="36">
        <v>0</v>
      </c>
      <c r="AT142" s="36">
        <v>0</v>
      </c>
      <c r="AU142" s="36">
        <v>0</v>
      </c>
      <c r="AV142" s="36">
        <v>-2381</v>
      </c>
      <c r="AW142" s="36">
        <v>0</v>
      </c>
      <c r="AX142" s="36">
        <v>0</v>
      </c>
      <c r="AY142" s="36">
        <v>0</v>
      </c>
      <c r="AZ142" s="40"/>
      <c r="BA142" s="40">
        <v>12534</v>
      </c>
      <c r="BB142" s="36">
        <v>0</v>
      </c>
      <c r="BC142" s="36">
        <v>0</v>
      </c>
      <c r="BD142" s="36">
        <v>0</v>
      </c>
      <c r="BE142" s="36">
        <v>-67</v>
      </c>
    </row>
    <row r="143" spans="1:57" x14ac:dyDescent="0.2">
      <c r="A143" s="35" t="s">
        <v>641</v>
      </c>
      <c r="B143" s="35" t="s">
        <v>1186</v>
      </c>
      <c r="C143" s="397" t="str">
        <f>IFERROR(VLOOKUP(B143,#REF!,2,FALSE),"")</f>
        <v/>
      </c>
      <c r="D143" s="35" t="s">
        <v>640</v>
      </c>
      <c r="E143" s="35"/>
      <c r="F143" s="35" t="s">
        <v>3</v>
      </c>
      <c r="G143" s="36">
        <v>15</v>
      </c>
      <c r="H143" s="36">
        <v>396</v>
      </c>
      <c r="I143" s="37">
        <v>411</v>
      </c>
      <c r="J143" s="39">
        <v>42</v>
      </c>
      <c r="K143" s="36">
        <v>129</v>
      </c>
      <c r="L143" s="36">
        <v>0</v>
      </c>
      <c r="M143" s="37">
        <v>129</v>
      </c>
      <c r="N143" s="38">
        <v>-112</v>
      </c>
      <c r="O143" s="38">
        <v>0</v>
      </c>
      <c r="P143" s="38">
        <v>-334</v>
      </c>
      <c r="Q143" s="39">
        <v>-446</v>
      </c>
      <c r="R143" s="37">
        <v>1006</v>
      </c>
      <c r="S143" s="38">
        <v>27</v>
      </c>
      <c r="T143" s="38">
        <v>116</v>
      </c>
      <c r="U143" s="38">
        <v>537</v>
      </c>
      <c r="V143" s="39">
        <v>680</v>
      </c>
      <c r="W143" s="36">
        <v>0</v>
      </c>
      <c r="X143" s="36">
        <v>0</v>
      </c>
      <c r="Y143" s="37">
        <v>0</v>
      </c>
      <c r="Z143" s="39">
        <v>134</v>
      </c>
      <c r="AA143" s="36">
        <v>0</v>
      </c>
      <c r="AB143" s="36">
        <v>0</v>
      </c>
      <c r="AC143" s="37">
        <v>0</v>
      </c>
      <c r="AD143" s="38">
        <v>8</v>
      </c>
      <c r="AE143" s="38">
        <v>600</v>
      </c>
      <c r="AF143" s="39">
        <v>608</v>
      </c>
      <c r="AG143" s="36">
        <v>1</v>
      </c>
      <c r="AH143" s="36">
        <v>0</v>
      </c>
      <c r="AI143" s="36">
        <v>0</v>
      </c>
      <c r="AJ143" s="36">
        <v>0</v>
      </c>
      <c r="AK143" s="40">
        <v>2565</v>
      </c>
      <c r="AL143" s="38">
        <v>4458</v>
      </c>
      <c r="AM143" s="38">
        <v>0</v>
      </c>
      <c r="AN143" s="38">
        <v>5283</v>
      </c>
      <c r="AO143" s="38">
        <v>0</v>
      </c>
      <c r="AP143" s="38">
        <v>0</v>
      </c>
      <c r="AQ143" s="36">
        <v>415</v>
      </c>
      <c r="AR143" s="36">
        <v>0</v>
      </c>
      <c r="AS143" s="36">
        <v>0</v>
      </c>
      <c r="AT143" s="36">
        <v>0</v>
      </c>
      <c r="AU143" s="36">
        <v>0</v>
      </c>
      <c r="AV143" s="36">
        <v>0</v>
      </c>
      <c r="AW143" s="36">
        <v>0</v>
      </c>
      <c r="AX143" s="36">
        <v>0</v>
      </c>
      <c r="AY143" s="36">
        <v>0</v>
      </c>
      <c r="AZ143" s="40"/>
      <c r="BA143" s="40">
        <v>12721</v>
      </c>
      <c r="BB143" s="36">
        <v>0</v>
      </c>
      <c r="BC143" s="36">
        <v>0</v>
      </c>
      <c r="BD143" s="36">
        <v>0</v>
      </c>
      <c r="BE143" s="36">
        <v>-167</v>
      </c>
    </row>
    <row r="144" spans="1:57" x14ac:dyDescent="0.2">
      <c r="A144" s="35" t="s">
        <v>188</v>
      </c>
      <c r="B144" s="35" t="s">
        <v>1187</v>
      </c>
      <c r="C144" s="397" t="str">
        <f>IFERROR(VLOOKUP(B144,#REF!,2,FALSE),"")</f>
        <v/>
      </c>
      <c r="D144" s="35" t="s">
        <v>187</v>
      </c>
      <c r="E144" s="35"/>
      <c r="F144" s="35" t="s">
        <v>34</v>
      </c>
      <c r="G144" s="36">
        <v>221</v>
      </c>
      <c r="H144" s="36">
        <v>2375</v>
      </c>
      <c r="I144" s="37">
        <v>2596</v>
      </c>
      <c r="J144" s="39">
        <v>34</v>
      </c>
      <c r="K144" s="36">
        <v>152</v>
      </c>
      <c r="L144" s="36">
        <v>142</v>
      </c>
      <c r="M144" s="37">
        <v>294</v>
      </c>
      <c r="N144" s="38">
        <v>4604</v>
      </c>
      <c r="O144" s="38">
        <v>0</v>
      </c>
      <c r="P144" s="38">
        <v>3855</v>
      </c>
      <c r="Q144" s="39">
        <v>8459</v>
      </c>
      <c r="R144" s="37">
        <v>6819</v>
      </c>
      <c r="S144" s="38">
        <v>501</v>
      </c>
      <c r="T144" s="38">
        <v>45</v>
      </c>
      <c r="U144" s="38">
        <v>878</v>
      </c>
      <c r="V144" s="39">
        <v>1424</v>
      </c>
      <c r="W144" s="36">
        <v>479</v>
      </c>
      <c r="X144" s="36">
        <v>1808</v>
      </c>
      <c r="Y144" s="37">
        <v>2287</v>
      </c>
      <c r="Z144" s="39">
        <v>3565</v>
      </c>
      <c r="AA144" s="36">
        <v>40901</v>
      </c>
      <c r="AB144" s="36">
        <v>11444</v>
      </c>
      <c r="AC144" s="37">
        <v>52345</v>
      </c>
      <c r="AD144" s="38">
        <v>30888</v>
      </c>
      <c r="AE144" s="38">
        <v>536</v>
      </c>
      <c r="AF144" s="39">
        <v>31424</v>
      </c>
      <c r="AG144" s="36">
        <v>1326</v>
      </c>
      <c r="AH144" s="36">
        <v>96</v>
      </c>
      <c r="AI144" s="36">
        <v>0</v>
      </c>
      <c r="AJ144" s="36">
        <v>0</v>
      </c>
      <c r="AK144" s="40">
        <v>110669</v>
      </c>
      <c r="AL144" s="38">
        <v>10004</v>
      </c>
      <c r="AM144" s="38">
        <v>0</v>
      </c>
      <c r="AN144" s="38">
        <v>6867</v>
      </c>
      <c r="AO144" s="38">
        <v>0</v>
      </c>
      <c r="AP144" s="38">
        <v>0</v>
      </c>
      <c r="AQ144" s="36">
        <v>1366</v>
      </c>
      <c r="AR144" s="36">
        <v>0</v>
      </c>
      <c r="AS144" s="36">
        <v>0</v>
      </c>
      <c r="AT144" s="36">
        <v>0</v>
      </c>
      <c r="AU144" s="36">
        <v>65</v>
      </c>
      <c r="AV144" s="36">
        <v>5</v>
      </c>
      <c r="AW144" s="36">
        <v>116</v>
      </c>
      <c r="AX144" s="36">
        <v>0</v>
      </c>
      <c r="AY144" s="36">
        <v>-203</v>
      </c>
      <c r="AZ144" s="40"/>
      <c r="BA144" s="40">
        <v>128889</v>
      </c>
      <c r="BB144" s="36">
        <v>1</v>
      </c>
      <c r="BC144" s="36">
        <v>105</v>
      </c>
      <c r="BD144" s="36">
        <v>3186</v>
      </c>
      <c r="BE144" s="36">
        <v>-270</v>
      </c>
    </row>
    <row r="145" spans="1:57" x14ac:dyDescent="0.2">
      <c r="A145" s="35" t="s">
        <v>313</v>
      </c>
      <c r="B145" s="35" t="s">
        <v>1188</v>
      </c>
      <c r="C145" s="397" t="str">
        <f>IFERROR(VLOOKUP(B145,#REF!,2,FALSE),"")</f>
        <v/>
      </c>
      <c r="D145" s="35" t="s">
        <v>909</v>
      </c>
      <c r="E145" s="35"/>
      <c r="F145" s="35" t="s">
        <v>34</v>
      </c>
      <c r="G145" s="36">
        <v>98</v>
      </c>
      <c r="H145" s="36">
        <v>2475</v>
      </c>
      <c r="I145" s="37">
        <v>2573</v>
      </c>
      <c r="J145" s="39">
        <v>36</v>
      </c>
      <c r="K145" s="36">
        <v>835</v>
      </c>
      <c r="L145" s="36">
        <v>94</v>
      </c>
      <c r="M145" s="37">
        <v>929</v>
      </c>
      <c r="N145" s="38">
        <v>2014</v>
      </c>
      <c r="O145" s="38">
        <v>0</v>
      </c>
      <c r="P145" s="38">
        <v>999</v>
      </c>
      <c r="Q145" s="39">
        <v>3013</v>
      </c>
      <c r="R145" s="37">
        <v>5243</v>
      </c>
      <c r="S145" s="38">
        <v>545</v>
      </c>
      <c r="T145" s="38">
        <v>505</v>
      </c>
      <c r="U145" s="38">
        <v>642</v>
      </c>
      <c r="V145" s="39">
        <v>1692</v>
      </c>
      <c r="W145" s="36">
        <v>1531</v>
      </c>
      <c r="X145" s="36">
        <v>4735</v>
      </c>
      <c r="Y145" s="37">
        <v>6266</v>
      </c>
      <c r="Z145" s="39">
        <v>3579</v>
      </c>
      <c r="AA145" s="36">
        <v>16390</v>
      </c>
      <c r="AB145" s="36">
        <v>11357</v>
      </c>
      <c r="AC145" s="37">
        <v>27747</v>
      </c>
      <c r="AD145" s="38">
        <v>31057</v>
      </c>
      <c r="AE145" s="38">
        <v>1979</v>
      </c>
      <c r="AF145" s="39">
        <v>33036</v>
      </c>
      <c r="AG145" s="36">
        <v>3646</v>
      </c>
      <c r="AH145" s="36">
        <v>0</v>
      </c>
      <c r="AI145" s="36">
        <v>0</v>
      </c>
      <c r="AJ145" s="36">
        <v>0</v>
      </c>
      <c r="AK145" s="40">
        <v>87760</v>
      </c>
      <c r="AL145" s="38">
        <v>14198</v>
      </c>
      <c r="AM145" s="38">
        <v>57</v>
      </c>
      <c r="AN145" s="38">
        <v>13274</v>
      </c>
      <c r="AO145" s="38">
        <v>0</v>
      </c>
      <c r="AP145" s="38">
        <v>0</v>
      </c>
      <c r="AQ145" s="36">
        <v>0</v>
      </c>
      <c r="AR145" s="36">
        <v>0</v>
      </c>
      <c r="AS145" s="36">
        <v>0</v>
      </c>
      <c r="AT145" s="36">
        <v>0</v>
      </c>
      <c r="AU145" s="36">
        <v>35</v>
      </c>
      <c r="AV145" s="36">
        <v>-1557</v>
      </c>
      <c r="AW145" s="36">
        <v>-312</v>
      </c>
      <c r="AX145" s="36">
        <v>0</v>
      </c>
      <c r="AY145" s="36">
        <v>0</v>
      </c>
      <c r="AZ145" s="40"/>
      <c r="BA145" s="40">
        <v>113455</v>
      </c>
      <c r="BB145" s="36">
        <v>0</v>
      </c>
      <c r="BC145" s="36">
        <v>0</v>
      </c>
      <c r="BD145" s="36">
        <v>971</v>
      </c>
      <c r="BE145" s="36">
        <v>-244</v>
      </c>
    </row>
    <row r="146" spans="1:57" x14ac:dyDescent="0.2">
      <c r="A146" s="35" t="s">
        <v>394</v>
      </c>
      <c r="B146" s="35" t="s">
        <v>1189</v>
      </c>
      <c r="C146" s="397" t="str">
        <f>IFERROR(VLOOKUP(B146,#REF!,2,FALSE),"")</f>
        <v/>
      </c>
      <c r="D146" s="35" t="s">
        <v>393</v>
      </c>
      <c r="E146" s="35"/>
      <c r="F146" s="35" t="s">
        <v>34</v>
      </c>
      <c r="G146" s="36">
        <v>-168</v>
      </c>
      <c r="H146" s="36">
        <v>2169</v>
      </c>
      <c r="I146" s="37">
        <v>2001</v>
      </c>
      <c r="J146" s="39">
        <v>2</v>
      </c>
      <c r="K146" s="36">
        <v>289</v>
      </c>
      <c r="L146" s="36">
        <v>56</v>
      </c>
      <c r="M146" s="37">
        <v>345</v>
      </c>
      <c r="N146" s="38">
        <v>1493</v>
      </c>
      <c r="O146" s="38">
        <v>0</v>
      </c>
      <c r="P146" s="38">
        <v>616</v>
      </c>
      <c r="Q146" s="39">
        <v>2109</v>
      </c>
      <c r="R146" s="37">
        <v>2608</v>
      </c>
      <c r="S146" s="38">
        <v>265</v>
      </c>
      <c r="T146" s="38">
        <v>99</v>
      </c>
      <c r="U146" s="38">
        <v>242</v>
      </c>
      <c r="V146" s="39">
        <v>606</v>
      </c>
      <c r="W146" s="36">
        <v>668</v>
      </c>
      <c r="X146" s="36">
        <v>2324</v>
      </c>
      <c r="Y146" s="37">
        <v>2992</v>
      </c>
      <c r="Z146" s="39">
        <v>1895</v>
      </c>
      <c r="AA146" s="36">
        <v>9285</v>
      </c>
      <c r="AB146" s="36">
        <v>445</v>
      </c>
      <c r="AC146" s="37">
        <v>9730</v>
      </c>
      <c r="AD146" s="38">
        <v>18171</v>
      </c>
      <c r="AE146" s="38">
        <v>1265</v>
      </c>
      <c r="AF146" s="39">
        <v>19436</v>
      </c>
      <c r="AG146" s="36">
        <v>960</v>
      </c>
      <c r="AH146" s="36">
        <v>-11</v>
      </c>
      <c r="AI146" s="36">
        <v>2</v>
      </c>
      <c r="AJ146" s="36">
        <v>0</v>
      </c>
      <c r="AK146" s="40">
        <v>42675</v>
      </c>
      <c r="AL146" s="38">
        <v>12807</v>
      </c>
      <c r="AM146" s="38">
        <v>27</v>
      </c>
      <c r="AN146" s="38">
        <v>0</v>
      </c>
      <c r="AO146" s="38">
        <v>0</v>
      </c>
      <c r="AP146" s="38">
        <v>0</v>
      </c>
      <c r="AQ146" s="36">
        <v>164</v>
      </c>
      <c r="AR146" s="36">
        <v>0</v>
      </c>
      <c r="AS146" s="36">
        <v>0</v>
      </c>
      <c r="AT146" s="36">
        <v>0</v>
      </c>
      <c r="AU146" s="36">
        <v>125</v>
      </c>
      <c r="AV146" s="36">
        <v>0</v>
      </c>
      <c r="AW146" s="36">
        <v>0</v>
      </c>
      <c r="AX146" s="36">
        <v>0</v>
      </c>
      <c r="AY146" s="36">
        <v>0</v>
      </c>
      <c r="AZ146" s="40"/>
      <c r="BA146" s="40">
        <v>55798</v>
      </c>
      <c r="BB146" s="36">
        <v>0</v>
      </c>
      <c r="BC146" s="36">
        <v>0</v>
      </c>
      <c r="BD146" s="36">
        <v>1113</v>
      </c>
      <c r="BE146" s="36">
        <v>-23</v>
      </c>
    </row>
    <row r="147" spans="1:57" x14ac:dyDescent="0.2">
      <c r="A147" s="35" t="s">
        <v>400</v>
      </c>
      <c r="B147" s="35" t="s">
        <v>1190</v>
      </c>
      <c r="C147" s="397" t="str">
        <f>IFERROR(VLOOKUP(B147,#REF!,2,FALSE),"")</f>
        <v/>
      </c>
      <c r="D147" s="35" t="s">
        <v>399</v>
      </c>
      <c r="E147" s="35"/>
      <c r="F147" s="35" t="s">
        <v>34</v>
      </c>
      <c r="G147" s="36">
        <v>-221</v>
      </c>
      <c r="H147" s="36">
        <v>1511</v>
      </c>
      <c r="I147" s="37">
        <v>1290</v>
      </c>
      <c r="J147" s="39">
        <v>0</v>
      </c>
      <c r="K147" s="36">
        <v>276</v>
      </c>
      <c r="L147" s="36">
        <v>56</v>
      </c>
      <c r="M147" s="37">
        <v>332</v>
      </c>
      <c r="N147" s="38">
        <v>1338</v>
      </c>
      <c r="O147" s="38">
        <v>0</v>
      </c>
      <c r="P147" s="38">
        <v>1054</v>
      </c>
      <c r="Q147" s="39">
        <v>2392</v>
      </c>
      <c r="R147" s="37">
        <v>3536</v>
      </c>
      <c r="S147" s="38">
        <v>395</v>
      </c>
      <c r="T147" s="38">
        <v>115</v>
      </c>
      <c r="U147" s="38">
        <v>794</v>
      </c>
      <c r="V147" s="39">
        <v>1304</v>
      </c>
      <c r="W147" s="36">
        <v>388</v>
      </c>
      <c r="X147" s="36">
        <v>1898</v>
      </c>
      <c r="Y147" s="37">
        <v>2286</v>
      </c>
      <c r="Z147" s="39">
        <v>2287</v>
      </c>
      <c r="AA147" s="36">
        <v>17386</v>
      </c>
      <c r="AB147" s="36">
        <v>2830</v>
      </c>
      <c r="AC147" s="37">
        <v>20216</v>
      </c>
      <c r="AD147" s="38">
        <v>19412</v>
      </c>
      <c r="AE147" s="38">
        <v>654</v>
      </c>
      <c r="AF147" s="39">
        <v>20066</v>
      </c>
      <c r="AG147" s="36">
        <v>1294</v>
      </c>
      <c r="AH147" s="36">
        <v>0</v>
      </c>
      <c r="AI147" s="36">
        <v>-44</v>
      </c>
      <c r="AJ147" s="36">
        <v>0</v>
      </c>
      <c r="AK147" s="40">
        <v>54959</v>
      </c>
      <c r="AL147" s="38">
        <v>9647</v>
      </c>
      <c r="AM147" s="38">
        <v>0</v>
      </c>
      <c r="AN147" s="38">
        <v>0</v>
      </c>
      <c r="AO147" s="38">
        <v>0</v>
      </c>
      <c r="AP147" s="38">
        <v>0</v>
      </c>
      <c r="AQ147" s="36">
        <v>353</v>
      </c>
      <c r="AR147" s="36">
        <v>0</v>
      </c>
      <c r="AS147" s="36">
        <v>0</v>
      </c>
      <c r="AT147" s="36">
        <v>0</v>
      </c>
      <c r="AU147" s="36">
        <v>0</v>
      </c>
      <c r="AV147" s="36">
        <v>-1026</v>
      </c>
      <c r="AW147" s="36">
        <v>-545</v>
      </c>
      <c r="AX147" s="36">
        <v>7</v>
      </c>
      <c r="AY147" s="36">
        <v>0</v>
      </c>
      <c r="AZ147" s="40"/>
      <c r="BA147" s="40">
        <v>63395</v>
      </c>
      <c r="BB147" s="36">
        <v>-93</v>
      </c>
      <c r="BC147" s="36">
        <v>214</v>
      </c>
      <c r="BD147" s="36">
        <v>1184</v>
      </c>
      <c r="BE147" s="36">
        <v>-8</v>
      </c>
    </row>
    <row r="148" spans="1:57" x14ac:dyDescent="0.2">
      <c r="A148" s="35" t="s">
        <v>299</v>
      </c>
      <c r="B148" s="35" t="s">
        <v>1191</v>
      </c>
      <c r="C148" s="397" t="str">
        <f>IFERROR(VLOOKUP(B148,#REF!,2,FALSE),"")</f>
        <v/>
      </c>
      <c r="D148" s="35" t="s">
        <v>298</v>
      </c>
      <c r="E148" s="35"/>
      <c r="F148" s="35" t="s">
        <v>34</v>
      </c>
      <c r="G148" s="36">
        <v>-50</v>
      </c>
      <c r="H148" s="36">
        <v>971</v>
      </c>
      <c r="I148" s="37">
        <v>921</v>
      </c>
      <c r="J148" s="39">
        <v>46</v>
      </c>
      <c r="K148" s="36">
        <v>35</v>
      </c>
      <c r="L148" s="36">
        <v>1932</v>
      </c>
      <c r="M148" s="37">
        <v>1967</v>
      </c>
      <c r="N148" s="38">
        <v>2833</v>
      </c>
      <c r="O148" s="38">
        <v>0</v>
      </c>
      <c r="P148" s="38">
        <v>1066</v>
      </c>
      <c r="Q148" s="39">
        <v>3899</v>
      </c>
      <c r="R148" s="37">
        <v>2982</v>
      </c>
      <c r="S148" s="38">
        <v>224</v>
      </c>
      <c r="T148" s="38">
        <v>114</v>
      </c>
      <c r="U148" s="38">
        <v>288</v>
      </c>
      <c r="V148" s="39">
        <v>626</v>
      </c>
      <c r="W148" s="36">
        <v>936</v>
      </c>
      <c r="X148" s="36">
        <v>1062</v>
      </c>
      <c r="Y148" s="37">
        <v>1998</v>
      </c>
      <c r="Z148" s="39">
        <v>697</v>
      </c>
      <c r="AA148" s="36">
        <v>16394</v>
      </c>
      <c r="AB148" s="36">
        <v>5583</v>
      </c>
      <c r="AC148" s="37">
        <v>21977</v>
      </c>
      <c r="AD148" s="38">
        <v>19103</v>
      </c>
      <c r="AE148" s="38">
        <v>1278</v>
      </c>
      <c r="AF148" s="39">
        <v>20381</v>
      </c>
      <c r="AG148" s="36">
        <v>337</v>
      </c>
      <c r="AH148" s="36">
        <v>0</v>
      </c>
      <c r="AI148" s="36">
        <v>0</v>
      </c>
      <c r="AJ148" s="36">
        <v>0</v>
      </c>
      <c r="AK148" s="40">
        <v>55831</v>
      </c>
      <c r="AL148" s="38">
        <v>11069</v>
      </c>
      <c r="AM148" s="38">
        <v>143</v>
      </c>
      <c r="AN148" s="38">
        <v>0</v>
      </c>
      <c r="AO148" s="38">
        <v>0</v>
      </c>
      <c r="AP148" s="38">
        <v>0</v>
      </c>
      <c r="AQ148" s="36">
        <v>849</v>
      </c>
      <c r="AR148" s="36">
        <v>0</v>
      </c>
      <c r="AS148" s="36">
        <v>0</v>
      </c>
      <c r="AT148" s="36">
        <v>0</v>
      </c>
      <c r="AU148" s="36">
        <v>0</v>
      </c>
      <c r="AV148" s="36">
        <v>0</v>
      </c>
      <c r="AW148" s="36">
        <v>0</v>
      </c>
      <c r="AX148" s="36">
        <v>0</v>
      </c>
      <c r="AY148" s="36">
        <v>0</v>
      </c>
      <c r="AZ148" s="40"/>
      <c r="BA148" s="40">
        <v>67892</v>
      </c>
      <c r="BB148" s="36">
        <v>0</v>
      </c>
      <c r="BC148" s="36">
        <v>0</v>
      </c>
      <c r="BD148" s="36">
        <v>2000</v>
      </c>
      <c r="BE148" s="36">
        <v>-40</v>
      </c>
    </row>
    <row r="149" spans="1:57" x14ac:dyDescent="0.2">
      <c r="A149" s="35" t="s">
        <v>355</v>
      </c>
      <c r="B149" s="35" t="s">
        <v>1192</v>
      </c>
      <c r="C149" s="397" t="str">
        <f>IFERROR(VLOOKUP(B149,#REF!,2,FALSE),"")</f>
        <v/>
      </c>
      <c r="D149" s="35" t="s">
        <v>910</v>
      </c>
      <c r="E149" s="35"/>
      <c r="F149" s="35" t="s">
        <v>34</v>
      </c>
      <c r="G149" s="36">
        <v>0</v>
      </c>
      <c r="H149" s="36">
        <v>1004</v>
      </c>
      <c r="I149" s="37">
        <v>1004</v>
      </c>
      <c r="J149" s="39">
        <v>26</v>
      </c>
      <c r="K149" s="36">
        <v>511</v>
      </c>
      <c r="L149" s="36">
        <v>176</v>
      </c>
      <c r="M149" s="37">
        <v>687</v>
      </c>
      <c r="N149" s="38">
        <v>1372</v>
      </c>
      <c r="O149" s="38">
        <v>0</v>
      </c>
      <c r="P149" s="38">
        <v>368</v>
      </c>
      <c r="Q149" s="39">
        <v>1740</v>
      </c>
      <c r="R149" s="37">
        <v>4834</v>
      </c>
      <c r="S149" s="38">
        <v>0</v>
      </c>
      <c r="T149" s="38">
        <v>322</v>
      </c>
      <c r="U149" s="38">
        <v>456</v>
      </c>
      <c r="V149" s="39">
        <v>778</v>
      </c>
      <c r="W149" s="36">
        <v>1384</v>
      </c>
      <c r="X149" s="36">
        <v>1759</v>
      </c>
      <c r="Y149" s="37">
        <v>3143</v>
      </c>
      <c r="Z149" s="39">
        <v>2893</v>
      </c>
      <c r="AA149" s="36">
        <v>17322</v>
      </c>
      <c r="AB149" s="36">
        <v>8579</v>
      </c>
      <c r="AC149" s="37">
        <v>25901</v>
      </c>
      <c r="AD149" s="38">
        <v>29495</v>
      </c>
      <c r="AE149" s="38">
        <v>1446</v>
      </c>
      <c r="AF149" s="39">
        <v>30941</v>
      </c>
      <c r="AG149" s="36">
        <v>289</v>
      </c>
      <c r="AH149" s="36">
        <v>-12</v>
      </c>
      <c r="AI149" s="36">
        <v>0</v>
      </c>
      <c r="AJ149" s="36">
        <v>0</v>
      </c>
      <c r="AK149" s="40">
        <v>72224</v>
      </c>
      <c r="AL149" s="38">
        <v>22790</v>
      </c>
      <c r="AM149" s="38">
        <v>876</v>
      </c>
      <c r="AN149" s="38">
        <v>2205</v>
      </c>
      <c r="AO149" s="38">
        <v>0</v>
      </c>
      <c r="AP149" s="38">
        <v>0</v>
      </c>
      <c r="AQ149" s="36">
        <v>0</v>
      </c>
      <c r="AR149" s="36">
        <v>0</v>
      </c>
      <c r="AS149" s="36">
        <v>0</v>
      </c>
      <c r="AT149" s="36">
        <v>0</v>
      </c>
      <c r="AU149" s="36">
        <v>174</v>
      </c>
      <c r="AV149" s="36">
        <v>-454</v>
      </c>
      <c r="AW149" s="36">
        <v>383</v>
      </c>
      <c r="AX149" s="36">
        <v>0</v>
      </c>
      <c r="AY149" s="36">
        <v>0</v>
      </c>
      <c r="AZ149" s="40"/>
      <c r="BA149" s="40">
        <v>98198</v>
      </c>
      <c r="BB149" s="36">
        <v>0</v>
      </c>
      <c r="BC149" s="36">
        <v>0</v>
      </c>
      <c r="BD149" s="36">
        <v>2709</v>
      </c>
      <c r="BE149" s="36">
        <v>-160</v>
      </c>
    </row>
    <row r="150" spans="1:57" x14ac:dyDescent="0.2">
      <c r="A150" s="35" t="s">
        <v>306</v>
      </c>
      <c r="B150" s="35" t="s">
        <v>1193</v>
      </c>
      <c r="C150" s="397" t="str">
        <f>IFERROR(VLOOKUP(B150,#REF!,2,FALSE),"")</f>
        <v/>
      </c>
      <c r="D150" s="35" t="s">
        <v>911</v>
      </c>
      <c r="E150" s="35"/>
      <c r="F150" s="35" t="s">
        <v>729</v>
      </c>
      <c r="G150" s="36">
        <v>149</v>
      </c>
      <c r="H150" s="36">
        <v>4146</v>
      </c>
      <c r="I150" s="37">
        <v>4295</v>
      </c>
      <c r="J150" s="39">
        <v>127</v>
      </c>
      <c r="K150" s="36">
        <v>721</v>
      </c>
      <c r="L150" s="36">
        <v>963</v>
      </c>
      <c r="M150" s="37">
        <v>1684</v>
      </c>
      <c r="N150" s="38">
        <v>16035</v>
      </c>
      <c r="O150" s="38">
        <v>0</v>
      </c>
      <c r="P150" s="38">
        <v>1531</v>
      </c>
      <c r="Q150" s="39">
        <v>17566</v>
      </c>
      <c r="R150" s="37">
        <v>17903</v>
      </c>
      <c r="S150" s="38">
        <v>1772</v>
      </c>
      <c r="T150" s="38">
        <v>24</v>
      </c>
      <c r="U150" s="38">
        <v>674</v>
      </c>
      <c r="V150" s="39">
        <v>2470</v>
      </c>
      <c r="W150" s="36">
        <v>3748</v>
      </c>
      <c r="X150" s="36">
        <v>7995</v>
      </c>
      <c r="Y150" s="37">
        <v>11743</v>
      </c>
      <c r="Z150" s="39">
        <v>6367</v>
      </c>
      <c r="AA150" s="36">
        <v>178335</v>
      </c>
      <c r="AB150" s="36">
        <v>68110.424023526968</v>
      </c>
      <c r="AC150" s="37">
        <v>246445.42402352695</v>
      </c>
      <c r="AD150" s="38">
        <v>160338</v>
      </c>
      <c r="AE150" s="38">
        <v>3921</v>
      </c>
      <c r="AF150" s="39">
        <v>164259</v>
      </c>
      <c r="AG150" s="36">
        <v>1354</v>
      </c>
      <c r="AH150" s="36">
        <v>0</v>
      </c>
      <c r="AI150" s="36">
        <v>89</v>
      </c>
      <c r="AJ150" s="36">
        <v>0</v>
      </c>
      <c r="AK150" s="40">
        <v>474302.42402352695</v>
      </c>
      <c r="AL150" s="38">
        <v>0</v>
      </c>
      <c r="AM150" s="38">
        <v>0</v>
      </c>
      <c r="AN150" s="38">
        <v>0</v>
      </c>
      <c r="AO150" s="38">
        <v>0</v>
      </c>
      <c r="AP150" s="38">
        <v>0</v>
      </c>
      <c r="AQ150" s="36">
        <v>0</v>
      </c>
      <c r="AR150" s="36">
        <v>0</v>
      </c>
      <c r="AS150" s="36">
        <v>0</v>
      </c>
      <c r="AT150" s="36">
        <v>0</v>
      </c>
      <c r="AU150" s="36">
        <v>275</v>
      </c>
      <c r="AV150" s="36">
        <v>-130</v>
      </c>
      <c r="AW150" s="36">
        <v>-329</v>
      </c>
      <c r="AX150" s="36">
        <v>-1700</v>
      </c>
      <c r="AY150" s="36">
        <v>0</v>
      </c>
      <c r="AZ150" s="40"/>
      <c r="BA150" s="40">
        <v>472418.42402352695</v>
      </c>
      <c r="BB150" s="36">
        <v>0</v>
      </c>
      <c r="BC150" s="36">
        <v>0</v>
      </c>
      <c r="BD150" s="36">
        <v>11647</v>
      </c>
      <c r="BE150" s="36">
        <v>-1962</v>
      </c>
    </row>
    <row r="151" spans="1:57" x14ac:dyDescent="0.2">
      <c r="A151" s="35" t="s">
        <v>13</v>
      </c>
      <c r="B151" s="35" t="s">
        <v>1194</v>
      </c>
      <c r="C151" s="397" t="str">
        <f>IFERROR(VLOOKUP(B151,#REF!,2,FALSE),"")</f>
        <v/>
      </c>
      <c r="D151" s="35" t="s">
        <v>12</v>
      </c>
      <c r="E151" s="35"/>
      <c r="F151" s="35" t="s">
        <v>3</v>
      </c>
      <c r="G151" s="36">
        <v>41</v>
      </c>
      <c r="H151" s="36">
        <v>1449</v>
      </c>
      <c r="I151" s="37">
        <v>1490</v>
      </c>
      <c r="J151" s="39">
        <v>28</v>
      </c>
      <c r="K151" s="36">
        <v>327</v>
      </c>
      <c r="L151" s="36">
        <v>0</v>
      </c>
      <c r="M151" s="37">
        <v>327</v>
      </c>
      <c r="N151" s="38">
        <v>62</v>
      </c>
      <c r="O151" s="38">
        <v>0</v>
      </c>
      <c r="P151" s="38">
        <v>39</v>
      </c>
      <c r="Q151" s="39">
        <v>101</v>
      </c>
      <c r="R151" s="37">
        <v>884</v>
      </c>
      <c r="S151" s="38">
        <v>15</v>
      </c>
      <c r="T151" s="38">
        <v>22</v>
      </c>
      <c r="U151" s="38">
        <v>395</v>
      </c>
      <c r="V151" s="39">
        <v>432</v>
      </c>
      <c r="W151" s="36">
        <v>0</v>
      </c>
      <c r="X151" s="36">
        <v>0</v>
      </c>
      <c r="Y151" s="37">
        <v>0</v>
      </c>
      <c r="Z151" s="39">
        <v>716</v>
      </c>
      <c r="AA151" s="36">
        <v>0</v>
      </c>
      <c r="AB151" s="36">
        <v>0</v>
      </c>
      <c r="AC151" s="37">
        <v>0</v>
      </c>
      <c r="AD151" s="38">
        <v>0</v>
      </c>
      <c r="AE151" s="38">
        <v>696</v>
      </c>
      <c r="AF151" s="39">
        <v>696</v>
      </c>
      <c r="AG151" s="36">
        <v>408</v>
      </c>
      <c r="AH151" s="36">
        <v>0</v>
      </c>
      <c r="AI151" s="36">
        <v>0</v>
      </c>
      <c r="AJ151" s="36">
        <v>0</v>
      </c>
      <c r="AK151" s="40">
        <v>5082</v>
      </c>
      <c r="AL151" s="38">
        <v>5250</v>
      </c>
      <c r="AM151" s="38">
        <v>250</v>
      </c>
      <c r="AN151" s="38">
        <v>3350</v>
      </c>
      <c r="AO151" s="38">
        <v>0</v>
      </c>
      <c r="AP151" s="38">
        <v>0</v>
      </c>
      <c r="AQ151" s="36">
        <v>359</v>
      </c>
      <c r="AR151" s="36">
        <v>0</v>
      </c>
      <c r="AS151" s="36">
        <v>0</v>
      </c>
      <c r="AT151" s="36">
        <v>0</v>
      </c>
      <c r="AU151" s="36">
        <v>0</v>
      </c>
      <c r="AV151" s="36">
        <v>0</v>
      </c>
      <c r="AW151" s="36">
        <v>0</v>
      </c>
      <c r="AX151" s="36">
        <v>0</v>
      </c>
      <c r="AY151" s="36">
        <v>0</v>
      </c>
      <c r="AZ151" s="40"/>
      <c r="BA151" s="40">
        <v>14291</v>
      </c>
      <c r="BB151" s="36">
        <v>0</v>
      </c>
      <c r="BC151" s="36">
        <v>0</v>
      </c>
      <c r="BD151" s="36">
        <v>40</v>
      </c>
      <c r="BE151" s="36">
        <v>-230</v>
      </c>
    </row>
    <row r="152" spans="1:57" x14ac:dyDescent="0.2">
      <c r="A152" s="35" t="s">
        <v>97</v>
      </c>
      <c r="B152" s="35" t="s">
        <v>1195</v>
      </c>
      <c r="C152" s="397" t="str">
        <f>IFERROR(VLOOKUP(B152,#REF!,2,FALSE),"")</f>
        <v/>
      </c>
      <c r="D152" s="35" t="s">
        <v>96</v>
      </c>
      <c r="E152" s="35"/>
      <c r="F152" s="35" t="s">
        <v>3</v>
      </c>
      <c r="G152" s="36">
        <v>80</v>
      </c>
      <c r="H152" s="36">
        <v>1016</v>
      </c>
      <c r="I152" s="37">
        <v>1096</v>
      </c>
      <c r="J152" s="39">
        <v>15</v>
      </c>
      <c r="K152" s="36">
        <v>28</v>
      </c>
      <c r="L152" s="36">
        <v>0</v>
      </c>
      <c r="M152" s="37">
        <v>28</v>
      </c>
      <c r="N152" s="38">
        <v>-1151</v>
      </c>
      <c r="O152" s="38">
        <v>0</v>
      </c>
      <c r="P152" s="38">
        <v>415</v>
      </c>
      <c r="Q152" s="39">
        <v>-736</v>
      </c>
      <c r="R152" s="37">
        <v>1206</v>
      </c>
      <c r="S152" s="38">
        <v>29</v>
      </c>
      <c r="T152" s="38">
        <v>66</v>
      </c>
      <c r="U152" s="38">
        <v>589</v>
      </c>
      <c r="V152" s="39">
        <v>684</v>
      </c>
      <c r="W152" s="36">
        <v>0</v>
      </c>
      <c r="X152" s="36">
        <v>0</v>
      </c>
      <c r="Y152" s="37">
        <v>0</v>
      </c>
      <c r="Z152" s="39">
        <v>1288</v>
      </c>
      <c r="AA152" s="36">
        <v>0</v>
      </c>
      <c r="AB152" s="36">
        <v>0</v>
      </c>
      <c r="AC152" s="37">
        <v>0</v>
      </c>
      <c r="AD152" s="38">
        <v>0</v>
      </c>
      <c r="AE152" s="38">
        <v>378</v>
      </c>
      <c r="AF152" s="39">
        <v>378</v>
      </c>
      <c r="AG152" s="36">
        <v>532</v>
      </c>
      <c r="AH152" s="36">
        <v>0</v>
      </c>
      <c r="AI152" s="36">
        <v>0</v>
      </c>
      <c r="AJ152" s="36">
        <v>142</v>
      </c>
      <c r="AK152" s="40">
        <v>4633</v>
      </c>
      <c r="AL152" s="38">
        <v>7475</v>
      </c>
      <c r="AM152" s="38">
        <v>292</v>
      </c>
      <c r="AN152" s="38">
        <v>3364</v>
      </c>
      <c r="AO152" s="38">
        <v>0</v>
      </c>
      <c r="AP152" s="38">
        <v>0</v>
      </c>
      <c r="AQ152" s="36">
        <v>175</v>
      </c>
      <c r="AR152" s="36">
        <v>0</v>
      </c>
      <c r="AS152" s="36">
        <v>0</v>
      </c>
      <c r="AT152" s="36">
        <v>0</v>
      </c>
      <c r="AU152" s="36">
        <v>0</v>
      </c>
      <c r="AV152" s="36">
        <v>-1028</v>
      </c>
      <c r="AW152" s="36">
        <v>0</v>
      </c>
      <c r="AX152" s="36">
        <v>0</v>
      </c>
      <c r="AY152" s="36">
        <v>0</v>
      </c>
      <c r="AZ152" s="40"/>
      <c r="BA152" s="40">
        <v>14911</v>
      </c>
      <c r="BB152" s="36">
        <v>0</v>
      </c>
      <c r="BC152" s="36">
        <v>0</v>
      </c>
      <c r="BD152" s="36">
        <v>789</v>
      </c>
      <c r="BE152" s="36">
        <v>-1133</v>
      </c>
    </row>
    <row r="153" spans="1:57" x14ac:dyDescent="0.2">
      <c r="A153" s="35" t="s">
        <v>149</v>
      </c>
      <c r="B153" s="35" t="s">
        <v>1196</v>
      </c>
      <c r="C153" s="397" t="str">
        <f>IFERROR(VLOOKUP(B153,#REF!,2,FALSE),"")</f>
        <v/>
      </c>
      <c r="D153" s="35" t="s">
        <v>148</v>
      </c>
      <c r="E153" s="35"/>
      <c r="F153" s="35" t="s">
        <v>3</v>
      </c>
      <c r="G153" s="36">
        <v>-4</v>
      </c>
      <c r="H153" s="36">
        <v>826</v>
      </c>
      <c r="I153" s="37">
        <v>822</v>
      </c>
      <c r="J153" s="39">
        <v>8</v>
      </c>
      <c r="K153" s="36">
        <v>153</v>
      </c>
      <c r="L153" s="36">
        <v>0</v>
      </c>
      <c r="M153" s="37">
        <v>153</v>
      </c>
      <c r="N153" s="38">
        <v>-26</v>
      </c>
      <c r="O153" s="38">
        <v>0</v>
      </c>
      <c r="P153" s="38">
        <v>167</v>
      </c>
      <c r="Q153" s="39">
        <v>141</v>
      </c>
      <c r="R153" s="37">
        <v>1074</v>
      </c>
      <c r="S153" s="38">
        <v>0</v>
      </c>
      <c r="T153" s="38">
        <v>48</v>
      </c>
      <c r="U153" s="38">
        <v>287</v>
      </c>
      <c r="V153" s="39">
        <v>335</v>
      </c>
      <c r="W153" s="36">
        <v>0</v>
      </c>
      <c r="X153" s="36">
        <v>0</v>
      </c>
      <c r="Y153" s="37">
        <v>0</v>
      </c>
      <c r="Z153" s="39">
        <v>360</v>
      </c>
      <c r="AA153" s="36">
        <v>0</v>
      </c>
      <c r="AB153" s="36">
        <v>0</v>
      </c>
      <c r="AC153" s="37">
        <v>0</v>
      </c>
      <c r="AD153" s="38">
        <v>0</v>
      </c>
      <c r="AE153" s="38">
        <v>421</v>
      </c>
      <c r="AF153" s="39">
        <v>421</v>
      </c>
      <c r="AG153" s="36">
        <v>332</v>
      </c>
      <c r="AH153" s="36">
        <v>0</v>
      </c>
      <c r="AI153" s="36">
        <v>0</v>
      </c>
      <c r="AJ153" s="36">
        <v>-21</v>
      </c>
      <c r="AK153" s="40">
        <v>3625</v>
      </c>
      <c r="AL153" s="38">
        <v>3667</v>
      </c>
      <c r="AM153" s="38">
        <v>330</v>
      </c>
      <c r="AN153" s="38">
        <v>2541</v>
      </c>
      <c r="AO153" s="38">
        <v>0</v>
      </c>
      <c r="AP153" s="38">
        <v>0</v>
      </c>
      <c r="AQ153" s="36">
        <v>295</v>
      </c>
      <c r="AR153" s="36">
        <v>0</v>
      </c>
      <c r="AS153" s="36">
        <v>0</v>
      </c>
      <c r="AT153" s="36">
        <v>0</v>
      </c>
      <c r="AU153" s="36">
        <v>0</v>
      </c>
      <c r="AV153" s="36">
        <v>-207</v>
      </c>
      <c r="AW153" s="36">
        <v>0</v>
      </c>
      <c r="AX153" s="36">
        <v>0</v>
      </c>
      <c r="AY153" s="36">
        <v>0</v>
      </c>
      <c r="AZ153" s="40"/>
      <c r="BA153" s="40">
        <v>10251</v>
      </c>
      <c r="BB153" s="36">
        <v>0</v>
      </c>
      <c r="BC153" s="36">
        <v>0</v>
      </c>
      <c r="BD153" s="36">
        <v>0</v>
      </c>
      <c r="BE153" s="36">
        <v>-250</v>
      </c>
    </row>
    <row r="154" spans="1:57" x14ac:dyDescent="0.2">
      <c r="A154" s="35" t="s">
        <v>164</v>
      </c>
      <c r="B154" s="35" t="s">
        <v>1197</v>
      </c>
      <c r="C154" s="397" t="str">
        <f>IFERROR(VLOOKUP(B154,#REF!,2,FALSE),"")</f>
        <v/>
      </c>
      <c r="D154" s="35" t="s">
        <v>163</v>
      </c>
      <c r="E154" s="35"/>
      <c r="F154" s="35" t="s">
        <v>3</v>
      </c>
      <c r="G154" s="36">
        <v>76</v>
      </c>
      <c r="H154" s="36">
        <v>1142</v>
      </c>
      <c r="I154" s="37">
        <v>1218</v>
      </c>
      <c r="J154" s="39">
        <v>33</v>
      </c>
      <c r="K154" s="36">
        <v>82</v>
      </c>
      <c r="L154" s="36">
        <v>0</v>
      </c>
      <c r="M154" s="37">
        <v>82</v>
      </c>
      <c r="N154" s="38">
        <v>-374</v>
      </c>
      <c r="O154" s="38">
        <v>0</v>
      </c>
      <c r="P154" s="38">
        <v>324</v>
      </c>
      <c r="Q154" s="39">
        <v>-50</v>
      </c>
      <c r="R154" s="37">
        <v>878</v>
      </c>
      <c r="S154" s="38">
        <v>0</v>
      </c>
      <c r="T154" s="38">
        <v>-103</v>
      </c>
      <c r="U154" s="38">
        <v>412</v>
      </c>
      <c r="V154" s="39">
        <v>309</v>
      </c>
      <c r="W154" s="36">
        <v>0</v>
      </c>
      <c r="X154" s="36">
        <v>8</v>
      </c>
      <c r="Y154" s="37">
        <v>8</v>
      </c>
      <c r="Z154" s="39">
        <v>1245</v>
      </c>
      <c r="AA154" s="36">
        <v>0</v>
      </c>
      <c r="AB154" s="36">
        <v>0</v>
      </c>
      <c r="AC154" s="37">
        <v>0</v>
      </c>
      <c r="AD154" s="38">
        <v>0</v>
      </c>
      <c r="AE154" s="38">
        <v>598</v>
      </c>
      <c r="AF154" s="39">
        <v>598</v>
      </c>
      <c r="AG154" s="36">
        <v>520</v>
      </c>
      <c r="AH154" s="36">
        <v>-7</v>
      </c>
      <c r="AI154" s="36">
        <v>0</v>
      </c>
      <c r="AJ154" s="36">
        <v>0</v>
      </c>
      <c r="AK154" s="40">
        <v>4834</v>
      </c>
      <c r="AL154" s="38">
        <v>5953</v>
      </c>
      <c r="AM154" s="38">
        <v>128</v>
      </c>
      <c r="AN154" s="38">
        <v>2375</v>
      </c>
      <c r="AO154" s="38">
        <v>0</v>
      </c>
      <c r="AP154" s="38">
        <v>0</v>
      </c>
      <c r="AQ154" s="36">
        <v>581</v>
      </c>
      <c r="AR154" s="36">
        <v>0</v>
      </c>
      <c r="AS154" s="36">
        <v>0</v>
      </c>
      <c r="AT154" s="36">
        <v>0</v>
      </c>
      <c r="AU154" s="36">
        <v>0</v>
      </c>
      <c r="AV154" s="36">
        <v>0</v>
      </c>
      <c r="AW154" s="36">
        <v>-158</v>
      </c>
      <c r="AX154" s="36">
        <v>0</v>
      </c>
      <c r="AY154" s="36">
        <v>0</v>
      </c>
      <c r="AZ154" s="40"/>
      <c r="BA154" s="40">
        <v>13713</v>
      </c>
      <c r="BB154" s="36">
        <v>0</v>
      </c>
      <c r="BC154" s="36">
        <v>-111</v>
      </c>
      <c r="BD154" s="36">
        <v>60</v>
      </c>
      <c r="BE154" s="36">
        <v>-214</v>
      </c>
    </row>
    <row r="155" spans="1:57" x14ac:dyDescent="0.2">
      <c r="A155" s="35" t="s">
        <v>235</v>
      </c>
      <c r="B155" s="35" t="s">
        <v>1198</v>
      </c>
      <c r="C155" s="397" t="str">
        <f>IFERROR(VLOOKUP(B155,#REF!,2,FALSE),"")</f>
        <v/>
      </c>
      <c r="D155" s="35" t="s">
        <v>234</v>
      </c>
      <c r="E155" s="35"/>
      <c r="F155" s="35" t="s">
        <v>3</v>
      </c>
      <c r="G155" s="36">
        <v>66</v>
      </c>
      <c r="H155" s="36">
        <v>1174</v>
      </c>
      <c r="I155" s="37">
        <v>1240</v>
      </c>
      <c r="J155" s="39">
        <v>10</v>
      </c>
      <c r="K155" s="36">
        <v>100</v>
      </c>
      <c r="L155" s="36">
        <v>0</v>
      </c>
      <c r="M155" s="37">
        <v>100</v>
      </c>
      <c r="N155" s="38">
        <v>-303</v>
      </c>
      <c r="O155" s="38">
        <v>0</v>
      </c>
      <c r="P155" s="38">
        <v>175</v>
      </c>
      <c r="Q155" s="39">
        <v>-128</v>
      </c>
      <c r="R155" s="37">
        <v>670</v>
      </c>
      <c r="S155" s="38">
        <v>3</v>
      </c>
      <c r="T155" s="38">
        <v>20</v>
      </c>
      <c r="U155" s="38">
        <v>352</v>
      </c>
      <c r="V155" s="39">
        <v>375</v>
      </c>
      <c r="W155" s="36">
        <v>0</v>
      </c>
      <c r="X155" s="36">
        <v>0</v>
      </c>
      <c r="Y155" s="37">
        <v>0</v>
      </c>
      <c r="Z155" s="39">
        <v>356</v>
      </c>
      <c r="AA155" s="36">
        <v>0</v>
      </c>
      <c r="AB155" s="36">
        <v>0</v>
      </c>
      <c r="AC155" s="37">
        <v>0</v>
      </c>
      <c r="AD155" s="38">
        <v>0</v>
      </c>
      <c r="AE155" s="38">
        <v>301</v>
      </c>
      <c r="AF155" s="39">
        <v>301</v>
      </c>
      <c r="AG155" s="36">
        <v>0</v>
      </c>
      <c r="AH155" s="36">
        <v>0</v>
      </c>
      <c r="AI155" s="36">
        <v>0</v>
      </c>
      <c r="AJ155" s="36">
        <v>0</v>
      </c>
      <c r="AK155" s="40">
        <v>2924</v>
      </c>
      <c r="AL155" s="38">
        <v>5683</v>
      </c>
      <c r="AM155" s="38">
        <v>14</v>
      </c>
      <c r="AN155" s="38">
        <v>3966</v>
      </c>
      <c r="AO155" s="38">
        <v>0</v>
      </c>
      <c r="AP155" s="38">
        <v>3</v>
      </c>
      <c r="AQ155" s="36">
        <v>75</v>
      </c>
      <c r="AR155" s="36">
        <v>0</v>
      </c>
      <c r="AS155" s="36">
        <v>0</v>
      </c>
      <c r="AT155" s="36">
        <v>0</v>
      </c>
      <c r="AU155" s="36">
        <v>0</v>
      </c>
      <c r="AV155" s="36">
        <v>-311</v>
      </c>
      <c r="AW155" s="36">
        <v>0</v>
      </c>
      <c r="AX155" s="36">
        <v>0</v>
      </c>
      <c r="AY155" s="36">
        <v>0</v>
      </c>
      <c r="AZ155" s="40"/>
      <c r="BA155" s="40">
        <v>12354</v>
      </c>
      <c r="BB155" s="36">
        <v>1</v>
      </c>
      <c r="BC155" s="36">
        <v>0</v>
      </c>
      <c r="BD155" s="36">
        <v>833</v>
      </c>
      <c r="BE155" s="36">
        <v>-121</v>
      </c>
    </row>
    <row r="156" spans="1:57" x14ac:dyDescent="0.2">
      <c r="A156" s="35" t="s">
        <v>348</v>
      </c>
      <c r="B156" s="35" t="s">
        <v>1199</v>
      </c>
      <c r="C156" s="397" t="str">
        <f>IFERROR(VLOOKUP(B156,#REF!,2,FALSE),"")</f>
        <v/>
      </c>
      <c r="D156" s="35" t="s">
        <v>347</v>
      </c>
      <c r="E156" s="35"/>
      <c r="F156" s="35" t="s">
        <v>3</v>
      </c>
      <c r="G156" s="36">
        <v>-97</v>
      </c>
      <c r="H156" s="36">
        <v>1080</v>
      </c>
      <c r="I156" s="37">
        <v>983</v>
      </c>
      <c r="J156" s="39">
        <v>5</v>
      </c>
      <c r="K156" s="36">
        <v>196</v>
      </c>
      <c r="L156" s="36">
        <v>0</v>
      </c>
      <c r="M156" s="37">
        <v>196</v>
      </c>
      <c r="N156" s="38">
        <v>-492</v>
      </c>
      <c r="O156" s="38">
        <v>0</v>
      </c>
      <c r="P156" s="38">
        <v>304</v>
      </c>
      <c r="Q156" s="39">
        <v>-188</v>
      </c>
      <c r="R156" s="37">
        <v>1202</v>
      </c>
      <c r="S156" s="38">
        <v>0</v>
      </c>
      <c r="T156" s="38">
        <v>159</v>
      </c>
      <c r="U156" s="38">
        <v>561</v>
      </c>
      <c r="V156" s="39">
        <v>720</v>
      </c>
      <c r="W156" s="36">
        <v>0</v>
      </c>
      <c r="X156" s="36">
        <v>5</v>
      </c>
      <c r="Y156" s="37">
        <v>5</v>
      </c>
      <c r="Z156" s="39">
        <v>933</v>
      </c>
      <c r="AA156" s="36">
        <v>0</v>
      </c>
      <c r="AB156" s="36">
        <v>0</v>
      </c>
      <c r="AC156" s="37">
        <v>0</v>
      </c>
      <c r="AD156" s="38">
        <v>0</v>
      </c>
      <c r="AE156" s="38">
        <v>483</v>
      </c>
      <c r="AF156" s="39">
        <v>483</v>
      </c>
      <c r="AG156" s="36">
        <v>412</v>
      </c>
      <c r="AH156" s="36">
        <v>111</v>
      </c>
      <c r="AI156" s="36">
        <v>0</v>
      </c>
      <c r="AJ156" s="36">
        <v>124</v>
      </c>
      <c r="AK156" s="40">
        <v>4986</v>
      </c>
      <c r="AL156" s="38">
        <v>12976</v>
      </c>
      <c r="AM156" s="38">
        <v>113</v>
      </c>
      <c r="AN156" s="38">
        <v>0</v>
      </c>
      <c r="AO156" s="38">
        <v>0</v>
      </c>
      <c r="AP156" s="38">
        <v>0</v>
      </c>
      <c r="AQ156" s="36">
        <v>417</v>
      </c>
      <c r="AR156" s="36">
        <v>0</v>
      </c>
      <c r="AS156" s="36">
        <v>0</v>
      </c>
      <c r="AT156" s="36">
        <v>0</v>
      </c>
      <c r="AU156" s="36">
        <v>13</v>
      </c>
      <c r="AV156" s="36">
        <v>-475</v>
      </c>
      <c r="AW156" s="36">
        <v>-50</v>
      </c>
      <c r="AX156" s="36">
        <v>0</v>
      </c>
      <c r="AY156" s="36">
        <v>0</v>
      </c>
      <c r="AZ156" s="40"/>
      <c r="BA156" s="40">
        <v>17980</v>
      </c>
      <c r="BB156" s="36">
        <v>42</v>
      </c>
      <c r="BC156" s="36">
        <v>32</v>
      </c>
      <c r="BD156" s="36">
        <v>39</v>
      </c>
      <c r="BE156" s="36">
        <v>-34</v>
      </c>
    </row>
    <row r="157" spans="1:57" x14ac:dyDescent="0.2">
      <c r="A157" s="35" t="s">
        <v>495</v>
      </c>
      <c r="B157" s="35" t="s">
        <v>1200</v>
      </c>
      <c r="C157" s="397" t="str">
        <f>IFERROR(VLOOKUP(B157,#REF!,2,FALSE),"")</f>
        <v/>
      </c>
      <c r="D157" s="35" t="s">
        <v>494</v>
      </c>
      <c r="E157" s="35"/>
      <c r="F157" s="35" t="s">
        <v>3</v>
      </c>
      <c r="G157" s="36">
        <v>0</v>
      </c>
      <c r="H157" s="36">
        <v>1171</v>
      </c>
      <c r="I157" s="37">
        <v>1171</v>
      </c>
      <c r="J157" s="39">
        <v>33</v>
      </c>
      <c r="K157" s="36">
        <v>103</v>
      </c>
      <c r="L157" s="36">
        <v>0</v>
      </c>
      <c r="M157" s="37">
        <v>103</v>
      </c>
      <c r="N157" s="38">
        <v>-364</v>
      </c>
      <c r="O157" s="38">
        <v>0</v>
      </c>
      <c r="P157" s="38">
        <v>223</v>
      </c>
      <c r="Q157" s="39">
        <v>-141</v>
      </c>
      <c r="R157" s="37">
        <v>1278</v>
      </c>
      <c r="S157" s="38">
        <v>0</v>
      </c>
      <c r="T157" s="38">
        <v>242</v>
      </c>
      <c r="U157" s="38">
        <v>873</v>
      </c>
      <c r="V157" s="39">
        <v>1115</v>
      </c>
      <c r="W157" s="36">
        <v>0</v>
      </c>
      <c r="X157" s="36">
        <v>0</v>
      </c>
      <c r="Y157" s="37">
        <v>0</v>
      </c>
      <c r="Z157" s="39">
        <v>221</v>
      </c>
      <c r="AA157" s="36">
        <v>0</v>
      </c>
      <c r="AB157" s="36">
        <v>0</v>
      </c>
      <c r="AC157" s="37">
        <v>0</v>
      </c>
      <c r="AD157" s="38">
        <v>0</v>
      </c>
      <c r="AE157" s="38">
        <v>243</v>
      </c>
      <c r="AF157" s="39">
        <v>243</v>
      </c>
      <c r="AG157" s="36">
        <v>0</v>
      </c>
      <c r="AH157" s="36">
        <v>0</v>
      </c>
      <c r="AI157" s="36">
        <v>0</v>
      </c>
      <c r="AJ157" s="36">
        <v>0</v>
      </c>
      <c r="AK157" s="40">
        <v>4023</v>
      </c>
      <c r="AL157" s="38">
        <v>6583</v>
      </c>
      <c r="AM157" s="38">
        <v>0</v>
      </c>
      <c r="AN157" s="38">
        <v>0</v>
      </c>
      <c r="AO157" s="38">
        <v>0</v>
      </c>
      <c r="AP157" s="38">
        <v>0</v>
      </c>
      <c r="AQ157" s="36">
        <v>1002</v>
      </c>
      <c r="AR157" s="36">
        <v>0</v>
      </c>
      <c r="AS157" s="36">
        <v>0</v>
      </c>
      <c r="AT157" s="36">
        <v>0</v>
      </c>
      <c r="AU157" s="36">
        <v>0</v>
      </c>
      <c r="AV157" s="36">
        <v>-45</v>
      </c>
      <c r="AW157" s="36">
        <v>-33</v>
      </c>
      <c r="AX157" s="36">
        <v>0</v>
      </c>
      <c r="AY157" s="36">
        <v>0</v>
      </c>
      <c r="AZ157" s="40"/>
      <c r="BA157" s="40">
        <v>11530</v>
      </c>
      <c r="BB157" s="36">
        <v>0</v>
      </c>
      <c r="BC157" s="36">
        <v>15</v>
      </c>
      <c r="BD157" s="36">
        <v>0</v>
      </c>
      <c r="BE157" s="36">
        <v>-223</v>
      </c>
    </row>
    <row r="158" spans="1:57" x14ac:dyDescent="0.2">
      <c r="A158" s="35" t="s">
        <v>498</v>
      </c>
      <c r="B158" s="35" t="s">
        <v>1201</v>
      </c>
      <c r="C158" s="397" t="str">
        <f>IFERROR(VLOOKUP(B158,#REF!,2,FALSE),"")</f>
        <v/>
      </c>
      <c r="D158" s="35" t="s">
        <v>912</v>
      </c>
      <c r="E158" s="35"/>
      <c r="F158" s="35" t="s">
        <v>3</v>
      </c>
      <c r="G158" s="36">
        <v>69</v>
      </c>
      <c r="H158" s="36">
        <v>1046</v>
      </c>
      <c r="I158" s="37">
        <v>1115</v>
      </c>
      <c r="J158" s="39">
        <v>10</v>
      </c>
      <c r="K158" s="36">
        <v>125</v>
      </c>
      <c r="L158" s="36">
        <v>0</v>
      </c>
      <c r="M158" s="37">
        <v>125</v>
      </c>
      <c r="N158" s="38">
        <v>-94</v>
      </c>
      <c r="O158" s="38">
        <v>0</v>
      </c>
      <c r="P158" s="38">
        <v>170</v>
      </c>
      <c r="Q158" s="39">
        <v>76</v>
      </c>
      <c r="R158" s="37">
        <v>1630</v>
      </c>
      <c r="S158" s="38">
        <v>10</v>
      </c>
      <c r="T158" s="38">
        <v>89</v>
      </c>
      <c r="U158" s="38">
        <v>387</v>
      </c>
      <c r="V158" s="39">
        <v>486</v>
      </c>
      <c r="W158" s="36">
        <v>0</v>
      </c>
      <c r="X158" s="36">
        <v>0</v>
      </c>
      <c r="Y158" s="37">
        <v>0</v>
      </c>
      <c r="Z158" s="39">
        <v>686</v>
      </c>
      <c r="AA158" s="36">
        <v>0</v>
      </c>
      <c r="AB158" s="36">
        <v>0</v>
      </c>
      <c r="AC158" s="37">
        <v>0</v>
      </c>
      <c r="AD158" s="38">
        <v>0</v>
      </c>
      <c r="AE158" s="38">
        <v>403</v>
      </c>
      <c r="AF158" s="39">
        <v>403</v>
      </c>
      <c r="AG158" s="36">
        <v>0</v>
      </c>
      <c r="AH158" s="36">
        <v>0</v>
      </c>
      <c r="AI158" s="36">
        <v>0</v>
      </c>
      <c r="AJ158" s="36">
        <v>0</v>
      </c>
      <c r="AK158" s="40">
        <v>4531</v>
      </c>
      <c r="AL158" s="38">
        <v>6873</v>
      </c>
      <c r="AM158" s="38">
        <v>0</v>
      </c>
      <c r="AN158" s="38">
        <v>1116</v>
      </c>
      <c r="AO158" s="38">
        <v>0</v>
      </c>
      <c r="AP158" s="38">
        <v>0</v>
      </c>
      <c r="AQ158" s="36">
        <v>0</v>
      </c>
      <c r="AR158" s="36">
        <v>0</v>
      </c>
      <c r="AS158" s="36">
        <v>0</v>
      </c>
      <c r="AT158" s="36">
        <v>0</v>
      </c>
      <c r="AU158" s="36">
        <v>111</v>
      </c>
      <c r="AV158" s="36">
        <v>0</v>
      </c>
      <c r="AW158" s="36">
        <v>0</v>
      </c>
      <c r="AX158" s="36">
        <v>0</v>
      </c>
      <c r="AY158" s="36">
        <v>0</v>
      </c>
      <c r="AZ158" s="40"/>
      <c r="BA158" s="40">
        <v>12631</v>
      </c>
      <c r="BB158" s="36">
        <v>0</v>
      </c>
      <c r="BC158" s="36">
        <v>0</v>
      </c>
      <c r="BD158" s="36">
        <v>33</v>
      </c>
      <c r="BE158" s="36">
        <v>-109</v>
      </c>
    </row>
    <row r="159" spans="1:57" x14ac:dyDescent="0.2">
      <c r="A159" s="35" t="s">
        <v>576</v>
      </c>
      <c r="B159" s="35" t="s">
        <v>1202</v>
      </c>
      <c r="C159" s="397" t="str">
        <f>IFERROR(VLOOKUP(B159,#REF!,2,FALSE),"")</f>
        <v/>
      </c>
      <c r="D159" s="35" t="s">
        <v>575</v>
      </c>
      <c r="E159" s="35"/>
      <c r="F159" s="35" t="s">
        <v>3</v>
      </c>
      <c r="G159" s="36">
        <v>80</v>
      </c>
      <c r="H159" s="36">
        <v>939</v>
      </c>
      <c r="I159" s="37">
        <v>1019</v>
      </c>
      <c r="J159" s="39">
        <v>33</v>
      </c>
      <c r="K159" s="36">
        <v>181</v>
      </c>
      <c r="L159" s="36">
        <v>0</v>
      </c>
      <c r="M159" s="37">
        <v>181</v>
      </c>
      <c r="N159" s="38">
        <v>-288</v>
      </c>
      <c r="O159" s="38">
        <v>0</v>
      </c>
      <c r="P159" s="38">
        <v>443</v>
      </c>
      <c r="Q159" s="39">
        <v>155</v>
      </c>
      <c r="R159" s="37">
        <v>1114</v>
      </c>
      <c r="S159" s="38">
        <v>0</v>
      </c>
      <c r="T159" s="38">
        <v>179</v>
      </c>
      <c r="U159" s="38">
        <v>431</v>
      </c>
      <c r="V159" s="39">
        <v>610</v>
      </c>
      <c r="W159" s="36">
        <v>0</v>
      </c>
      <c r="X159" s="36">
        <v>0</v>
      </c>
      <c r="Y159" s="37">
        <v>0</v>
      </c>
      <c r="Z159" s="39">
        <v>827</v>
      </c>
      <c r="AA159" s="36">
        <v>0</v>
      </c>
      <c r="AB159" s="36">
        <v>0</v>
      </c>
      <c r="AC159" s="37">
        <v>0</v>
      </c>
      <c r="AD159" s="38">
        <v>0</v>
      </c>
      <c r="AE159" s="38">
        <v>738</v>
      </c>
      <c r="AF159" s="39">
        <v>738</v>
      </c>
      <c r="AG159" s="36">
        <v>403</v>
      </c>
      <c r="AH159" s="36">
        <v>0</v>
      </c>
      <c r="AI159" s="36">
        <v>0</v>
      </c>
      <c r="AJ159" s="36">
        <v>0</v>
      </c>
      <c r="AK159" s="40">
        <v>5080</v>
      </c>
      <c r="AL159" s="38">
        <v>13241</v>
      </c>
      <c r="AM159" s="38">
        <v>0</v>
      </c>
      <c r="AN159" s="38">
        <v>0</v>
      </c>
      <c r="AO159" s="38">
        <v>0</v>
      </c>
      <c r="AP159" s="38">
        <v>0</v>
      </c>
      <c r="AQ159" s="36">
        <v>275</v>
      </c>
      <c r="AR159" s="36">
        <v>0</v>
      </c>
      <c r="AS159" s="36">
        <v>0</v>
      </c>
      <c r="AT159" s="36">
        <v>0</v>
      </c>
      <c r="AU159" s="36">
        <v>0</v>
      </c>
      <c r="AV159" s="36">
        <v>-35</v>
      </c>
      <c r="AW159" s="36">
        <v>0</v>
      </c>
      <c r="AX159" s="36">
        <v>0</v>
      </c>
      <c r="AY159" s="36">
        <v>0</v>
      </c>
      <c r="AZ159" s="40"/>
      <c r="BA159" s="40">
        <v>18561</v>
      </c>
      <c r="BB159" s="36">
        <v>0</v>
      </c>
      <c r="BC159" s="36">
        <v>0</v>
      </c>
      <c r="BD159" s="36">
        <v>17</v>
      </c>
      <c r="BE159" s="36">
        <v>-26</v>
      </c>
    </row>
    <row r="160" spans="1:57" x14ac:dyDescent="0.2">
      <c r="A160" s="35" t="s">
        <v>596</v>
      </c>
      <c r="B160" s="35" t="s">
        <v>1203</v>
      </c>
      <c r="C160" s="397" t="str">
        <f>IFERROR(VLOOKUP(B160,#REF!,2,FALSE),"")</f>
        <v/>
      </c>
      <c r="D160" s="35" t="s">
        <v>595</v>
      </c>
      <c r="E160" s="35"/>
      <c r="F160" s="35" t="s">
        <v>3</v>
      </c>
      <c r="G160" s="36">
        <v>-234</v>
      </c>
      <c r="H160" s="36">
        <v>716</v>
      </c>
      <c r="I160" s="37">
        <v>482</v>
      </c>
      <c r="J160" s="39">
        <v>3</v>
      </c>
      <c r="K160" s="36">
        <v>196</v>
      </c>
      <c r="L160" s="36">
        <v>0</v>
      </c>
      <c r="M160" s="37">
        <v>196</v>
      </c>
      <c r="N160" s="38">
        <v>-83</v>
      </c>
      <c r="O160" s="38">
        <v>0</v>
      </c>
      <c r="P160" s="38">
        <v>388</v>
      </c>
      <c r="Q160" s="39">
        <v>305</v>
      </c>
      <c r="R160" s="37">
        <v>1511</v>
      </c>
      <c r="S160" s="38">
        <v>4</v>
      </c>
      <c r="T160" s="38">
        <v>178</v>
      </c>
      <c r="U160" s="38">
        <v>387</v>
      </c>
      <c r="V160" s="39">
        <v>569</v>
      </c>
      <c r="W160" s="36">
        <v>0</v>
      </c>
      <c r="X160" s="36">
        <v>0</v>
      </c>
      <c r="Y160" s="37">
        <v>0</v>
      </c>
      <c r="Z160" s="39">
        <v>839</v>
      </c>
      <c r="AA160" s="36">
        <v>0</v>
      </c>
      <c r="AB160" s="36">
        <v>0</v>
      </c>
      <c r="AC160" s="37">
        <v>0</v>
      </c>
      <c r="AD160" s="38">
        <v>0</v>
      </c>
      <c r="AE160" s="38">
        <v>377</v>
      </c>
      <c r="AF160" s="39">
        <v>377</v>
      </c>
      <c r="AG160" s="36">
        <v>694</v>
      </c>
      <c r="AH160" s="36">
        <v>0</v>
      </c>
      <c r="AI160" s="36">
        <v>0</v>
      </c>
      <c r="AJ160" s="36">
        <v>0</v>
      </c>
      <c r="AK160" s="40">
        <v>4976</v>
      </c>
      <c r="AL160" s="38">
        <v>14299</v>
      </c>
      <c r="AM160" s="38">
        <v>158</v>
      </c>
      <c r="AN160" s="38">
        <v>1840</v>
      </c>
      <c r="AO160" s="38">
        <v>0</v>
      </c>
      <c r="AP160" s="38">
        <v>0</v>
      </c>
      <c r="AQ160" s="36">
        <v>346</v>
      </c>
      <c r="AR160" s="36">
        <v>0</v>
      </c>
      <c r="AS160" s="36">
        <v>0</v>
      </c>
      <c r="AT160" s="36">
        <v>0</v>
      </c>
      <c r="AU160" s="36">
        <v>0</v>
      </c>
      <c r="AV160" s="36">
        <v>357</v>
      </c>
      <c r="AW160" s="36">
        <v>0</v>
      </c>
      <c r="AX160" s="36">
        <v>0</v>
      </c>
      <c r="AY160" s="36">
        <v>0</v>
      </c>
      <c r="AZ160" s="40"/>
      <c r="BA160" s="40">
        <v>21976</v>
      </c>
      <c r="BB160" s="36">
        <v>0</v>
      </c>
      <c r="BC160" s="36">
        <v>0</v>
      </c>
      <c r="BD160" s="36">
        <v>160</v>
      </c>
      <c r="BE160" s="36">
        <v>-34</v>
      </c>
    </row>
    <row r="161" spans="1:57" x14ac:dyDescent="0.2">
      <c r="A161" s="35" t="s">
        <v>602</v>
      </c>
      <c r="B161" s="35" t="s">
        <v>1204</v>
      </c>
      <c r="C161" s="397" t="str">
        <f>IFERROR(VLOOKUP(B161,#REF!,2,FALSE),"")</f>
        <v/>
      </c>
      <c r="D161" s="35" t="s">
        <v>601</v>
      </c>
      <c r="E161" s="35"/>
      <c r="F161" s="35" t="s">
        <v>3</v>
      </c>
      <c r="G161" s="36">
        <v>31</v>
      </c>
      <c r="H161" s="36">
        <v>676</v>
      </c>
      <c r="I161" s="37">
        <v>707</v>
      </c>
      <c r="J161" s="39">
        <v>21</v>
      </c>
      <c r="K161" s="36">
        <v>87</v>
      </c>
      <c r="L161" s="36">
        <v>0</v>
      </c>
      <c r="M161" s="37">
        <v>87</v>
      </c>
      <c r="N161" s="38">
        <v>-508</v>
      </c>
      <c r="O161" s="38">
        <v>0</v>
      </c>
      <c r="P161" s="38">
        <v>284</v>
      </c>
      <c r="Q161" s="39">
        <v>-224</v>
      </c>
      <c r="R161" s="37">
        <v>1106</v>
      </c>
      <c r="S161" s="38">
        <v>0</v>
      </c>
      <c r="T161" s="38">
        <v>120</v>
      </c>
      <c r="U161" s="38">
        <v>243</v>
      </c>
      <c r="V161" s="39">
        <v>363</v>
      </c>
      <c r="W161" s="36">
        <v>0</v>
      </c>
      <c r="X161" s="36">
        <v>17</v>
      </c>
      <c r="Y161" s="37">
        <v>17</v>
      </c>
      <c r="Z161" s="39">
        <v>577</v>
      </c>
      <c r="AA161" s="36">
        <v>0</v>
      </c>
      <c r="AB161" s="36">
        <v>0</v>
      </c>
      <c r="AC161" s="37">
        <v>0</v>
      </c>
      <c r="AD161" s="38">
        <v>0</v>
      </c>
      <c r="AE161" s="38">
        <v>193</v>
      </c>
      <c r="AF161" s="39">
        <v>193</v>
      </c>
      <c r="AG161" s="36">
        <v>413</v>
      </c>
      <c r="AH161" s="36">
        <v>0</v>
      </c>
      <c r="AI161" s="36">
        <v>0</v>
      </c>
      <c r="AJ161" s="36">
        <v>63</v>
      </c>
      <c r="AK161" s="40">
        <v>3323</v>
      </c>
      <c r="AL161" s="38">
        <v>8042</v>
      </c>
      <c r="AM161" s="38">
        <v>0</v>
      </c>
      <c r="AN161" s="38">
        <v>0</v>
      </c>
      <c r="AO161" s="38">
        <v>0</v>
      </c>
      <c r="AP161" s="38">
        <v>0</v>
      </c>
      <c r="AQ161" s="36">
        <v>666</v>
      </c>
      <c r="AR161" s="36">
        <v>0</v>
      </c>
      <c r="AS161" s="36">
        <v>0</v>
      </c>
      <c r="AT161" s="36">
        <v>0</v>
      </c>
      <c r="AU161" s="36">
        <v>0</v>
      </c>
      <c r="AV161" s="36">
        <v>-80</v>
      </c>
      <c r="AW161" s="36">
        <v>0</v>
      </c>
      <c r="AX161" s="36">
        <v>0</v>
      </c>
      <c r="AY161" s="36">
        <v>0</v>
      </c>
      <c r="AZ161" s="40"/>
      <c r="BA161" s="40">
        <v>11951</v>
      </c>
      <c r="BB161" s="36">
        <v>0</v>
      </c>
      <c r="BC161" s="36">
        <v>0</v>
      </c>
      <c r="BD161" s="36">
        <v>21</v>
      </c>
      <c r="BE161" s="36">
        <v>-96</v>
      </c>
    </row>
    <row r="162" spans="1:57" x14ac:dyDescent="0.2">
      <c r="A162" s="35" t="s">
        <v>612</v>
      </c>
      <c r="B162" s="35" t="s">
        <v>1205</v>
      </c>
      <c r="C162" s="397" t="str">
        <f>IFERROR(VLOOKUP(B162,#REF!,2,FALSE),"")</f>
        <v/>
      </c>
      <c r="D162" s="35" t="s">
        <v>611</v>
      </c>
      <c r="E162" s="35"/>
      <c r="F162" s="35" t="s">
        <v>3</v>
      </c>
      <c r="G162" s="36">
        <v>-148</v>
      </c>
      <c r="H162" s="36">
        <v>442</v>
      </c>
      <c r="I162" s="37">
        <v>294</v>
      </c>
      <c r="J162" s="39">
        <v>8</v>
      </c>
      <c r="K162" s="36">
        <v>101</v>
      </c>
      <c r="L162" s="36">
        <v>0</v>
      </c>
      <c r="M162" s="37">
        <v>101</v>
      </c>
      <c r="N162" s="38">
        <v>-928</v>
      </c>
      <c r="O162" s="38">
        <v>0</v>
      </c>
      <c r="P162" s="38">
        <v>558</v>
      </c>
      <c r="Q162" s="39">
        <v>-370</v>
      </c>
      <c r="R162" s="37">
        <v>1101</v>
      </c>
      <c r="S162" s="38">
        <v>8</v>
      </c>
      <c r="T162" s="38">
        <v>151</v>
      </c>
      <c r="U162" s="38">
        <v>633</v>
      </c>
      <c r="V162" s="39">
        <v>792</v>
      </c>
      <c r="W162" s="36">
        <v>0</v>
      </c>
      <c r="X162" s="36">
        <v>0</v>
      </c>
      <c r="Y162" s="37">
        <v>0</v>
      </c>
      <c r="Z162" s="39">
        <v>710</v>
      </c>
      <c r="AA162" s="36">
        <v>0</v>
      </c>
      <c r="AB162" s="36">
        <v>0</v>
      </c>
      <c r="AC162" s="37">
        <v>0</v>
      </c>
      <c r="AD162" s="38">
        <v>0</v>
      </c>
      <c r="AE162" s="38">
        <v>154</v>
      </c>
      <c r="AF162" s="39">
        <v>154</v>
      </c>
      <c r="AG162" s="36">
        <v>288</v>
      </c>
      <c r="AH162" s="36">
        <v>0</v>
      </c>
      <c r="AI162" s="36">
        <v>0</v>
      </c>
      <c r="AJ162" s="36">
        <v>0</v>
      </c>
      <c r="AK162" s="40">
        <v>3078</v>
      </c>
      <c r="AL162" s="38">
        <v>7616</v>
      </c>
      <c r="AM162" s="38">
        <v>64</v>
      </c>
      <c r="AN162" s="38">
        <v>0</v>
      </c>
      <c r="AO162" s="38">
        <v>0</v>
      </c>
      <c r="AP162" s="38">
        <v>0</v>
      </c>
      <c r="AQ162" s="36">
        <v>576</v>
      </c>
      <c r="AR162" s="36">
        <v>0</v>
      </c>
      <c r="AS162" s="36">
        <v>0</v>
      </c>
      <c r="AT162" s="36">
        <v>0</v>
      </c>
      <c r="AU162" s="36">
        <v>0</v>
      </c>
      <c r="AV162" s="36">
        <v>0</v>
      </c>
      <c r="AW162" s="36">
        <v>0</v>
      </c>
      <c r="AX162" s="36">
        <v>0</v>
      </c>
      <c r="AY162" s="36">
        <v>0</v>
      </c>
      <c r="AZ162" s="40"/>
      <c r="BA162" s="40">
        <v>11334</v>
      </c>
      <c r="BB162" s="36">
        <v>0</v>
      </c>
      <c r="BC162" s="36">
        <v>0</v>
      </c>
      <c r="BD162" s="36">
        <v>36</v>
      </c>
      <c r="BE162" s="36">
        <v>-170</v>
      </c>
    </row>
    <row r="163" spans="1:57" x14ac:dyDescent="0.2">
      <c r="A163" s="35" t="s">
        <v>45</v>
      </c>
      <c r="B163" s="35" t="s">
        <v>1206</v>
      </c>
      <c r="C163" s="397" t="str">
        <f>IFERROR(VLOOKUP(B163,#REF!,2,FALSE),"")</f>
        <v/>
      </c>
      <c r="D163" s="35" t="s">
        <v>44</v>
      </c>
      <c r="E163" s="35"/>
      <c r="F163" s="35" t="s">
        <v>34</v>
      </c>
      <c r="G163" s="36">
        <v>-184</v>
      </c>
      <c r="H163" s="36">
        <v>790</v>
      </c>
      <c r="I163" s="37">
        <v>606</v>
      </c>
      <c r="J163" s="39">
        <v>52</v>
      </c>
      <c r="K163" s="36">
        <v>410</v>
      </c>
      <c r="L163" s="36">
        <v>18</v>
      </c>
      <c r="M163" s="37">
        <v>428</v>
      </c>
      <c r="N163" s="38">
        <v>613</v>
      </c>
      <c r="O163" s="38">
        <v>0</v>
      </c>
      <c r="P163" s="38">
        <v>126</v>
      </c>
      <c r="Q163" s="39">
        <v>739</v>
      </c>
      <c r="R163" s="37">
        <v>3094</v>
      </c>
      <c r="S163" s="38">
        <v>113</v>
      </c>
      <c r="T163" s="38">
        <v>259</v>
      </c>
      <c r="U163" s="38">
        <v>564</v>
      </c>
      <c r="V163" s="39">
        <v>936</v>
      </c>
      <c r="W163" s="36">
        <v>1228</v>
      </c>
      <c r="X163" s="36">
        <v>2864</v>
      </c>
      <c r="Y163" s="37">
        <v>4092</v>
      </c>
      <c r="Z163" s="39">
        <v>1576</v>
      </c>
      <c r="AA163" s="36">
        <v>21215</v>
      </c>
      <c r="AB163" s="36">
        <v>3702</v>
      </c>
      <c r="AC163" s="37">
        <v>24917</v>
      </c>
      <c r="AD163" s="38">
        <v>19235</v>
      </c>
      <c r="AE163" s="38">
        <v>716</v>
      </c>
      <c r="AF163" s="39">
        <v>19951</v>
      </c>
      <c r="AG163" s="36">
        <v>143</v>
      </c>
      <c r="AH163" s="36">
        <v>0</v>
      </c>
      <c r="AI163" s="36">
        <v>0</v>
      </c>
      <c r="AJ163" s="36">
        <v>1126</v>
      </c>
      <c r="AK163" s="40">
        <v>57660</v>
      </c>
      <c r="AL163" s="38">
        <v>11915</v>
      </c>
      <c r="AM163" s="38">
        <v>0</v>
      </c>
      <c r="AN163" s="38">
        <v>0</v>
      </c>
      <c r="AO163" s="38">
        <v>0</v>
      </c>
      <c r="AP163" s="38">
        <v>0</v>
      </c>
      <c r="AQ163" s="36">
        <v>0</v>
      </c>
      <c r="AR163" s="36">
        <v>0</v>
      </c>
      <c r="AS163" s="36">
        <v>0</v>
      </c>
      <c r="AT163" s="36">
        <v>0</v>
      </c>
      <c r="AU163" s="36">
        <v>0</v>
      </c>
      <c r="AV163" s="36">
        <v>0</v>
      </c>
      <c r="AW163" s="36">
        <v>-446</v>
      </c>
      <c r="AX163" s="36">
        <v>0</v>
      </c>
      <c r="AY163" s="36">
        <v>0</v>
      </c>
      <c r="AZ163" s="40"/>
      <c r="BA163" s="40">
        <v>69129</v>
      </c>
      <c r="BB163" s="36">
        <v>0</v>
      </c>
      <c r="BC163" s="36">
        <v>-4</v>
      </c>
      <c r="BD163" s="36">
        <v>3153</v>
      </c>
      <c r="BE163" s="36">
        <v>-34</v>
      </c>
    </row>
    <row r="164" spans="1:57" x14ac:dyDescent="0.2">
      <c r="A164" s="35" t="s">
        <v>47</v>
      </c>
      <c r="B164" s="35" t="s">
        <v>1207</v>
      </c>
      <c r="C164" s="397" t="str">
        <f>IFERROR(VLOOKUP(B164,#REF!,2,FALSE),"")</f>
        <v/>
      </c>
      <c r="D164" s="35" t="s">
        <v>46</v>
      </c>
      <c r="E164" s="35"/>
      <c r="F164" s="35" t="s">
        <v>34</v>
      </c>
      <c r="G164" s="36">
        <v>-197</v>
      </c>
      <c r="H164" s="36">
        <v>394</v>
      </c>
      <c r="I164" s="37">
        <v>197</v>
      </c>
      <c r="J164" s="39">
        <v>25</v>
      </c>
      <c r="K164" s="36">
        <v>82</v>
      </c>
      <c r="L164" s="36">
        <v>61</v>
      </c>
      <c r="M164" s="37">
        <v>143</v>
      </c>
      <c r="N164" s="38">
        <v>382</v>
      </c>
      <c r="O164" s="38">
        <v>0</v>
      </c>
      <c r="P164" s="38">
        <v>1323</v>
      </c>
      <c r="Q164" s="39">
        <v>1705</v>
      </c>
      <c r="R164" s="37">
        <v>4366</v>
      </c>
      <c r="S164" s="38">
        <v>1435</v>
      </c>
      <c r="T164" s="38">
        <v>-24</v>
      </c>
      <c r="U164" s="38">
        <v>206</v>
      </c>
      <c r="V164" s="39">
        <v>1617</v>
      </c>
      <c r="W164" s="36">
        <v>1347</v>
      </c>
      <c r="X164" s="36">
        <v>3381</v>
      </c>
      <c r="Y164" s="37">
        <v>4728</v>
      </c>
      <c r="Z164" s="39">
        <v>1302</v>
      </c>
      <c r="AA164" s="36">
        <v>7610</v>
      </c>
      <c r="AB164" s="36">
        <v>989</v>
      </c>
      <c r="AC164" s="37">
        <v>8599</v>
      </c>
      <c r="AD164" s="38">
        <v>23169</v>
      </c>
      <c r="AE164" s="38">
        <v>663</v>
      </c>
      <c r="AF164" s="39">
        <v>23832</v>
      </c>
      <c r="AG164" s="36">
        <v>723</v>
      </c>
      <c r="AH164" s="36">
        <v>0</v>
      </c>
      <c r="AI164" s="36">
        <v>0</v>
      </c>
      <c r="AJ164" s="36">
        <v>95</v>
      </c>
      <c r="AK164" s="40">
        <v>47332</v>
      </c>
      <c r="AL164" s="38">
        <v>15561</v>
      </c>
      <c r="AM164" s="38">
        <v>18</v>
      </c>
      <c r="AN164" s="38">
        <v>3065</v>
      </c>
      <c r="AO164" s="38">
        <v>0</v>
      </c>
      <c r="AP164" s="38">
        <v>0</v>
      </c>
      <c r="AQ164" s="36">
        <v>0</v>
      </c>
      <c r="AR164" s="36">
        <v>0</v>
      </c>
      <c r="AS164" s="36">
        <v>0</v>
      </c>
      <c r="AT164" s="36">
        <v>0</v>
      </c>
      <c r="AU164" s="36">
        <v>113</v>
      </c>
      <c r="AV164" s="36">
        <v>0</v>
      </c>
      <c r="AW164" s="36">
        <v>38</v>
      </c>
      <c r="AX164" s="36">
        <v>0</v>
      </c>
      <c r="AY164" s="36">
        <v>0</v>
      </c>
      <c r="AZ164" s="40"/>
      <c r="BA164" s="40">
        <v>66127</v>
      </c>
      <c r="BB164" s="36">
        <v>0</v>
      </c>
      <c r="BC164" s="36">
        <v>0</v>
      </c>
      <c r="BD164" s="36">
        <v>1239</v>
      </c>
      <c r="BE164" s="36">
        <v>-450</v>
      </c>
    </row>
    <row r="165" spans="1:57" x14ac:dyDescent="0.2">
      <c r="A165" s="35" t="s">
        <v>322</v>
      </c>
      <c r="B165" s="35" t="s">
        <v>1208</v>
      </c>
      <c r="C165" s="397" t="str">
        <f>IFERROR(VLOOKUP(B165,#REF!,2,FALSE),"")</f>
        <v/>
      </c>
      <c r="D165" s="35" t="s">
        <v>913</v>
      </c>
      <c r="E165" s="35"/>
      <c r="F165" s="35" t="s">
        <v>729</v>
      </c>
      <c r="G165" s="36">
        <v>113</v>
      </c>
      <c r="H165" s="36">
        <v>16045</v>
      </c>
      <c r="I165" s="37">
        <v>16158</v>
      </c>
      <c r="J165" s="39">
        <v>158</v>
      </c>
      <c r="K165" s="36">
        <v>0</v>
      </c>
      <c r="L165" s="36">
        <v>581</v>
      </c>
      <c r="M165" s="37">
        <v>581</v>
      </c>
      <c r="N165" s="38">
        <v>9356</v>
      </c>
      <c r="O165" s="38">
        <v>0</v>
      </c>
      <c r="P165" s="38">
        <v>1757</v>
      </c>
      <c r="Q165" s="39">
        <v>11113</v>
      </c>
      <c r="R165" s="37">
        <v>18635</v>
      </c>
      <c r="S165" s="38">
        <v>717</v>
      </c>
      <c r="T165" s="38">
        <v>32</v>
      </c>
      <c r="U165" s="38">
        <v>99</v>
      </c>
      <c r="V165" s="39">
        <v>848</v>
      </c>
      <c r="W165" s="36">
        <v>10145</v>
      </c>
      <c r="X165" s="36">
        <v>3887</v>
      </c>
      <c r="Y165" s="37">
        <v>14032</v>
      </c>
      <c r="Z165" s="39">
        <v>2421</v>
      </c>
      <c r="AA165" s="36">
        <v>159761</v>
      </c>
      <c r="AB165" s="36">
        <v>58864</v>
      </c>
      <c r="AC165" s="37">
        <v>218625</v>
      </c>
      <c r="AD165" s="38">
        <v>144112</v>
      </c>
      <c r="AE165" s="38">
        <v>0</v>
      </c>
      <c r="AF165" s="39">
        <v>144112</v>
      </c>
      <c r="AG165" s="36">
        <v>8926</v>
      </c>
      <c r="AH165" s="36">
        <v>0</v>
      </c>
      <c r="AI165" s="36">
        <v>0</v>
      </c>
      <c r="AJ165" s="36">
        <v>0</v>
      </c>
      <c r="AK165" s="40">
        <v>435609</v>
      </c>
      <c r="AL165" s="38">
        <v>0</v>
      </c>
      <c r="AM165" s="38">
        <v>0</v>
      </c>
      <c r="AN165" s="38">
        <v>0</v>
      </c>
      <c r="AO165" s="38">
        <v>0</v>
      </c>
      <c r="AP165" s="38">
        <v>0</v>
      </c>
      <c r="AQ165" s="36">
        <v>0</v>
      </c>
      <c r="AR165" s="36">
        <v>0</v>
      </c>
      <c r="AS165" s="36">
        <v>0</v>
      </c>
      <c r="AT165" s="36">
        <v>0</v>
      </c>
      <c r="AU165" s="36">
        <v>110</v>
      </c>
      <c r="AV165" s="36">
        <v>0</v>
      </c>
      <c r="AW165" s="36">
        <v>0</v>
      </c>
      <c r="AX165" s="36">
        <v>0</v>
      </c>
      <c r="AY165" s="36">
        <v>0</v>
      </c>
      <c r="AZ165" s="40"/>
      <c r="BA165" s="40">
        <v>435719</v>
      </c>
      <c r="BB165" s="36">
        <v>0</v>
      </c>
      <c r="BC165" s="36">
        <v>0</v>
      </c>
      <c r="BD165" s="36">
        <v>8966</v>
      </c>
      <c r="BE165" s="36">
        <v>-3733</v>
      </c>
    </row>
    <row r="166" spans="1:57" x14ac:dyDescent="0.2">
      <c r="A166" s="35" t="s">
        <v>84</v>
      </c>
      <c r="B166" s="35" t="s">
        <v>1209</v>
      </c>
      <c r="C166" s="397" t="str">
        <f>IFERROR(VLOOKUP(B166,#REF!,2,FALSE),"")</f>
        <v/>
      </c>
      <c r="D166" s="35" t="s">
        <v>83</v>
      </c>
      <c r="E166" s="35"/>
      <c r="F166" s="35" t="s">
        <v>3</v>
      </c>
      <c r="G166" s="36">
        <v>-90</v>
      </c>
      <c r="H166" s="36">
        <v>1068</v>
      </c>
      <c r="I166" s="37">
        <v>978</v>
      </c>
      <c r="J166" s="39">
        <v>5</v>
      </c>
      <c r="K166" s="36">
        <v>106</v>
      </c>
      <c r="L166" s="36">
        <v>0</v>
      </c>
      <c r="M166" s="37">
        <v>106</v>
      </c>
      <c r="N166" s="38">
        <v>-51</v>
      </c>
      <c r="O166" s="38">
        <v>0</v>
      </c>
      <c r="P166" s="38">
        <v>287</v>
      </c>
      <c r="Q166" s="39">
        <v>236</v>
      </c>
      <c r="R166" s="37">
        <v>681</v>
      </c>
      <c r="S166" s="38">
        <v>22</v>
      </c>
      <c r="T166" s="38">
        <v>185</v>
      </c>
      <c r="U166" s="38">
        <v>277</v>
      </c>
      <c r="V166" s="39">
        <v>484</v>
      </c>
      <c r="W166" s="36">
        <v>0</v>
      </c>
      <c r="X166" s="36">
        <v>0</v>
      </c>
      <c r="Y166" s="37">
        <v>0</v>
      </c>
      <c r="Z166" s="39">
        <v>811</v>
      </c>
      <c r="AA166" s="36">
        <v>0</v>
      </c>
      <c r="AB166" s="36">
        <v>0</v>
      </c>
      <c r="AC166" s="37">
        <v>0</v>
      </c>
      <c r="AD166" s="38">
        <v>1</v>
      </c>
      <c r="AE166" s="38">
        <v>195</v>
      </c>
      <c r="AF166" s="39">
        <v>196</v>
      </c>
      <c r="AG166" s="36">
        <v>131</v>
      </c>
      <c r="AH166" s="36">
        <v>-6</v>
      </c>
      <c r="AI166" s="36">
        <v>0</v>
      </c>
      <c r="AJ166" s="36">
        <v>0</v>
      </c>
      <c r="AK166" s="40">
        <v>3622</v>
      </c>
      <c r="AL166" s="38">
        <v>7936</v>
      </c>
      <c r="AM166" s="38">
        <v>6</v>
      </c>
      <c r="AN166" s="38">
        <v>0</v>
      </c>
      <c r="AO166" s="38">
        <v>0</v>
      </c>
      <c r="AP166" s="38">
        <v>0</v>
      </c>
      <c r="AQ166" s="36">
        <v>0</v>
      </c>
      <c r="AR166" s="36">
        <v>0</v>
      </c>
      <c r="AS166" s="36">
        <v>0</v>
      </c>
      <c r="AT166" s="36">
        <v>0</v>
      </c>
      <c r="AU166" s="36">
        <v>0</v>
      </c>
      <c r="AV166" s="36">
        <v>41</v>
      </c>
      <c r="AW166" s="36">
        <v>0</v>
      </c>
      <c r="AX166" s="36">
        <v>0</v>
      </c>
      <c r="AY166" s="36">
        <v>0</v>
      </c>
      <c r="AZ166" s="40"/>
      <c r="BA166" s="40">
        <v>11605</v>
      </c>
      <c r="BB166" s="36">
        <v>1</v>
      </c>
      <c r="BC166" s="36">
        <v>0</v>
      </c>
      <c r="BD166" s="36">
        <v>237</v>
      </c>
      <c r="BE166" s="36">
        <v>-29</v>
      </c>
    </row>
    <row r="167" spans="1:57" x14ac:dyDescent="0.2">
      <c r="A167" s="35" t="s">
        <v>120</v>
      </c>
      <c r="B167" s="35" t="s">
        <v>1210</v>
      </c>
      <c r="C167" s="397" t="str">
        <f>IFERROR(VLOOKUP(B167,#REF!,2,FALSE),"")</f>
        <v/>
      </c>
      <c r="D167" s="35" t="s">
        <v>119</v>
      </c>
      <c r="E167" s="35"/>
      <c r="F167" s="35" t="s">
        <v>3</v>
      </c>
      <c r="G167" s="36">
        <v>56</v>
      </c>
      <c r="H167" s="36">
        <v>702</v>
      </c>
      <c r="I167" s="37">
        <v>758</v>
      </c>
      <c r="J167" s="39">
        <v>0</v>
      </c>
      <c r="K167" s="36">
        <v>128</v>
      </c>
      <c r="L167" s="36">
        <v>0</v>
      </c>
      <c r="M167" s="37">
        <v>128</v>
      </c>
      <c r="N167" s="38">
        <v>-16</v>
      </c>
      <c r="O167" s="38">
        <v>0</v>
      </c>
      <c r="P167" s="38">
        <v>-254</v>
      </c>
      <c r="Q167" s="39">
        <v>-270</v>
      </c>
      <c r="R167" s="37">
        <v>779</v>
      </c>
      <c r="S167" s="38">
        <v>11</v>
      </c>
      <c r="T167" s="38">
        <v>62</v>
      </c>
      <c r="U167" s="38">
        <v>264</v>
      </c>
      <c r="V167" s="39">
        <v>337</v>
      </c>
      <c r="W167" s="36">
        <v>0</v>
      </c>
      <c r="X167" s="36">
        <v>0</v>
      </c>
      <c r="Y167" s="37">
        <v>0</v>
      </c>
      <c r="Z167" s="39">
        <v>814</v>
      </c>
      <c r="AA167" s="36">
        <v>0</v>
      </c>
      <c r="AB167" s="36">
        <v>0</v>
      </c>
      <c r="AC167" s="37">
        <v>0</v>
      </c>
      <c r="AD167" s="38">
        <v>0</v>
      </c>
      <c r="AE167" s="38">
        <v>211</v>
      </c>
      <c r="AF167" s="39">
        <v>211</v>
      </c>
      <c r="AG167" s="36">
        <v>170</v>
      </c>
      <c r="AH167" s="36">
        <v>0</v>
      </c>
      <c r="AI167" s="36">
        <v>0</v>
      </c>
      <c r="AJ167" s="36">
        <v>0</v>
      </c>
      <c r="AK167" s="40">
        <v>2927</v>
      </c>
      <c r="AL167" s="38">
        <v>5323</v>
      </c>
      <c r="AM167" s="38">
        <v>0</v>
      </c>
      <c r="AN167" s="38">
        <v>0</v>
      </c>
      <c r="AO167" s="38">
        <v>0</v>
      </c>
      <c r="AP167" s="38">
        <v>0</v>
      </c>
      <c r="AQ167" s="36">
        <v>161</v>
      </c>
      <c r="AR167" s="36">
        <v>0</v>
      </c>
      <c r="AS167" s="36">
        <v>0</v>
      </c>
      <c r="AT167" s="36">
        <v>0</v>
      </c>
      <c r="AU167" s="36">
        <v>0</v>
      </c>
      <c r="AV167" s="36">
        <v>0</v>
      </c>
      <c r="AW167" s="36">
        <v>0</v>
      </c>
      <c r="AX167" s="36">
        <v>0</v>
      </c>
      <c r="AY167" s="36">
        <v>0</v>
      </c>
      <c r="AZ167" s="40"/>
      <c r="BA167" s="40">
        <v>8411</v>
      </c>
      <c r="BB167" s="36">
        <v>0</v>
      </c>
      <c r="BC167" s="36">
        <v>0</v>
      </c>
      <c r="BD167" s="36">
        <v>151</v>
      </c>
      <c r="BE167" s="36">
        <v>0</v>
      </c>
    </row>
    <row r="168" spans="1:57" x14ac:dyDescent="0.2">
      <c r="A168" s="35" t="s">
        <v>224</v>
      </c>
      <c r="B168" s="35" t="s">
        <v>1211</v>
      </c>
      <c r="C168" s="397" t="str">
        <f>IFERROR(VLOOKUP(B168,#REF!,2,FALSE),"")</f>
        <v/>
      </c>
      <c r="D168" s="35" t="s">
        <v>223</v>
      </c>
      <c r="E168" s="35"/>
      <c r="F168" s="35" t="s">
        <v>3</v>
      </c>
      <c r="G168" s="36">
        <v>-162</v>
      </c>
      <c r="H168" s="36">
        <v>602</v>
      </c>
      <c r="I168" s="37">
        <v>440</v>
      </c>
      <c r="J168" s="39">
        <v>8</v>
      </c>
      <c r="K168" s="36">
        <v>34</v>
      </c>
      <c r="L168" s="36">
        <v>0</v>
      </c>
      <c r="M168" s="37">
        <v>34</v>
      </c>
      <c r="N168" s="38">
        <v>-55</v>
      </c>
      <c r="O168" s="38">
        <v>0</v>
      </c>
      <c r="P168" s="38">
        <v>180</v>
      </c>
      <c r="Q168" s="39">
        <v>125</v>
      </c>
      <c r="R168" s="37">
        <v>530</v>
      </c>
      <c r="S168" s="38">
        <v>14</v>
      </c>
      <c r="T168" s="38">
        <v>65</v>
      </c>
      <c r="U168" s="38">
        <v>156</v>
      </c>
      <c r="V168" s="39">
        <v>235</v>
      </c>
      <c r="W168" s="36">
        <v>0</v>
      </c>
      <c r="X168" s="36">
        <v>0</v>
      </c>
      <c r="Y168" s="37">
        <v>0</v>
      </c>
      <c r="Z168" s="39">
        <v>401</v>
      </c>
      <c r="AA168" s="36">
        <v>0</v>
      </c>
      <c r="AB168" s="36">
        <v>0</v>
      </c>
      <c r="AC168" s="37">
        <v>0</v>
      </c>
      <c r="AD168" s="38">
        <v>0</v>
      </c>
      <c r="AE168" s="38">
        <v>-4</v>
      </c>
      <c r="AF168" s="39">
        <v>-4</v>
      </c>
      <c r="AG168" s="36">
        <v>28</v>
      </c>
      <c r="AH168" s="36">
        <v>0</v>
      </c>
      <c r="AI168" s="36">
        <v>0</v>
      </c>
      <c r="AJ168" s="36">
        <v>0</v>
      </c>
      <c r="AK168" s="40">
        <v>1797</v>
      </c>
      <c r="AL168" s="38">
        <v>5150</v>
      </c>
      <c r="AM168" s="38">
        <v>5</v>
      </c>
      <c r="AN168" s="38">
        <v>0</v>
      </c>
      <c r="AO168" s="38">
        <v>0</v>
      </c>
      <c r="AP168" s="38">
        <v>0</v>
      </c>
      <c r="AQ168" s="36">
        <v>228</v>
      </c>
      <c r="AR168" s="36">
        <v>0</v>
      </c>
      <c r="AS168" s="36">
        <v>0</v>
      </c>
      <c r="AT168" s="36">
        <v>0</v>
      </c>
      <c r="AU168" s="36">
        <v>0</v>
      </c>
      <c r="AV168" s="36">
        <v>0</v>
      </c>
      <c r="AW168" s="36">
        <v>0</v>
      </c>
      <c r="AX168" s="36">
        <v>0</v>
      </c>
      <c r="AY168" s="36">
        <v>0</v>
      </c>
      <c r="AZ168" s="40"/>
      <c r="BA168" s="40">
        <v>7180</v>
      </c>
      <c r="BB168" s="36">
        <v>0</v>
      </c>
      <c r="BC168" s="36">
        <v>0</v>
      </c>
      <c r="BD168" s="36">
        <v>9</v>
      </c>
      <c r="BE168" s="36">
        <v>-25</v>
      </c>
    </row>
    <row r="169" spans="1:57" x14ac:dyDescent="0.2">
      <c r="A169" s="35" t="s">
        <v>295</v>
      </c>
      <c r="B169" s="35" t="s">
        <v>1212</v>
      </c>
      <c r="C169" s="397" t="str">
        <f>IFERROR(VLOOKUP(B169,#REF!,2,FALSE),"")</f>
        <v/>
      </c>
      <c r="D169" s="35" t="s">
        <v>914</v>
      </c>
      <c r="E169" s="35"/>
      <c r="F169" s="35" t="s">
        <v>3</v>
      </c>
      <c r="G169" s="36">
        <v>-26</v>
      </c>
      <c r="H169" s="36">
        <v>681</v>
      </c>
      <c r="I169" s="37">
        <v>655</v>
      </c>
      <c r="J169" s="39">
        <v>16</v>
      </c>
      <c r="K169" s="36">
        <v>29</v>
      </c>
      <c r="L169" s="36">
        <v>0</v>
      </c>
      <c r="M169" s="37">
        <v>29</v>
      </c>
      <c r="N169" s="38">
        <v>64</v>
      </c>
      <c r="O169" s="38">
        <v>0</v>
      </c>
      <c r="P169" s="38">
        <v>222</v>
      </c>
      <c r="Q169" s="39">
        <v>286</v>
      </c>
      <c r="R169" s="37">
        <v>829</v>
      </c>
      <c r="S169" s="38">
        <v>0</v>
      </c>
      <c r="T169" s="38">
        <v>98</v>
      </c>
      <c r="U169" s="38">
        <v>164</v>
      </c>
      <c r="V169" s="39">
        <v>262</v>
      </c>
      <c r="W169" s="36">
        <v>0</v>
      </c>
      <c r="X169" s="36">
        <v>0</v>
      </c>
      <c r="Y169" s="37">
        <v>0</v>
      </c>
      <c r="Z169" s="39">
        <v>328</v>
      </c>
      <c r="AA169" s="36">
        <v>0</v>
      </c>
      <c r="AB169" s="36">
        <v>0</v>
      </c>
      <c r="AC169" s="37">
        <v>0</v>
      </c>
      <c r="AD169" s="38">
        <v>0</v>
      </c>
      <c r="AE169" s="38">
        <v>-78</v>
      </c>
      <c r="AF169" s="39">
        <v>-78</v>
      </c>
      <c r="AG169" s="36">
        <v>127</v>
      </c>
      <c r="AH169" s="36">
        <v>0</v>
      </c>
      <c r="AI169" s="36">
        <v>0</v>
      </c>
      <c r="AJ169" s="36">
        <v>0</v>
      </c>
      <c r="AK169" s="40">
        <v>2454</v>
      </c>
      <c r="AL169" s="38">
        <v>7375</v>
      </c>
      <c r="AM169" s="38">
        <v>0</v>
      </c>
      <c r="AN169" s="38">
        <v>0</v>
      </c>
      <c r="AO169" s="38">
        <v>0</v>
      </c>
      <c r="AP169" s="38">
        <v>0</v>
      </c>
      <c r="AQ169" s="36">
        <v>3</v>
      </c>
      <c r="AR169" s="36">
        <v>0</v>
      </c>
      <c r="AS169" s="36">
        <v>0</v>
      </c>
      <c r="AT169" s="36">
        <v>0</v>
      </c>
      <c r="AU169" s="36">
        <v>0</v>
      </c>
      <c r="AV169" s="36">
        <v>-6</v>
      </c>
      <c r="AW169" s="36">
        <v>88</v>
      </c>
      <c r="AX169" s="36">
        <v>0</v>
      </c>
      <c r="AY169" s="36">
        <v>0</v>
      </c>
      <c r="AZ169" s="40"/>
      <c r="BA169" s="40">
        <v>9914</v>
      </c>
      <c r="BB169" s="36">
        <v>-10</v>
      </c>
      <c r="BC169" s="36">
        <v>-57</v>
      </c>
      <c r="BD169" s="36">
        <v>99</v>
      </c>
      <c r="BE169" s="36">
        <v>-26</v>
      </c>
    </row>
    <row r="170" spans="1:57" x14ac:dyDescent="0.2">
      <c r="A170" s="35" t="s">
        <v>325</v>
      </c>
      <c r="B170" s="35" t="s">
        <v>1213</v>
      </c>
      <c r="C170" s="397" t="str">
        <f>IFERROR(VLOOKUP(B170,#REF!,2,FALSE),"")</f>
        <v/>
      </c>
      <c r="D170" s="35" t="s">
        <v>324</v>
      </c>
      <c r="E170" s="35"/>
      <c r="F170" s="35" t="s">
        <v>3</v>
      </c>
      <c r="G170" s="36">
        <v>71</v>
      </c>
      <c r="H170" s="36">
        <v>969</v>
      </c>
      <c r="I170" s="37">
        <v>1040</v>
      </c>
      <c r="J170" s="39">
        <v>17</v>
      </c>
      <c r="K170" s="36">
        <v>22</v>
      </c>
      <c r="L170" s="36">
        <v>0</v>
      </c>
      <c r="M170" s="37">
        <v>22</v>
      </c>
      <c r="N170" s="38">
        <v>-455</v>
      </c>
      <c r="O170" s="38">
        <v>0</v>
      </c>
      <c r="P170" s="38">
        <v>302</v>
      </c>
      <c r="Q170" s="39">
        <v>-153</v>
      </c>
      <c r="R170" s="37">
        <v>1207</v>
      </c>
      <c r="S170" s="38">
        <v>6</v>
      </c>
      <c r="T170" s="38">
        <v>26</v>
      </c>
      <c r="U170" s="38">
        <v>470</v>
      </c>
      <c r="V170" s="39">
        <v>502</v>
      </c>
      <c r="W170" s="36">
        <v>0</v>
      </c>
      <c r="X170" s="36">
        <v>0</v>
      </c>
      <c r="Y170" s="37">
        <v>0</v>
      </c>
      <c r="Z170" s="39">
        <v>757</v>
      </c>
      <c r="AA170" s="36">
        <v>0</v>
      </c>
      <c r="AB170" s="36">
        <v>0</v>
      </c>
      <c r="AC170" s="37">
        <v>0</v>
      </c>
      <c r="AD170" s="38">
        <v>0</v>
      </c>
      <c r="AE170" s="38">
        <v>482</v>
      </c>
      <c r="AF170" s="39">
        <v>482</v>
      </c>
      <c r="AG170" s="36">
        <v>353</v>
      </c>
      <c r="AH170" s="36">
        <v>0</v>
      </c>
      <c r="AI170" s="36">
        <v>0</v>
      </c>
      <c r="AJ170" s="36">
        <v>0</v>
      </c>
      <c r="AK170" s="40">
        <v>4227</v>
      </c>
      <c r="AL170" s="38">
        <v>5112</v>
      </c>
      <c r="AM170" s="38">
        <v>0</v>
      </c>
      <c r="AN170" s="38">
        <v>1870</v>
      </c>
      <c r="AO170" s="38">
        <v>0</v>
      </c>
      <c r="AP170" s="38">
        <v>0</v>
      </c>
      <c r="AQ170" s="36">
        <v>0</v>
      </c>
      <c r="AR170" s="36">
        <v>0</v>
      </c>
      <c r="AS170" s="36">
        <v>0</v>
      </c>
      <c r="AT170" s="36">
        <v>0</v>
      </c>
      <c r="AU170" s="36">
        <v>0</v>
      </c>
      <c r="AV170" s="36">
        <v>-134</v>
      </c>
      <c r="AW170" s="36">
        <v>-10</v>
      </c>
      <c r="AX170" s="36">
        <v>0</v>
      </c>
      <c r="AY170" s="36">
        <v>0</v>
      </c>
      <c r="AZ170" s="40"/>
      <c r="BA170" s="40">
        <v>11065</v>
      </c>
      <c r="BB170" s="36">
        <v>0</v>
      </c>
      <c r="BC170" s="36">
        <v>0</v>
      </c>
      <c r="BD170" s="36">
        <v>1508</v>
      </c>
      <c r="BE170" s="36">
        <v>-17</v>
      </c>
    </row>
    <row r="171" spans="1:57" x14ac:dyDescent="0.2">
      <c r="A171" s="35" t="s">
        <v>438</v>
      </c>
      <c r="B171" s="35" t="s">
        <v>1214</v>
      </c>
      <c r="C171" s="397" t="str">
        <f>IFERROR(VLOOKUP(B171,#REF!,2,FALSE),"")</f>
        <v/>
      </c>
      <c r="D171" s="35" t="s">
        <v>437</v>
      </c>
      <c r="E171" s="35"/>
      <c r="F171" s="35" t="s">
        <v>3</v>
      </c>
      <c r="G171" s="36">
        <v>42</v>
      </c>
      <c r="H171" s="36">
        <v>995</v>
      </c>
      <c r="I171" s="37">
        <v>1037</v>
      </c>
      <c r="J171" s="39">
        <v>8</v>
      </c>
      <c r="K171" s="36">
        <v>19</v>
      </c>
      <c r="L171" s="36">
        <v>0</v>
      </c>
      <c r="M171" s="37">
        <v>19</v>
      </c>
      <c r="N171" s="38">
        <v>111</v>
      </c>
      <c r="O171" s="38">
        <v>0</v>
      </c>
      <c r="P171" s="38">
        <v>300</v>
      </c>
      <c r="Q171" s="39">
        <v>411</v>
      </c>
      <c r="R171" s="37">
        <v>773</v>
      </c>
      <c r="S171" s="38">
        <v>0</v>
      </c>
      <c r="T171" s="38">
        <v>-3</v>
      </c>
      <c r="U171" s="38">
        <v>359</v>
      </c>
      <c r="V171" s="39">
        <v>356</v>
      </c>
      <c r="W171" s="36">
        <v>0</v>
      </c>
      <c r="X171" s="36">
        <v>0</v>
      </c>
      <c r="Y171" s="37">
        <v>0</v>
      </c>
      <c r="Z171" s="39">
        <v>631</v>
      </c>
      <c r="AA171" s="36">
        <v>0</v>
      </c>
      <c r="AB171" s="36">
        <v>0</v>
      </c>
      <c r="AC171" s="37">
        <v>0</v>
      </c>
      <c r="AD171" s="38">
        <v>1</v>
      </c>
      <c r="AE171" s="38">
        <v>46</v>
      </c>
      <c r="AF171" s="39">
        <v>47</v>
      </c>
      <c r="AG171" s="36">
        <v>70</v>
      </c>
      <c r="AH171" s="36">
        <v>0</v>
      </c>
      <c r="AI171" s="36">
        <v>0</v>
      </c>
      <c r="AJ171" s="36">
        <v>18</v>
      </c>
      <c r="AK171" s="40">
        <v>3370</v>
      </c>
      <c r="AL171" s="38">
        <v>6387</v>
      </c>
      <c r="AM171" s="38">
        <v>21</v>
      </c>
      <c r="AN171" s="38">
        <v>0</v>
      </c>
      <c r="AO171" s="38">
        <v>0</v>
      </c>
      <c r="AP171" s="38">
        <v>0</v>
      </c>
      <c r="AQ171" s="36">
        <v>370</v>
      </c>
      <c r="AR171" s="36">
        <v>0</v>
      </c>
      <c r="AS171" s="36">
        <v>0</v>
      </c>
      <c r="AT171" s="36">
        <v>0</v>
      </c>
      <c r="AU171" s="36">
        <v>0</v>
      </c>
      <c r="AV171" s="36">
        <v>7</v>
      </c>
      <c r="AW171" s="36">
        <v>0</v>
      </c>
      <c r="AX171" s="36">
        <v>0</v>
      </c>
      <c r="AY171" s="36">
        <v>0</v>
      </c>
      <c r="AZ171" s="40"/>
      <c r="BA171" s="40">
        <v>10155</v>
      </c>
      <c r="BB171" s="36">
        <v>24</v>
      </c>
      <c r="BC171" s="36">
        <v>0</v>
      </c>
      <c r="BD171" s="36">
        <v>167</v>
      </c>
      <c r="BE171" s="36">
        <v>-19</v>
      </c>
    </row>
    <row r="172" spans="1:57" x14ac:dyDescent="0.2">
      <c r="A172" s="35" t="s">
        <v>447</v>
      </c>
      <c r="B172" s="35" t="s">
        <v>1215</v>
      </c>
      <c r="C172" s="397" t="str">
        <f>IFERROR(VLOOKUP(B172,#REF!,2,FALSE),"")</f>
        <v/>
      </c>
      <c r="D172" s="35" t="s">
        <v>736</v>
      </c>
      <c r="E172" s="35"/>
      <c r="F172" s="35" t="s">
        <v>3</v>
      </c>
      <c r="G172" s="36">
        <v>11</v>
      </c>
      <c r="H172" s="36">
        <v>1495</v>
      </c>
      <c r="I172" s="37">
        <v>1506</v>
      </c>
      <c r="J172" s="39">
        <v>2</v>
      </c>
      <c r="K172" s="36">
        <v>30</v>
      </c>
      <c r="L172" s="36">
        <v>0</v>
      </c>
      <c r="M172" s="37">
        <v>30</v>
      </c>
      <c r="N172" s="38">
        <v>-83</v>
      </c>
      <c r="O172" s="38">
        <v>0</v>
      </c>
      <c r="P172" s="38">
        <v>387</v>
      </c>
      <c r="Q172" s="39">
        <v>304</v>
      </c>
      <c r="R172" s="37">
        <v>887</v>
      </c>
      <c r="S172" s="38">
        <v>19</v>
      </c>
      <c r="T172" s="38">
        <v>231</v>
      </c>
      <c r="U172" s="38">
        <v>244</v>
      </c>
      <c r="V172" s="39">
        <v>494</v>
      </c>
      <c r="W172" s="36">
        <v>0</v>
      </c>
      <c r="X172" s="36">
        <v>0</v>
      </c>
      <c r="Y172" s="37">
        <v>0</v>
      </c>
      <c r="Z172" s="39">
        <v>874</v>
      </c>
      <c r="AA172" s="36">
        <v>0</v>
      </c>
      <c r="AB172" s="36">
        <v>0</v>
      </c>
      <c r="AC172" s="37">
        <v>0</v>
      </c>
      <c r="AD172" s="38">
        <v>0</v>
      </c>
      <c r="AE172" s="38">
        <v>314</v>
      </c>
      <c r="AF172" s="39">
        <v>314</v>
      </c>
      <c r="AG172" s="36">
        <v>150</v>
      </c>
      <c r="AH172" s="36">
        <v>202</v>
      </c>
      <c r="AI172" s="36">
        <v>9</v>
      </c>
      <c r="AJ172" s="36">
        <v>3</v>
      </c>
      <c r="AK172" s="40">
        <v>4775</v>
      </c>
      <c r="AL172" s="38">
        <v>10727</v>
      </c>
      <c r="AM172" s="38">
        <v>0</v>
      </c>
      <c r="AN172" s="38">
        <v>0</v>
      </c>
      <c r="AO172" s="38">
        <v>0</v>
      </c>
      <c r="AP172" s="38">
        <v>0</v>
      </c>
      <c r="AQ172" s="36">
        <v>48</v>
      </c>
      <c r="AR172" s="36">
        <v>0</v>
      </c>
      <c r="AS172" s="36">
        <v>0</v>
      </c>
      <c r="AT172" s="36">
        <v>0</v>
      </c>
      <c r="AU172" s="36">
        <v>0</v>
      </c>
      <c r="AV172" s="36">
        <v>-300</v>
      </c>
      <c r="AW172" s="36">
        <v>51</v>
      </c>
      <c r="AX172" s="36">
        <v>0</v>
      </c>
      <c r="AY172" s="36">
        <v>0</v>
      </c>
      <c r="AZ172" s="40"/>
      <c r="BA172" s="40">
        <v>15301</v>
      </c>
      <c r="BB172" s="36">
        <v>-18</v>
      </c>
      <c r="BC172" s="36">
        <v>0</v>
      </c>
      <c r="BD172" s="36">
        <v>236</v>
      </c>
      <c r="BE172" s="36">
        <v>-62</v>
      </c>
    </row>
    <row r="173" spans="1:57" x14ac:dyDescent="0.2">
      <c r="A173" s="35" t="s">
        <v>459</v>
      </c>
      <c r="B173" s="35" t="s">
        <v>1216</v>
      </c>
      <c r="C173" s="397" t="str">
        <f>IFERROR(VLOOKUP(B173,#REF!,2,FALSE),"")</f>
        <v/>
      </c>
      <c r="D173" s="35" t="s">
        <v>458</v>
      </c>
      <c r="E173" s="35"/>
      <c r="F173" s="35" t="s">
        <v>3</v>
      </c>
      <c r="G173" s="36">
        <v>26</v>
      </c>
      <c r="H173" s="36">
        <v>395</v>
      </c>
      <c r="I173" s="37">
        <v>421</v>
      </c>
      <c r="J173" s="39">
        <v>17</v>
      </c>
      <c r="K173" s="36">
        <v>35</v>
      </c>
      <c r="L173" s="36">
        <v>0</v>
      </c>
      <c r="M173" s="37">
        <v>35</v>
      </c>
      <c r="N173" s="38">
        <v>-30</v>
      </c>
      <c r="O173" s="38">
        <v>0</v>
      </c>
      <c r="P173" s="38">
        <v>144</v>
      </c>
      <c r="Q173" s="39">
        <v>114</v>
      </c>
      <c r="R173" s="37">
        <v>210</v>
      </c>
      <c r="S173" s="38">
        <v>0</v>
      </c>
      <c r="T173" s="38">
        <v>31</v>
      </c>
      <c r="U173" s="38">
        <v>180</v>
      </c>
      <c r="V173" s="39">
        <v>211</v>
      </c>
      <c r="W173" s="36">
        <v>0</v>
      </c>
      <c r="X173" s="36">
        <v>0</v>
      </c>
      <c r="Y173" s="37">
        <v>0</v>
      </c>
      <c r="Z173" s="39">
        <v>159</v>
      </c>
      <c r="AA173" s="36">
        <v>0</v>
      </c>
      <c r="AB173" s="36">
        <v>0</v>
      </c>
      <c r="AC173" s="37">
        <v>0</v>
      </c>
      <c r="AD173" s="38">
        <v>2</v>
      </c>
      <c r="AE173" s="38">
        <v>56</v>
      </c>
      <c r="AF173" s="39">
        <v>58</v>
      </c>
      <c r="AG173" s="36">
        <v>14</v>
      </c>
      <c r="AH173" s="36">
        <v>0</v>
      </c>
      <c r="AI173" s="36">
        <v>0</v>
      </c>
      <c r="AJ173" s="36">
        <v>0</v>
      </c>
      <c r="AK173" s="40">
        <v>1239</v>
      </c>
      <c r="AL173" s="38">
        <v>1484</v>
      </c>
      <c r="AM173" s="38">
        <v>8</v>
      </c>
      <c r="AN173" s="38">
        <v>0</v>
      </c>
      <c r="AO173" s="38">
        <v>0</v>
      </c>
      <c r="AP173" s="38">
        <v>0</v>
      </c>
      <c r="AQ173" s="36">
        <v>101</v>
      </c>
      <c r="AR173" s="36">
        <v>0</v>
      </c>
      <c r="AS173" s="36">
        <v>0</v>
      </c>
      <c r="AT173" s="36">
        <v>0</v>
      </c>
      <c r="AU173" s="36">
        <v>0</v>
      </c>
      <c r="AV173" s="36">
        <v>6</v>
      </c>
      <c r="AW173" s="36">
        <v>0</v>
      </c>
      <c r="AX173" s="36">
        <v>0</v>
      </c>
      <c r="AY173" s="36">
        <v>0</v>
      </c>
      <c r="AZ173" s="40"/>
      <c r="BA173" s="40">
        <v>2838</v>
      </c>
      <c r="BB173" s="36">
        <v>0</v>
      </c>
      <c r="BC173" s="36">
        <v>0</v>
      </c>
      <c r="BD173" s="36">
        <v>2</v>
      </c>
      <c r="BE173" s="36">
        <v>-4</v>
      </c>
    </row>
    <row r="174" spans="1:57" x14ac:dyDescent="0.2">
      <c r="A174" s="35" t="s">
        <v>467</v>
      </c>
      <c r="B174" s="35" t="s">
        <v>1217</v>
      </c>
      <c r="C174" s="397" t="str">
        <f>IFERROR(VLOOKUP(B174,#REF!,2,FALSE),"")</f>
        <v/>
      </c>
      <c r="D174" s="35" t="s">
        <v>466</v>
      </c>
      <c r="E174" s="35"/>
      <c r="F174" s="35" t="s">
        <v>3</v>
      </c>
      <c r="G174" s="36">
        <v>4</v>
      </c>
      <c r="H174" s="36">
        <v>515</v>
      </c>
      <c r="I174" s="37">
        <v>519</v>
      </c>
      <c r="J174" s="39">
        <v>0</v>
      </c>
      <c r="K174" s="36">
        <v>9</v>
      </c>
      <c r="L174" s="36">
        <v>0</v>
      </c>
      <c r="M174" s="37">
        <v>9</v>
      </c>
      <c r="N174" s="38">
        <v>37</v>
      </c>
      <c r="O174" s="38">
        <v>0</v>
      </c>
      <c r="P174" s="38">
        <v>173</v>
      </c>
      <c r="Q174" s="39">
        <v>210</v>
      </c>
      <c r="R174" s="37">
        <v>731</v>
      </c>
      <c r="S174" s="38">
        <v>0</v>
      </c>
      <c r="T174" s="38">
        <v>33</v>
      </c>
      <c r="U174" s="38">
        <v>168</v>
      </c>
      <c r="V174" s="39">
        <v>201</v>
      </c>
      <c r="W174" s="36">
        <v>0</v>
      </c>
      <c r="X174" s="36">
        <v>0</v>
      </c>
      <c r="Y174" s="37">
        <v>0</v>
      </c>
      <c r="Z174" s="39">
        <v>216</v>
      </c>
      <c r="AA174" s="36">
        <v>0</v>
      </c>
      <c r="AB174" s="36">
        <v>0</v>
      </c>
      <c r="AC174" s="37">
        <v>0</v>
      </c>
      <c r="AD174" s="38">
        <v>0</v>
      </c>
      <c r="AE174" s="38">
        <v>130</v>
      </c>
      <c r="AF174" s="39">
        <v>130</v>
      </c>
      <c r="AG174" s="36">
        <v>25</v>
      </c>
      <c r="AH174" s="36">
        <v>0</v>
      </c>
      <c r="AI174" s="36">
        <v>0</v>
      </c>
      <c r="AJ174" s="36">
        <v>0</v>
      </c>
      <c r="AK174" s="40">
        <v>2041</v>
      </c>
      <c r="AL174" s="38">
        <v>4922</v>
      </c>
      <c r="AM174" s="38">
        <v>0</v>
      </c>
      <c r="AN174" s="38">
        <v>0</v>
      </c>
      <c r="AO174" s="38">
        <v>0</v>
      </c>
      <c r="AP174" s="38">
        <v>0</v>
      </c>
      <c r="AQ174" s="36">
        <v>13</v>
      </c>
      <c r="AR174" s="36">
        <v>0</v>
      </c>
      <c r="AS174" s="36">
        <v>0</v>
      </c>
      <c r="AT174" s="36">
        <v>0</v>
      </c>
      <c r="AU174" s="36">
        <v>0</v>
      </c>
      <c r="AV174" s="36">
        <v>30</v>
      </c>
      <c r="AW174" s="36">
        <v>0</v>
      </c>
      <c r="AX174" s="36">
        <v>0</v>
      </c>
      <c r="AY174" s="36">
        <v>0</v>
      </c>
      <c r="AZ174" s="40"/>
      <c r="BA174" s="40">
        <v>7006</v>
      </c>
      <c r="BB174" s="36">
        <v>-9</v>
      </c>
      <c r="BC174" s="36">
        <v>0</v>
      </c>
      <c r="BD174" s="36">
        <v>37</v>
      </c>
      <c r="BE174" s="36">
        <v>-24</v>
      </c>
    </row>
    <row r="175" spans="1:57" x14ac:dyDescent="0.2">
      <c r="A175" s="35" t="s">
        <v>529</v>
      </c>
      <c r="B175" s="35" t="s">
        <v>1218</v>
      </c>
      <c r="C175" s="397" t="str">
        <f>IFERROR(VLOOKUP(B175,#REF!,2,FALSE),"")</f>
        <v/>
      </c>
      <c r="D175" s="35" t="s">
        <v>528</v>
      </c>
      <c r="E175" s="35"/>
      <c r="F175" s="35" t="s">
        <v>3</v>
      </c>
      <c r="G175" s="36">
        <v>12</v>
      </c>
      <c r="H175" s="36">
        <v>654</v>
      </c>
      <c r="I175" s="37">
        <v>666</v>
      </c>
      <c r="J175" s="39">
        <v>0</v>
      </c>
      <c r="K175" s="36">
        <v>53</v>
      </c>
      <c r="L175" s="36">
        <v>0</v>
      </c>
      <c r="M175" s="37">
        <v>53</v>
      </c>
      <c r="N175" s="38">
        <v>-10</v>
      </c>
      <c r="O175" s="38">
        <v>0</v>
      </c>
      <c r="P175" s="38">
        <v>127</v>
      </c>
      <c r="Q175" s="39">
        <v>117</v>
      </c>
      <c r="R175" s="37">
        <v>667</v>
      </c>
      <c r="S175" s="38">
        <v>0</v>
      </c>
      <c r="T175" s="38">
        <v>97</v>
      </c>
      <c r="U175" s="38">
        <v>74</v>
      </c>
      <c r="V175" s="39">
        <v>171</v>
      </c>
      <c r="W175" s="36">
        <v>0</v>
      </c>
      <c r="X175" s="36">
        <v>0</v>
      </c>
      <c r="Y175" s="37">
        <v>0</v>
      </c>
      <c r="Z175" s="39">
        <v>662</v>
      </c>
      <c r="AA175" s="36">
        <v>0</v>
      </c>
      <c r="AB175" s="36">
        <v>0</v>
      </c>
      <c r="AC175" s="37">
        <v>0</v>
      </c>
      <c r="AD175" s="38">
        <v>0</v>
      </c>
      <c r="AE175" s="38">
        <v>321</v>
      </c>
      <c r="AF175" s="39">
        <v>321</v>
      </c>
      <c r="AG175" s="36">
        <v>203</v>
      </c>
      <c r="AH175" s="36">
        <v>0</v>
      </c>
      <c r="AI175" s="36">
        <v>0</v>
      </c>
      <c r="AJ175" s="36">
        <v>24</v>
      </c>
      <c r="AK175" s="40">
        <v>2884</v>
      </c>
      <c r="AL175" s="38">
        <v>5293</v>
      </c>
      <c r="AM175" s="38">
        <v>5</v>
      </c>
      <c r="AN175" s="38">
        <v>9</v>
      </c>
      <c r="AO175" s="38">
        <v>0</v>
      </c>
      <c r="AP175" s="38">
        <v>0</v>
      </c>
      <c r="AQ175" s="36">
        <v>0</v>
      </c>
      <c r="AR175" s="36">
        <v>0</v>
      </c>
      <c r="AS175" s="36">
        <v>0</v>
      </c>
      <c r="AT175" s="36">
        <v>0</v>
      </c>
      <c r="AU175" s="36">
        <v>5</v>
      </c>
      <c r="AV175" s="36">
        <v>-96</v>
      </c>
      <c r="AW175" s="36">
        <v>0</v>
      </c>
      <c r="AX175" s="36">
        <v>1</v>
      </c>
      <c r="AY175" s="36">
        <v>0</v>
      </c>
      <c r="AZ175" s="40"/>
      <c r="BA175" s="40">
        <v>8101</v>
      </c>
      <c r="BB175" s="36">
        <v>-12</v>
      </c>
      <c r="BC175" s="36">
        <v>0</v>
      </c>
      <c r="BD175" s="36">
        <v>30</v>
      </c>
      <c r="BE175" s="36">
        <v>-57</v>
      </c>
    </row>
    <row r="176" spans="1:57" x14ac:dyDescent="0.2">
      <c r="A176" s="35" t="s">
        <v>647</v>
      </c>
      <c r="B176" s="35" t="s">
        <v>1219</v>
      </c>
      <c r="C176" s="397" t="str">
        <f>IFERROR(VLOOKUP(B176,#REF!,2,FALSE),"")</f>
        <v/>
      </c>
      <c r="D176" s="35" t="s">
        <v>646</v>
      </c>
      <c r="E176" s="35"/>
      <c r="F176" s="35" t="s">
        <v>3</v>
      </c>
      <c r="G176" s="36">
        <v>41</v>
      </c>
      <c r="H176" s="36">
        <v>1011</v>
      </c>
      <c r="I176" s="37">
        <v>1052</v>
      </c>
      <c r="J176" s="39">
        <v>17</v>
      </c>
      <c r="K176" s="36">
        <v>78</v>
      </c>
      <c r="L176" s="36">
        <v>0</v>
      </c>
      <c r="M176" s="37">
        <v>78</v>
      </c>
      <c r="N176" s="38">
        <v>-88</v>
      </c>
      <c r="O176" s="38">
        <v>0</v>
      </c>
      <c r="P176" s="38">
        <v>219</v>
      </c>
      <c r="Q176" s="39">
        <v>131</v>
      </c>
      <c r="R176" s="37">
        <v>812</v>
      </c>
      <c r="S176" s="38">
        <v>10</v>
      </c>
      <c r="T176" s="38">
        <v>47</v>
      </c>
      <c r="U176" s="38">
        <v>392</v>
      </c>
      <c r="V176" s="39">
        <v>449</v>
      </c>
      <c r="W176" s="36">
        <v>0</v>
      </c>
      <c r="X176" s="36">
        <v>0</v>
      </c>
      <c r="Y176" s="37">
        <v>0</v>
      </c>
      <c r="Z176" s="39">
        <v>480</v>
      </c>
      <c r="AA176" s="36">
        <v>0</v>
      </c>
      <c r="AB176" s="36">
        <v>0</v>
      </c>
      <c r="AC176" s="37">
        <v>0</v>
      </c>
      <c r="AD176" s="38">
        <v>0</v>
      </c>
      <c r="AE176" s="38">
        <v>541</v>
      </c>
      <c r="AF176" s="39">
        <v>541</v>
      </c>
      <c r="AG176" s="36">
        <v>334</v>
      </c>
      <c r="AH176" s="36">
        <v>0</v>
      </c>
      <c r="AI176" s="36">
        <v>0</v>
      </c>
      <c r="AJ176" s="36">
        <v>0</v>
      </c>
      <c r="AK176" s="40">
        <v>3894</v>
      </c>
      <c r="AL176" s="38">
        <v>2781</v>
      </c>
      <c r="AM176" s="38">
        <v>0</v>
      </c>
      <c r="AN176" s="38">
        <v>3326</v>
      </c>
      <c r="AO176" s="38">
        <v>0</v>
      </c>
      <c r="AP176" s="38">
        <v>0</v>
      </c>
      <c r="AQ176" s="36">
        <v>144</v>
      </c>
      <c r="AR176" s="36">
        <v>0</v>
      </c>
      <c r="AS176" s="36">
        <v>0</v>
      </c>
      <c r="AT176" s="36">
        <v>0</v>
      </c>
      <c r="AU176" s="36">
        <v>0</v>
      </c>
      <c r="AV176" s="36">
        <v>63</v>
      </c>
      <c r="AW176" s="36">
        <v>0</v>
      </c>
      <c r="AX176" s="36">
        <v>0</v>
      </c>
      <c r="AY176" s="36">
        <v>0</v>
      </c>
      <c r="AZ176" s="40"/>
      <c r="BA176" s="40">
        <v>10208</v>
      </c>
      <c r="BB176" s="36">
        <v>13</v>
      </c>
      <c r="BC176" s="36">
        <v>40</v>
      </c>
      <c r="BD176" s="36">
        <v>791</v>
      </c>
      <c r="BE176" s="36">
        <v>-6</v>
      </c>
    </row>
    <row r="177" spans="1:57" x14ac:dyDescent="0.2">
      <c r="A177" s="35" t="s">
        <v>688</v>
      </c>
      <c r="B177" s="35" t="s">
        <v>1220</v>
      </c>
      <c r="C177" s="397" t="str">
        <f>IFERROR(VLOOKUP(B177,#REF!,2,FALSE),"")</f>
        <v/>
      </c>
      <c r="D177" s="35" t="s">
        <v>687</v>
      </c>
      <c r="E177" s="35"/>
      <c r="F177" s="35" t="s">
        <v>3</v>
      </c>
      <c r="G177" s="36">
        <v>13</v>
      </c>
      <c r="H177" s="36">
        <v>728</v>
      </c>
      <c r="I177" s="37">
        <v>741</v>
      </c>
      <c r="J177" s="39">
        <v>2</v>
      </c>
      <c r="K177" s="36">
        <v>44</v>
      </c>
      <c r="L177" s="36">
        <v>0</v>
      </c>
      <c r="M177" s="37">
        <v>44</v>
      </c>
      <c r="N177" s="38">
        <v>54</v>
      </c>
      <c r="O177" s="38">
        <v>0</v>
      </c>
      <c r="P177" s="38">
        <v>322</v>
      </c>
      <c r="Q177" s="39">
        <v>376</v>
      </c>
      <c r="R177" s="37">
        <v>606</v>
      </c>
      <c r="S177" s="38">
        <v>6</v>
      </c>
      <c r="T177" s="38">
        <v>-9</v>
      </c>
      <c r="U177" s="38">
        <v>264</v>
      </c>
      <c r="V177" s="39">
        <v>261</v>
      </c>
      <c r="W177" s="36">
        <v>0</v>
      </c>
      <c r="X177" s="36">
        <v>0</v>
      </c>
      <c r="Y177" s="37">
        <v>0</v>
      </c>
      <c r="Z177" s="39">
        <v>681</v>
      </c>
      <c r="AA177" s="36">
        <v>0</v>
      </c>
      <c r="AB177" s="36">
        <v>0</v>
      </c>
      <c r="AC177" s="37">
        <v>0</v>
      </c>
      <c r="AD177" s="38">
        <v>0</v>
      </c>
      <c r="AE177" s="38">
        <v>240</v>
      </c>
      <c r="AF177" s="39">
        <v>240</v>
      </c>
      <c r="AG177" s="36">
        <v>230</v>
      </c>
      <c r="AH177" s="36">
        <v>0</v>
      </c>
      <c r="AI177" s="36">
        <v>0</v>
      </c>
      <c r="AJ177" s="36">
        <v>0</v>
      </c>
      <c r="AK177" s="40">
        <v>3181</v>
      </c>
      <c r="AL177" s="38">
        <v>7194</v>
      </c>
      <c r="AM177" s="38">
        <v>0</v>
      </c>
      <c r="AN177" s="38">
        <v>0</v>
      </c>
      <c r="AO177" s="38">
        <v>0</v>
      </c>
      <c r="AP177" s="38">
        <v>0</v>
      </c>
      <c r="AQ177" s="36">
        <v>161</v>
      </c>
      <c r="AR177" s="36">
        <v>0</v>
      </c>
      <c r="AS177" s="36">
        <v>0</v>
      </c>
      <c r="AT177" s="36">
        <v>0</v>
      </c>
      <c r="AU177" s="36">
        <v>0</v>
      </c>
      <c r="AV177" s="36">
        <v>0</v>
      </c>
      <c r="AW177" s="36">
        <v>0</v>
      </c>
      <c r="AX177" s="36">
        <v>0</v>
      </c>
      <c r="AY177" s="36">
        <v>0</v>
      </c>
      <c r="AZ177" s="40"/>
      <c r="BA177" s="40">
        <v>10536</v>
      </c>
      <c r="BB177" s="36">
        <v>0</v>
      </c>
      <c r="BC177" s="36">
        <v>0</v>
      </c>
      <c r="BD177" s="36">
        <v>17</v>
      </c>
      <c r="BE177" s="36">
        <v>-16</v>
      </c>
    </row>
    <row r="178" spans="1:57" x14ac:dyDescent="0.2">
      <c r="A178" s="35" t="s">
        <v>331</v>
      </c>
      <c r="B178" s="35" t="s">
        <v>1221</v>
      </c>
      <c r="C178" s="397" t="str">
        <f>IFERROR(VLOOKUP(B178,#REF!,2,FALSE),"")</f>
        <v/>
      </c>
      <c r="D178" s="35" t="s">
        <v>330</v>
      </c>
      <c r="E178" s="35"/>
      <c r="F178" s="35" t="s">
        <v>34</v>
      </c>
      <c r="G178" s="36">
        <v>-389</v>
      </c>
      <c r="H178" s="36">
        <v>2145</v>
      </c>
      <c r="I178" s="37">
        <v>1756</v>
      </c>
      <c r="J178" s="39">
        <v>37</v>
      </c>
      <c r="K178" s="36">
        <v>1058</v>
      </c>
      <c r="L178" s="36">
        <v>105</v>
      </c>
      <c r="M178" s="37">
        <v>1163</v>
      </c>
      <c r="N178" s="38">
        <v>3402</v>
      </c>
      <c r="O178" s="38">
        <v>0</v>
      </c>
      <c r="P178" s="38">
        <v>469</v>
      </c>
      <c r="Q178" s="39">
        <v>3871</v>
      </c>
      <c r="R178" s="37">
        <v>6228</v>
      </c>
      <c r="S178" s="38">
        <v>989</v>
      </c>
      <c r="T178" s="38">
        <v>441</v>
      </c>
      <c r="U178" s="38">
        <v>545</v>
      </c>
      <c r="V178" s="39">
        <v>1975</v>
      </c>
      <c r="W178" s="36">
        <v>3408</v>
      </c>
      <c r="X178" s="36">
        <v>4413</v>
      </c>
      <c r="Y178" s="37">
        <v>7821</v>
      </c>
      <c r="Z178" s="39">
        <v>3717</v>
      </c>
      <c r="AA178" s="36">
        <v>51359</v>
      </c>
      <c r="AB178" s="36">
        <v>19615.236871193662</v>
      </c>
      <c r="AC178" s="37">
        <v>70974.236871193658</v>
      </c>
      <c r="AD178" s="38">
        <v>45192</v>
      </c>
      <c r="AE178" s="38">
        <v>1807</v>
      </c>
      <c r="AF178" s="39">
        <v>46999</v>
      </c>
      <c r="AG178" s="36">
        <v>85</v>
      </c>
      <c r="AH178" s="36">
        <v>0</v>
      </c>
      <c r="AI178" s="36">
        <v>0</v>
      </c>
      <c r="AJ178" s="36">
        <v>204</v>
      </c>
      <c r="AK178" s="40">
        <v>144830.23687119366</v>
      </c>
      <c r="AL178" s="38">
        <v>18732</v>
      </c>
      <c r="AM178" s="38">
        <v>216</v>
      </c>
      <c r="AN178" s="38">
        <v>11007</v>
      </c>
      <c r="AO178" s="38">
        <v>0</v>
      </c>
      <c r="AP178" s="38">
        <v>0</v>
      </c>
      <c r="AQ178" s="36">
        <v>0</v>
      </c>
      <c r="AR178" s="36">
        <v>0</v>
      </c>
      <c r="AS178" s="36">
        <v>0</v>
      </c>
      <c r="AT178" s="36">
        <v>0</v>
      </c>
      <c r="AU178" s="36">
        <v>167</v>
      </c>
      <c r="AV178" s="36">
        <v>0</v>
      </c>
      <c r="AW178" s="36">
        <v>-28</v>
      </c>
      <c r="AX178" s="36">
        <v>0</v>
      </c>
      <c r="AY178" s="36">
        <v>0</v>
      </c>
      <c r="AZ178" s="40"/>
      <c r="BA178" s="40">
        <v>174924.23687119366</v>
      </c>
      <c r="BB178" s="36">
        <v>0</v>
      </c>
      <c r="BC178" s="36">
        <v>0</v>
      </c>
      <c r="BD178" s="36">
        <v>3056</v>
      </c>
      <c r="BE178" s="36">
        <v>-128</v>
      </c>
    </row>
    <row r="179" spans="1:57" x14ac:dyDescent="0.2">
      <c r="A179" s="35" t="s">
        <v>481</v>
      </c>
      <c r="B179" s="35" t="s">
        <v>1222</v>
      </c>
      <c r="C179" s="397" t="str">
        <f>IFERROR(VLOOKUP(B179,#REF!,2,FALSE),"")</f>
        <v/>
      </c>
      <c r="D179" s="35" t="s">
        <v>480</v>
      </c>
      <c r="E179" s="35"/>
      <c r="F179" s="35" t="s">
        <v>34</v>
      </c>
      <c r="G179" s="36">
        <v>20</v>
      </c>
      <c r="H179" s="36">
        <v>536</v>
      </c>
      <c r="I179" s="37">
        <v>556</v>
      </c>
      <c r="J179" s="39">
        <v>1</v>
      </c>
      <c r="K179" s="36">
        <v>23</v>
      </c>
      <c r="L179" s="36">
        <v>1</v>
      </c>
      <c r="M179" s="37">
        <v>24</v>
      </c>
      <c r="N179" s="38">
        <v>837</v>
      </c>
      <c r="O179" s="38">
        <v>0</v>
      </c>
      <c r="P179" s="38">
        <v>20</v>
      </c>
      <c r="Q179" s="39">
        <v>857</v>
      </c>
      <c r="R179" s="37">
        <v>898</v>
      </c>
      <c r="S179" s="38">
        <v>30</v>
      </c>
      <c r="T179" s="38">
        <v>0</v>
      </c>
      <c r="U179" s="38">
        <v>124</v>
      </c>
      <c r="V179" s="39">
        <v>154</v>
      </c>
      <c r="W179" s="36">
        <v>197</v>
      </c>
      <c r="X179" s="36">
        <v>355</v>
      </c>
      <c r="Y179" s="37">
        <v>552</v>
      </c>
      <c r="Z179" s="39">
        <v>109</v>
      </c>
      <c r="AA179" s="36">
        <v>1571</v>
      </c>
      <c r="AB179" s="36">
        <v>600.00266992436082</v>
      </c>
      <c r="AC179" s="37">
        <v>2171.0026699243608</v>
      </c>
      <c r="AD179" s="38">
        <v>4419</v>
      </c>
      <c r="AE179" s="38">
        <v>37</v>
      </c>
      <c r="AF179" s="39">
        <v>4456</v>
      </c>
      <c r="AG179" s="36">
        <v>5</v>
      </c>
      <c r="AH179" s="36">
        <v>0</v>
      </c>
      <c r="AI179" s="36">
        <v>0</v>
      </c>
      <c r="AJ179" s="36">
        <v>0</v>
      </c>
      <c r="AK179" s="40">
        <v>9783.0026699243608</v>
      </c>
      <c r="AL179" s="38">
        <v>1216</v>
      </c>
      <c r="AM179" s="38">
        <v>0</v>
      </c>
      <c r="AN179" s="38">
        <v>0</v>
      </c>
      <c r="AO179" s="38">
        <v>0</v>
      </c>
      <c r="AP179" s="38">
        <v>0</v>
      </c>
      <c r="AQ179" s="36">
        <v>0</v>
      </c>
      <c r="AR179" s="36">
        <v>0</v>
      </c>
      <c r="AS179" s="36">
        <v>0</v>
      </c>
      <c r="AT179" s="36">
        <v>0</v>
      </c>
      <c r="AU179" s="36">
        <v>23</v>
      </c>
      <c r="AV179" s="36">
        <v>0</v>
      </c>
      <c r="AW179" s="36">
        <v>0</v>
      </c>
      <c r="AX179" s="36">
        <v>0</v>
      </c>
      <c r="AY179" s="36">
        <v>0</v>
      </c>
      <c r="AZ179" s="40"/>
      <c r="BA179" s="40">
        <v>11022.002669924361</v>
      </c>
      <c r="BB179" s="36">
        <v>0</v>
      </c>
      <c r="BC179" s="36">
        <v>0</v>
      </c>
      <c r="BD179" s="36">
        <v>137</v>
      </c>
      <c r="BE179" s="36">
        <v>-107</v>
      </c>
    </row>
    <row r="180" spans="1:57" x14ac:dyDescent="0.2">
      <c r="A180" s="35" t="s">
        <v>332</v>
      </c>
      <c r="B180" s="35" t="s">
        <v>1223</v>
      </c>
      <c r="C180" s="397" t="str">
        <f>IFERROR(VLOOKUP(B180,#REF!,2,FALSE),"")</f>
        <v/>
      </c>
      <c r="D180" s="35" t="s">
        <v>915</v>
      </c>
      <c r="E180" s="35"/>
      <c r="F180" s="35" t="s">
        <v>729</v>
      </c>
      <c r="G180" s="36">
        <v>85</v>
      </c>
      <c r="H180" s="36">
        <v>-68</v>
      </c>
      <c r="I180" s="37">
        <v>17</v>
      </c>
      <c r="J180" s="39">
        <v>0</v>
      </c>
      <c r="K180" s="36">
        <v>312</v>
      </c>
      <c r="L180" s="36">
        <v>0</v>
      </c>
      <c r="M180" s="37">
        <v>312</v>
      </c>
      <c r="N180" s="38">
        <v>12645</v>
      </c>
      <c r="O180" s="38">
        <v>0</v>
      </c>
      <c r="P180" s="38">
        <v>595</v>
      </c>
      <c r="Q180" s="39">
        <v>13240</v>
      </c>
      <c r="R180" s="37">
        <v>6057</v>
      </c>
      <c r="S180" s="38">
        <v>819</v>
      </c>
      <c r="T180" s="38">
        <v>0</v>
      </c>
      <c r="U180" s="38">
        <v>1269</v>
      </c>
      <c r="V180" s="39">
        <v>2088</v>
      </c>
      <c r="W180" s="36">
        <v>2634</v>
      </c>
      <c r="X180" s="36">
        <v>4123</v>
      </c>
      <c r="Y180" s="37">
        <v>6757</v>
      </c>
      <c r="Z180" s="39">
        <v>2429</v>
      </c>
      <c r="AA180" s="36">
        <v>48094</v>
      </c>
      <c r="AB180" s="36">
        <v>17229</v>
      </c>
      <c r="AC180" s="37">
        <v>65323</v>
      </c>
      <c r="AD180" s="38">
        <v>50750</v>
      </c>
      <c r="AE180" s="38">
        <v>0</v>
      </c>
      <c r="AF180" s="39">
        <v>50750</v>
      </c>
      <c r="AG180" s="36">
        <v>864</v>
      </c>
      <c r="AH180" s="36">
        <v>0</v>
      </c>
      <c r="AI180" s="36">
        <v>0</v>
      </c>
      <c r="AJ180" s="36">
        <v>0</v>
      </c>
      <c r="AK180" s="40">
        <v>147837</v>
      </c>
      <c r="AL180" s="38">
        <v>0</v>
      </c>
      <c r="AM180" s="38">
        <v>0</v>
      </c>
      <c r="AN180" s="38">
        <v>0</v>
      </c>
      <c r="AO180" s="38">
        <v>0</v>
      </c>
      <c r="AP180" s="38">
        <v>0</v>
      </c>
      <c r="AQ180" s="36">
        <v>0</v>
      </c>
      <c r="AR180" s="36">
        <v>0</v>
      </c>
      <c r="AS180" s="36">
        <v>0</v>
      </c>
      <c r="AT180" s="36">
        <v>0</v>
      </c>
      <c r="AU180" s="36">
        <v>0</v>
      </c>
      <c r="AV180" s="36">
        <v>-574</v>
      </c>
      <c r="AW180" s="36">
        <v>0</v>
      </c>
      <c r="AX180" s="36">
        <v>0</v>
      </c>
      <c r="AY180" s="36">
        <v>0</v>
      </c>
      <c r="AZ180" s="40"/>
      <c r="BA180" s="40">
        <v>147263</v>
      </c>
      <c r="BB180" s="36">
        <v>0</v>
      </c>
      <c r="BC180" s="36">
        <v>-16</v>
      </c>
      <c r="BD180" s="36">
        <v>3891</v>
      </c>
      <c r="BE180" s="36">
        <v>-436</v>
      </c>
    </row>
    <row r="181" spans="1:57" x14ac:dyDescent="0.2">
      <c r="A181" s="35" t="s">
        <v>43</v>
      </c>
      <c r="B181" s="35" t="s">
        <v>1224</v>
      </c>
      <c r="C181" s="397" t="str">
        <f>IFERROR(VLOOKUP(B181,#REF!,2,FALSE),"")</f>
        <v/>
      </c>
      <c r="D181" s="35" t="s">
        <v>42</v>
      </c>
      <c r="E181" s="35"/>
      <c r="F181" s="35" t="s">
        <v>3</v>
      </c>
      <c r="G181" s="36">
        <v>4</v>
      </c>
      <c r="H181" s="36">
        <v>627</v>
      </c>
      <c r="I181" s="37">
        <v>631</v>
      </c>
      <c r="J181" s="39">
        <v>10</v>
      </c>
      <c r="K181" s="36">
        <v>67</v>
      </c>
      <c r="L181" s="36">
        <v>0</v>
      </c>
      <c r="M181" s="37">
        <v>67</v>
      </c>
      <c r="N181" s="38">
        <v>-17</v>
      </c>
      <c r="O181" s="38">
        <v>0</v>
      </c>
      <c r="P181" s="38">
        <v>137</v>
      </c>
      <c r="Q181" s="39">
        <v>120</v>
      </c>
      <c r="R181" s="37">
        <v>565</v>
      </c>
      <c r="S181" s="38">
        <v>0</v>
      </c>
      <c r="T181" s="38">
        <v>109</v>
      </c>
      <c r="U181" s="38">
        <v>414</v>
      </c>
      <c r="V181" s="39">
        <v>523</v>
      </c>
      <c r="W181" s="36">
        <v>42</v>
      </c>
      <c r="X181" s="36">
        <v>273</v>
      </c>
      <c r="Y181" s="37">
        <v>315</v>
      </c>
      <c r="Z181" s="39">
        <v>216</v>
      </c>
      <c r="AA181" s="36">
        <v>0</v>
      </c>
      <c r="AB181" s="36">
        <v>0</v>
      </c>
      <c r="AC181" s="37">
        <v>0</v>
      </c>
      <c r="AD181" s="38">
        <v>79</v>
      </c>
      <c r="AE181" s="38">
        <v>163</v>
      </c>
      <c r="AF181" s="39">
        <v>242</v>
      </c>
      <c r="AG181" s="36">
        <v>18</v>
      </c>
      <c r="AH181" s="36">
        <v>-3</v>
      </c>
      <c r="AI181" s="36">
        <v>0</v>
      </c>
      <c r="AJ181" s="36">
        <v>0</v>
      </c>
      <c r="AK181" s="40">
        <v>2704</v>
      </c>
      <c r="AL181" s="38">
        <v>4139</v>
      </c>
      <c r="AM181" s="38">
        <v>0</v>
      </c>
      <c r="AN181" s="38">
        <v>0</v>
      </c>
      <c r="AO181" s="38">
        <v>0</v>
      </c>
      <c r="AP181" s="38">
        <v>0</v>
      </c>
      <c r="AQ181" s="36">
        <v>0</v>
      </c>
      <c r="AR181" s="36">
        <v>0</v>
      </c>
      <c r="AS181" s="36">
        <v>0</v>
      </c>
      <c r="AT181" s="36">
        <v>0</v>
      </c>
      <c r="AU181" s="36">
        <v>0</v>
      </c>
      <c r="AV181" s="36">
        <v>-34</v>
      </c>
      <c r="AW181" s="36">
        <v>0</v>
      </c>
      <c r="AX181" s="36">
        <v>0</v>
      </c>
      <c r="AY181" s="36">
        <v>0</v>
      </c>
      <c r="AZ181" s="40"/>
      <c r="BA181" s="40">
        <v>6809</v>
      </c>
      <c r="BB181" s="36">
        <v>-27</v>
      </c>
      <c r="BC181" s="36">
        <v>0</v>
      </c>
      <c r="BD181" s="36">
        <v>19</v>
      </c>
      <c r="BE181" s="36">
        <v>-24</v>
      </c>
    </row>
    <row r="182" spans="1:57" x14ac:dyDescent="0.2">
      <c r="A182" s="35" t="s">
        <v>103</v>
      </c>
      <c r="B182" s="35" t="s">
        <v>1225</v>
      </c>
      <c r="C182" s="397" t="str">
        <f>IFERROR(VLOOKUP(B182,#REF!,2,FALSE),"")</f>
        <v/>
      </c>
      <c r="D182" s="35" t="s">
        <v>916</v>
      </c>
      <c r="E182" s="35"/>
      <c r="F182" s="35" t="s">
        <v>3</v>
      </c>
      <c r="G182" s="36">
        <v>22</v>
      </c>
      <c r="H182" s="36">
        <v>2561</v>
      </c>
      <c r="I182" s="37">
        <v>2583</v>
      </c>
      <c r="J182" s="39">
        <v>0</v>
      </c>
      <c r="K182" s="36">
        <v>162</v>
      </c>
      <c r="L182" s="36">
        <v>0</v>
      </c>
      <c r="M182" s="37">
        <v>162</v>
      </c>
      <c r="N182" s="38">
        <v>-157</v>
      </c>
      <c r="O182" s="38">
        <v>0</v>
      </c>
      <c r="P182" s="38">
        <v>123</v>
      </c>
      <c r="Q182" s="39">
        <v>-34</v>
      </c>
      <c r="R182" s="37">
        <v>968</v>
      </c>
      <c r="S182" s="38">
        <v>27</v>
      </c>
      <c r="T182" s="38">
        <v>41</v>
      </c>
      <c r="U182" s="38">
        <v>-68</v>
      </c>
      <c r="V182" s="39">
        <v>0</v>
      </c>
      <c r="W182" s="36">
        <v>0</v>
      </c>
      <c r="X182" s="36">
        <v>0</v>
      </c>
      <c r="Y182" s="37">
        <v>0</v>
      </c>
      <c r="Z182" s="39">
        <v>329</v>
      </c>
      <c r="AA182" s="36">
        <v>0</v>
      </c>
      <c r="AB182" s="36">
        <v>0</v>
      </c>
      <c r="AC182" s="37">
        <v>0</v>
      </c>
      <c r="AD182" s="38">
        <v>5</v>
      </c>
      <c r="AE182" s="38">
        <v>462</v>
      </c>
      <c r="AF182" s="39">
        <v>467</v>
      </c>
      <c r="AG182" s="36">
        <v>0</v>
      </c>
      <c r="AH182" s="36">
        <v>0</v>
      </c>
      <c r="AI182" s="36">
        <v>0</v>
      </c>
      <c r="AJ182" s="36">
        <v>0</v>
      </c>
      <c r="AK182" s="40">
        <v>4475</v>
      </c>
      <c r="AL182" s="38">
        <v>4533</v>
      </c>
      <c r="AM182" s="38">
        <v>9</v>
      </c>
      <c r="AN182" s="38">
        <v>2530</v>
      </c>
      <c r="AO182" s="38">
        <v>0</v>
      </c>
      <c r="AP182" s="38">
        <v>0</v>
      </c>
      <c r="AQ182" s="36">
        <v>1538</v>
      </c>
      <c r="AR182" s="36">
        <v>0</v>
      </c>
      <c r="AS182" s="36">
        <v>0</v>
      </c>
      <c r="AT182" s="36">
        <v>0</v>
      </c>
      <c r="AU182" s="36">
        <v>0</v>
      </c>
      <c r="AV182" s="36">
        <v>-26</v>
      </c>
      <c r="AW182" s="36">
        <v>0</v>
      </c>
      <c r="AX182" s="36">
        <v>0</v>
      </c>
      <c r="AY182" s="36">
        <v>0</v>
      </c>
      <c r="AZ182" s="40"/>
      <c r="BA182" s="40">
        <v>13059</v>
      </c>
      <c r="BB182" s="36">
        <v>0</v>
      </c>
      <c r="BC182" s="36">
        <v>0</v>
      </c>
      <c r="BD182" s="36">
        <v>60</v>
      </c>
      <c r="BE182" s="36">
        <v>-8</v>
      </c>
    </row>
    <row r="183" spans="1:57" x14ac:dyDescent="0.2">
      <c r="A183" s="35" t="s">
        <v>258</v>
      </c>
      <c r="B183" s="35" t="s">
        <v>1226</v>
      </c>
      <c r="C183" s="397" t="str">
        <f>IFERROR(VLOOKUP(B183,#REF!,2,FALSE),"")</f>
        <v/>
      </c>
      <c r="D183" s="35" t="s">
        <v>257</v>
      </c>
      <c r="E183" s="35"/>
      <c r="F183" s="35" t="s">
        <v>3</v>
      </c>
      <c r="G183" s="36">
        <v>16</v>
      </c>
      <c r="H183" s="36">
        <v>1408</v>
      </c>
      <c r="I183" s="37">
        <v>1424</v>
      </c>
      <c r="J183" s="39">
        <v>0</v>
      </c>
      <c r="K183" s="36">
        <v>36</v>
      </c>
      <c r="L183" s="36">
        <v>0</v>
      </c>
      <c r="M183" s="37">
        <v>36</v>
      </c>
      <c r="N183" s="38">
        <v>-196</v>
      </c>
      <c r="O183" s="38">
        <v>0</v>
      </c>
      <c r="P183" s="38">
        <v>-14</v>
      </c>
      <c r="Q183" s="39">
        <v>-210</v>
      </c>
      <c r="R183" s="37">
        <v>1184</v>
      </c>
      <c r="S183" s="38">
        <v>0</v>
      </c>
      <c r="T183" s="38">
        <v>91</v>
      </c>
      <c r="U183" s="38">
        <v>199</v>
      </c>
      <c r="V183" s="39">
        <v>290</v>
      </c>
      <c r="W183" s="36">
        <v>0</v>
      </c>
      <c r="X183" s="36">
        <v>39</v>
      </c>
      <c r="Y183" s="37">
        <v>39</v>
      </c>
      <c r="Z183" s="39">
        <v>221</v>
      </c>
      <c r="AA183" s="36">
        <v>0</v>
      </c>
      <c r="AB183" s="36">
        <v>0</v>
      </c>
      <c r="AC183" s="37">
        <v>0</v>
      </c>
      <c r="AD183" s="38">
        <v>48</v>
      </c>
      <c r="AE183" s="38">
        <v>39</v>
      </c>
      <c r="AF183" s="39">
        <v>87</v>
      </c>
      <c r="AG183" s="36">
        <v>0</v>
      </c>
      <c r="AH183" s="36">
        <v>15</v>
      </c>
      <c r="AI183" s="36">
        <v>0</v>
      </c>
      <c r="AJ183" s="36">
        <v>0</v>
      </c>
      <c r="AK183" s="40">
        <v>3086</v>
      </c>
      <c r="AL183" s="38">
        <v>2392</v>
      </c>
      <c r="AM183" s="38">
        <v>0</v>
      </c>
      <c r="AN183" s="38">
        <v>0</v>
      </c>
      <c r="AO183" s="38">
        <v>0</v>
      </c>
      <c r="AP183" s="38">
        <v>0</v>
      </c>
      <c r="AQ183" s="36">
        <v>373</v>
      </c>
      <c r="AR183" s="36">
        <v>0</v>
      </c>
      <c r="AS183" s="36">
        <v>0</v>
      </c>
      <c r="AT183" s="36">
        <v>0</v>
      </c>
      <c r="AU183" s="36">
        <v>0</v>
      </c>
      <c r="AV183" s="36">
        <v>0</v>
      </c>
      <c r="AW183" s="36">
        <v>0</v>
      </c>
      <c r="AX183" s="36">
        <v>0</v>
      </c>
      <c r="AY183" s="36">
        <v>0</v>
      </c>
      <c r="AZ183" s="40"/>
      <c r="BA183" s="40">
        <v>5851</v>
      </c>
      <c r="BB183" s="36">
        <v>0</v>
      </c>
      <c r="BC183" s="36">
        <v>0</v>
      </c>
      <c r="BD183" s="36">
        <v>11</v>
      </c>
      <c r="BE183" s="36">
        <v>-17</v>
      </c>
    </row>
    <row r="184" spans="1:57" x14ac:dyDescent="0.2">
      <c r="A184" s="35" t="s">
        <v>287</v>
      </c>
      <c r="B184" s="35" t="s">
        <v>1227</v>
      </c>
      <c r="C184" s="397" t="str">
        <f>IFERROR(VLOOKUP(B184,#REF!,2,FALSE),"")</f>
        <v/>
      </c>
      <c r="D184" s="35" t="s">
        <v>286</v>
      </c>
      <c r="E184" s="35"/>
      <c r="F184" s="35" t="s">
        <v>3</v>
      </c>
      <c r="G184" s="36">
        <v>32</v>
      </c>
      <c r="H184" s="36">
        <v>695</v>
      </c>
      <c r="I184" s="37">
        <v>727</v>
      </c>
      <c r="J184" s="39">
        <v>5</v>
      </c>
      <c r="K184" s="36">
        <v>200</v>
      </c>
      <c r="L184" s="36">
        <v>0</v>
      </c>
      <c r="M184" s="37">
        <v>200</v>
      </c>
      <c r="N184" s="38">
        <v>-43</v>
      </c>
      <c r="O184" s="38">
        <v>0</v>
      </c>
      <c r="P184" s="38">
        <v>8</v>
      </c>
      <c r="Q184" s="39">
        <v>-35</v>
      </c>
      <c r="R184" s="37">
        <v>901</v>
      </c>
      <c r="S184" s="38">
        <v>38</v>
      </c>
      <c r="T184" s="38">
        <v>83</v>
      </c>
      <c r="U184" s="38">
        <v>243</v>
      </c>
      <c r="V184" s="39">
        <v>364</v>
      </c>
      <c r="W184" s="36">
        <v>0</v>
      </c>
      <c r="X184" s="36">
        <v>0</v>
      </c>
      <c r="Y184" s="37">
        <v>0</v>
      </c>
      <c r="Z184" s="39">
        <v>158</v>
      </c>
      <c r="AA184" s="36">
        <v>0</v>
      </c>
      <c r="AB184" s="36">
        <v>0</v>
      </c>
      <c r="AC184" s="37">
        <v>0</v>
      </c>
      <c r="AD184" s="38">
        <v>0</v>
      </c>
      <c r="AE184" s="38">
        <v>33</v>
      </c>
      <c r="AF184" s="39">
        <v>33</v>
      </c>
      <c r="AG184" s="36">
        <v>9</v>
      </c>
      <c r="AH184" s="36">
        <v>0</v>
      </c>
      <c r="AI184" s="36">
        <v>0</v>
      </c>
      <c r="AJ184" s="36">
        <v>-248</v>
      </c>
      <c r="AK184" s="40">
        <v>2114</v>
      </c>
      <c r="AL184" s="38">
        <v>2726</v>
      </c>
      <c r="AM184" s="38">
        <v>0</v>
      </c>
      <c r="AN184" s="38">
        <v>1502</v>
      </c>
      <c r="AO184" s="38">
        <v>0</v>
      </c>
      <c r="AP184" s="38">
        <v>6</v>
      </c>
      <c r="AQ184" s="36">
        <v>465</v>
      </c>
      <c r="AR184" s="36">
        <v>0</v>
      </c>
      <c r="AS184" s="36">
        <v>0</v>
      </c>
      <c r="AT184" s="36">
        <v>0</v>
      </c>
      <c r="AU184" s="36">
        <v>0</v>
      </c>
      <c r="AV184" s="36">
        <v>-151</v>
      </c>
      <c r="AW184" s="36">
        <v>34</v>
      </c>
      <c r="AX184" s="36">
        <v>0</v>
      </c>
      <c r="AY184" s="36">
        <v>0</v>
      </c>
      <c r="AZ184" s="40"/>
      <c r="BA184" s="40">
        <v>6696</v>
      </c>
      <c r="BB184" s="36">
        <v>0</v>
      </c>
      <c r="BC184" s="36">
        <v>-10</v>
      </c>
      <c r="BD184" s="36">
        <v>75</v>
      </c>
      <c r="BE184" s="36">
        <v>-6</v>
      </c>
    </row>
    <row r="185" spans="1:57" x14ac:dyDescent="0.2">
      <c r="A185" s="35" t="s">
        <v>357</v>
      </c>
      <c r="B185" s="35" t="s">
        <v>1228</v>
      </c>
      <c r="C185" s="397" t="str">
        <f>IFERROR(VLOOKUP(B185,#REF!,2,FALSE),"")</f>
        <v/>
      </c>
      <c r="D185" s="35" t="s">
        <v>356</v>
      </c>
      <c r="E185" s="35"/>
      <c r="F185" s="35" t="s">
        <v>3</v>
      </c>
      <c r="G185" s="36">
        <v>18</v>
      </c>
      <c r="H185" s="36">
        <v>123</v>
      </c>
      <c r="I185" s="37">
        <v>141</v>
      </c>
      <c r="J185" s="39">
        <v>12</v>
      </c>
      <c r="K185" s="36">
        <v>93</v>
      </c>
      <c r="L185" s="36">
        <v>0</v>
      </c>
      <c r="M185" s="37">
        <v>93</v>
      </c>
      <c r="N185" s="38">
        <v>-100</v>
      </c>
      <c r="O185" s="38">
        <v>0</v>
      </c>
      <c r="P185" s="38">
        <v>114</v>
      </c>
      <c r="Q185" s="39">
        <v>14</v>
      </c>
      <c r="R185" s="37">
        <v>614</v>
      </c>
      <c r="S185" s="38">
        <v>30</v>
      </c>
      <c r="T185" s="38">
        <v>-12</v>
      </c>
      <c r="U185" s="38">
        <v>30</v>
      </c>
      <c r="V185" s="39">
        <v>48</v>
      </c>
      <c r="W185" s="36">
        <v>0</v>
      </c>
      <c r="X185" s="36">
        <v>0</v>
      </c>
      <c r="Y185" s="37">
        <v>0</v>
      </c>
      <c r="Z185" s="39">
        <v>133</v>
      </c>
      <c r="AA185" s="36">
        <v>0</v>
      </c>
      <c r="AB185" s="36">
        <v>0</v>
      </c>
      <c r="AC185" s="37">
        <v>0</v>
      </c>
      <c r="AD185" s="38">
        <v>0</v>
      </c>
      <c r="AE185" s="38">
        <v>155</v>
      </c>
      <c r="AF185" s="39">
        <v>155</v>
      </c>
      <c r="AG185" s="36">
        <v>2</v>
      </c>
      <c r="AH185" s="36">
        <v>0</v>
      </c>
      <c r="AI185" s="36">
        <v>0</v>
      </c>
      <c r="AJ185" s="36">
        <v>18</v>
      </c>
      <c r="AK185" s="40">
        <v>1230</v>
      </c>
      <c r="AL185" s="38">
        <v>818</v>
      </c>
      <c r="AM185" s="38">
        <v>11</v>
      </c>
      <c r="AN185" s="38">
        <v>738</v>
      </c>
      <c r="AO185" s="38">
        <v>0</v>
      </c>
      <c r="AP185" s="38">
        <v>0</v>
      </c>
      <c r="AQ185" s="36">
        <v>144</v>
      </c>
      <c r="AR185" s="36">
        <v>0</v>
      </c>
      <c r="AS185" s="36">
        <v>0</v>
      </c>
      <c r="AT185" s="36">
        <v>0</v>
      </c>
      <c r="AU185" s="36">
        <v>0</v>
      </c>
      <c r="AV185" s="36">
        <v>-31</v>
      </c>
      <c r="AW185" s="36">
        <v>0</v>
      </c>
      <c r="AX185" s="36">
        <v>0</v>
      </c>
      <c r="AY185" s="36">
        <v>0</v>
      </c>
      <c r="AZ185" s="40"/>
      <c r="BA185" s="40">
        <v>2910</v>
      </c>
      <c r="BB185" s="36">
        <v>0</v>
      </c>
      <c r="BC185" s="36">
        <v>0</v>
      </c>
      <c r="BD185" s="36">
        <v>0</v>
      </c>
      <c r="BE185" s="36">
        <v>-48</v>
      </c>
    </row>
    <row r="186" spans="1:57" x14ac:dyDescent="0.2">
      <c r="A186" s="35" t="s">
        <v>412</v>
      </c>
      <c r="B186" s="35" t="s">
        <v>1229</v>
      </c>
      <c r="C186" s="397" t="str">
        <f>IFERROR(VLOOKUP(B186,#REF!,2,FALSE),"")</f>
        <v/>
      </c>
      <c r="D186" s="35" t="s">
        <v>411</v>
      </c>
      <c r="E186" s="35"/>
      <c r="F186" s="35" t="s">
        <v>3</v>
      </c>
      <c r="G186" s="36">
        <v>51</v>
      </c>
      <c r="H186" s="36">
        <v>550</v>
      </c>
      <c r="I186" s="37">
        <v>601</v>
      </c>
      <c r="J186" s="39">
        <v>5</v>
      </c>
      <c r="K186" s="36">
        <v>21</v>
      </c>
      <c r="L186" s="36">
        <v>0</v>
      </c>
      <c r="M186" s="37">
        <v>21</v>
      </c>
      <c r="N186" s="38">
        <v>45</v>
      </c>
      <c r="O186" s="38">
        <v>0</v>
      </c>
      <c r="P186" s="38">
        <v>135</v>
      </c>
      <c r="Q186" s="39">
        <v>180</v>
      </c>
      <c r="R186" s="37">
        <v>836</v>
      </c>
      <c r="S186" s="38">
        <v>0</v>
      </c>
      <c r="T186" s="38">
        <v>57</v>
      </c>
      <c r="U186" s="38">
        <v>660</v>
      </c>
      <c r="V186" s="39">
        <v>717</v>
      </c>
      <c r="W186" s="36">
        <v>0</v>
      </c>
      <c r="X186" s="36">
        <v>0</v>
      </c>
      <c r="Y186" s="37">
        <v>0</v>
      </c>
      <c r="Z186" s="39">
        <v>472</v>
      </c>
      <c r="AA186" s="36">
        <v>0</v>
      </c>
      <c r="AB186" s="36">
        <v>0</v>
      </c>
      <c r="AC186" s="37">
        <v>0</v>
      </c>
      <c r="AD186" s="38">
        <v>0</v>
      </c>
      <c r="AE186" s="38">
        <v>345</v>
      </c>
      <c r="AF186" s="39">
        <v>345</v>
      </c>
      <c r="AG186" s="36">
        <v>20</v>
      </c>
      <c r="AH186" s="36">
        <v>0</v>
      </c>
      <c r="AI186" s="36">
        <v>11</v>
      </c>
      <c r="AJ186" s="36">
        <v>0</v>
      </c>
      <c r="AK186" s="40">
        <v>3208</v>
      </c>
      <c r="AL186" s="38">
        <v>2794</v>
      </c>
      <c r="AM186" s="38">
        <v>10</v>
      </c>
      <c r="AN186" s="38">
        <v>1692</v>
      </c>
      <c r="AO186" s="38">
        <v>0</v>
      </c>
      <c r="AP186" s="38">
        <v>0</v>
      </c>
      <c r="AQ186" s="36">
        <v>461</v>
      </c>
      <c r="AR186" s="36">
        <v>0</v>
      </c>
      <c r="AS186" s="36">
        <v>0</v>
      </c>
      <c r="AT186" s="36">
        <v>0</v>
      </c>
      <c r="AU186" s="36">
        <v>0</v>
      </c>
      <c r="AV186" s="36">
        <v>84</v>
      </c>
      <c r="AW186" s="36">
        <v>11</v>
      </c>
      <c r="AX186" s="36">
        <v>0</v>
      </c>
      <c r="AY186" s="36">
        <v>0</v>
      </c>
      <c r="AZ186" s="40"/>
      <c r="BA186" s="40">
        <v>8260</v>
      </c>
      <c r="BB186" s="36">
        <v>0</v>
      </c>
      <c r="BC186" s="36">
        <v>0</v>
      </c>
      <c r="BD186" s="36">
        <v>81</v>
      </c>
      <c r="BE186" s="36">
        <v>-32</v>
      </c>
    </row>
    <row r="187" spans="1:57" x14ac:dyDescent="0.2">
      <c r="A187" s="35" t="s">
        <v>429</v>
      </c>
      <c r="B187" s="35" t="s">
        <v>1230</v>
      </c>
      <c r="C187" s="397" t="str">
        <f>IFERROR(VLOOKUP(B187,#REF!,2,FALSE),"")</f>
        <v/>
      </c>
      <c r="D187" s="35" t="s">
        <v>428</v>
      </c>
      <c r="E187" s="35"/>
      <c r="F187" s="35" t="s">
        <v>3</v>
      </c>
      <c r="G187" s="36">
        <v>-12</v>
      </c>
      <c r="H187" s="36">
        <v>1006</v>
      </c>
      <c r="I187" s="37">
        <v>994</v>
      </c>
      <c r="J187" s="39">
        <v>1</v>
      </c>
      <c r="K187" s="36">
        <v>17</v>
      </c>
      <c r="L187" s="36">
        <v>0</v>
      </c>
      <c r="M187" s="37">
        <v>17</v>
      </c>
      <c r="N187" s="38">
        <v>31</v>
      </c>
      <c r="O187" s="38">
        <v>0</v>
      </c>
      <c r="P187" s="38">
        <v>29</v>
      </c>
      <c r="Q187" s="39">
        <v>60</v>
      </c>
      <c r="R187" s="37">
        <v>274</v>
      </c>
      <c r="S187" s="38">
        <v>0</v>
      </c>
      <c r="T187" s="38">
        <v>-4</v>
      </c>
      <c r="U187" s="38">
        <v>90</v>
      </c>
      <c r="V187" s="39">
        <v>86</v>
      </c>
      <c r="W187" s="36">
        <v>0</v>
      </c>
      <c r="X187" s="36">
        <v>0</v>
      </c>
      <c r="Y187" s="37">
        <v>0</v>
      </c>
      <c r="Z187" s="39">
        <v>35</v>
      </c>
      <c r="AA187" s="36">
        <v>0</v>
      </c>
      <c r="AB187" s="36">
        <v>0</v>
      </c>
      <c r="AC187" s="37">
        <v>0</v>
      </c>
      <c r="AD187" s="38">
        <v>0</v>
      </c>
      <c r="AE187" s="38">
        <v>-47</v>
      </c>
      <c r="AF187" s="39">
        <v>-47</v>
      </c>
      <c r="AG187" s="36">
        <v>0</v>
      </c>
      <c r="AH187" s="36">
        <v>0</v>
      </c>
      <c r="AI187" s="36">
        <v>0</v>
      </c>
      <c r="AJ187" s="36">
        <v>0</v>
      </c>
      <c r="AK187" s="40">
        <v>1420</v>
      </c>
      <c r="AL187" s="38">
        <v>1511</v>
      </c>
      <c r="AM187" s="38">
        <v>0</v>
      </c>
      <c r="AN187" s="38">
        <v>0</v>
      </c>
      <c r="AO187" s="38">
        <v>0</v>
      </c>
      <c r="AP187" s="38">
        <v>0</v>
      </c>
      <c r="AQ187" s="36">
        <v>0</v>
      </c>
      <c r="AR187" s="36">
        <v>0</v>
      </c>
      <c r="AS187" s="36">
        <v>0</v>
      </c>
      <c r="AT187" s="36">
        <v>0</v>
      </c>
      <c r="AU187" s="36">
        <v>0</v>
      </c>
      <c r="AV187" s="36">
        <v>0</v>
      </c>
      <c r="AW187" s="36">
        <v>0</v>
      </c>
      <c r="AX187" s="36">
        <v>0</v>
      </c>
      <c r="AY187" s="36">
        <v>0</v>
      </c>
      <c r="AZ187" s="40"/>
      <c r="BA187" s="40">
        <v>2931</v>
      </c>
      <c r="BB187" s="36">
        <v>0</v>
      </c>
      <c r="BC187" s="36">
        <v>0</v>
      </c>
      <c r="BD187" s="36">
        <v>288</v>
      </c>
      <c r="BE187" s="36">
        <v>-3</v>
      </c>
    </row>
    <row r="188" spans="1:57" x14ac:dyDescent="0.2">
      <c r="A188" s="35" t="s">
        <v>341</v>
      </c>
      <c r="B188" s="35" t="s">
        <v>1231</v>
      </c>
      <c r="C188" s="397" t="str">
        <f>IFERROR(VLOOKUP(B188,#REF!,2,FALSE),"")</f>
        <v/>
      </c>
      <c r="D188" s="35" t="s">
        <v>917</v>
      </c>
      <c r="E188" s="35"/>
      <c r="F188" s="35" t="s">
        <v>729</v>
      </c>
      <c r="G188" s="36">
        <v>155</v>
      </c>
      <c r="H188" s="36">
        <v>966</v>
      </c>
      <c r="I188" s="37">
        <v>1121</v>
      </c>
      <c r="J188" s="39">
        <v>145</v>
      </c>
      <c r="K188" s="36">
        <v>219</v>
      </c>
      <c r="L188" s="36">
        <v>6444</v>
      </c>
      <c r="M188" s="37">
        <v>6663</v>
      </c>
      <c r="N188" s="38">
        <v>19300</v>
      </c>
      <c r="O188" s="38">
        <v>0</v>
      </c>
      <c r="P188" s="38">
        <v>3159</v>
      </c>
      <c r="Q188" s="39">
        <v>22459</v>
      </c>
      <c r="R188" s="37">
        <v>4581</v>
      </c>
      <c r="S188" s="38">
        <v>332</v>
      </c>
      <c r="T188" s="38">
        <v>23</v>
      </c>
      <c r="U188" s="38">
        <v>642</v>
      </c>
      <c r="V188" s="39">
        <v>997</v>
      </c>
      <c r="W188" s="36">
        <v>4940</v>
      </c>
      <c r="X188" s="36">
        <v>2088</v>
      </c>
      <c r="Y188" s="37">
        <v>7028</v>
      </c>
      <c r="Z188" s="39">
        <v>2187</v>
      </c>
      <c r="AA188" s="36">
        <v>80126</v>
      </c>
      <c r="AB188" s="36">
        <v>6191</v>
      </c>
      <c r="AC188" s="37">
        <v>86317</v>
      </c>
      <c r="AD188" s="38">
        <v>65082</v>
      </c>
      <c r="AE188" s="38">
        <v>2852</v>
      </c>
      <c r="AF188" s="39">
        <v>67934</v>
      </c>
      <c r="AG188" s="36">
        <v>0</v>
      </c>
      <c r="AH188" s="36">
        <v>0</v>
      </c>
      <c r="AI188" s="36">
        <v>0</v>
      </c>
      <c r="AJ188" s="36">
        <v>0</v>
      </c>
      <c r="AK188" s="40">
        <v>199432</v>
      </c>
      <c r="AL188" s="38">
        <v>0</v>
      </c>
      <c r="AM188" s="38">
        <v>0</v>
      </c>
      <c r="AN188" s="38">
        <v>0</v>
      </c>
      <c r="AO188" s="38">
        <v>0</v>
      </c>
      <c r="AP188" s="38">
        <v>0</v>
      </c>
      <c r="AQ188" s="36">
        <v>0</v>
      </c>
      <c r="AR188" s="36">
        <v>0</v>
      </c>
      <c r="AS188" s="36">
        <v>0</v>
      </c>
      <c r="AT188" s="36">
        <v>0</v>
      </c>
      <c r="AU188" s="36">
        <v>0</v>
      </c>
      <c r="AV188" s="36">
        <v>-1040</v>
      </c>
      <c r="AW188" s="36">
        <v>247</v>
      </c>
      <c r="AX188" s="36">
        <v>0</v>
      </c>
      <c r="AY188" s="36">
        <v>0</v>
      </c>
      <c r="AZ188" s="40"/>
      <c r="BA188" s="40">
        <v>198639</v>
      </c>
      <c r="BB188" s="36">
        <v>0</v>
      </c>
      <c r="BC188" s="36">
        <v>0</v>
      </c>
      <c r="BD188" s="36">
        <v>3242</v>
      </c>
      <c r="BE188" s="36">
        <v>-308</v>
      </c>
    </row>
    <row r="189" spans="1:57" x14ac:dyDescent="0.2">
      <c r="A189" s="35" t="s">
        <v>52</v>
      </c>
      <c r="B189" s="35" t="s">
        <v>1232</v>
      </c>
      <c r="C189" s="397" t="str">
        <f>IFERROR(VLOOKUP(B189,#REF!,2,FALSE),"")</f>
        <v/>
      </c>
      <c r="D189" s="35" t="s">
        <v>918</v>
      </c>
      <c r="E189" s="35"/>
      <c r="F189" s="35" t="s">
        <v>3</v>
      </c>
      <c r="G189" s="36">
        <v>-71</v>
      </c>
      <c r="H189" s="36">
        <v>444</v>
      </c>
      <c r="I189" s="37">
        <v>373</v>
      </c>
      <c r="J189" s="39">
        <v>10</v>
      </c>
      <c r="K189" s="36">
        <v>72</v>
      </c>
      <c r="L189" s="36">
        <v>0</v>
      </c>
      <c r="M189" s="37">
        <v>72</v>
      </c>
      <c r="N189" s="38">
        <v>-152</v>
      </c>
      <c r="O189" s="38">
        <v>0</v>
      </c>
      <c r="P189" s="38">
        <v>509</v>
      </c>
      <c r="Q189" s="39">
        <v>357</v>
      </c>
      <c r="R189" s="37">
        <v>405</v>
      </c>
      <c r="S189" s="38">
        <v>20</v>
      </c>
      <c r="T189" s="38">
        <v>152</v>
      </c>
      <c r="U189" s="38">
        <v>57</v>
      </c>
      <c r="V189" s="39">
        <v>229</v>
      </c>
      <c r="W189" s="36">
        <v>0</v>
      </c>
      <c r="X189" s="36">
        <v>0</v>
      </c>
      <c r="Y189" s="37">
        <v>0</v>
      </c>
      <c r="Z189" s="39">
        <v>219</v>
      </c>
      <c r="AA189" s="36">
        <v>0</v>
      </c>
      <c r="AB189" s="36">
        <v>0</v>
      </c>
      <c r="AC189" s="37">
        <v>0</v>
      </c>
      <c r="AD189" s="38">
        <v>0</v>
      </c>
      <c r="AE189" s="38">
        <v>105</v>
      </c>
      <c r="AF189" s="39">
        <v>105</v>
      </c>
      <c r="AG189" s="36">
        <v>112</v>
      </c>
      <c r="AH189" s="36">
        <v>0</v>
      </c>
      <c r="AI189" s="36">
        <v>0</v>
      </c>
      <c r="AJ189" s="36">
        <v>0</v>
      </c>
      <c r="AK189" s="40">
        <v>1882</v>
      </c>
      <c r="AL189" s="38">
        <v>5036</v>
      </c>
      <c r="AM189" s="38">
        <v>0</v>
      </c>
      <c r="AN189" s="38">
        <v>0</v>
      </c>
      <c r="AO189" s="38">
        <v>0</v>
      </c>
      <c r="AP189" s="38">
        <v>0</v>
      </c>
      <c r="AQ189" s="36">
        <v>114</v>
      </c>
      <c r="AR189" s="36">
        <v>0</v>
      </c>
      <c r="AS189" s="36">
        <v>0</v>
      </c>
      <c r="AT189" s="36">
        <v>0</v>
      </c>
      <c r="AU189" s="36">
        <v>0</v>
      </c>
      <c r="AV189" s="36">
        <v>1</v>
      </c>
      <c r="AW189" s="36">
        <v>0</v>
      </c>
      <c r="AX189" s="36">
        <v>0</v>
      </c>
      <c r="AY189" s="36">
        <v>0</v>
      </c>
      <c r="AZ189" s="40"/>
      <c r="BA189" s="40">
        <v>7033</v>
      </c>
      <c r="BB189" s="36">
        <v>0</v>
      </c>
      <c r="BC189" s="36">
        <v>0</v>
      </c>
      <c r="BD189" s="36">
        <v>0</v>
      </c>
      <c r="BE189" s="36">
        <v>-25</v>
      </c>
    </row>
    <row r="190" spans="1:57" x14ac:dyDescent="0.2">
      <c r="A190" s="35" t="s">
        <v>182</v>
      </c>
      <c r="B190" s="35" t="s">
        <v>1233</v>
      </c>
      <c r="C190" s="397" t="str">
        <f>IFERROR(VLOOKUP(B190,#REF!,2,FALSE),"")</f>
        <v/>
      </c>
      <c r="D190" s="35" t="s">
        <v>181</v>
      </c>
      <c r="E190" s="35"/>
      <c r="F190" s="35" t="s">
        <v>3</v>
      </c>
      <c r="G190" s="36">
        <v>1</v>
      </c>
      <c r="H190" s="36">
        <v>817</v>
      </c>
      <c r="I190" s="37">
        <v>818</v>
      </c>
      <c r="J190" s="39">
        <v>6</v>
      </c>
      <c r="K190" s="36">
        <v>100</v>
      </c>
      <c r="L190" s="36">
        <v>0</v>
      </c>
      <c r="M190" s="37">
        <v>100</v>
      </c>
      <c r="N190" s="38">
        <v>-462</v>
      </c>
      <c r="O190" s="38">
        <v>0</v>
      </c>
      <c r="P190" s="38">
        <v>1131</v>
      </c>
      <c r="Q190" s="39">
        <v>669</v>
      </c>
      <c r="R190" s="37">
        <v>1036</v>
      </c>
      <c r="S190" s="38">
        <v>0</v>
      </c>
      <c r="T190" s="38">
        <v>123</v>
      </c>
      <c r="U190" s="38">
        <v>319</v>
      </c>
      <c r="V190" s="39">
        <v>442</v>
      </c>
      <c r="W190" s="36">
        <v>0</v>
      </c>
      <c r="X190" s="36">
        <v>0</v>
      </c>
      <c r="Y190" s="37">
        <v>0</v>
      </c>
      <c r="Z190" s="39">
        <v>397</v>
      </c>
      <c r="AA190" s="36">
        <v>0</v>
      </c>
      <c r="AB190" s="36">
        <v>0</v>
      </c>
      <c r="AC190" s="37">
        <v>0</v>
      </c>
      <c r="AD190" s="38">
        <v>0</v>
      </c>
      <c r="AE190" s="38">
        <v>255</v>
      </c>
      <c r="AF190" s="39">
        <v>255</v>
      </c>
      <c r="AG190" s="36">
        <v>39</v>
      </c>
      <c r="AH190" s="36">
        <v>20</v>
      </c>
      <c r="AI190" s="36">
        <v>0</v>
      </c>
      <c r="AJ190" s="36">
        <v>0</v>
      </c>
      <c r="AK190" s="40">
        <v>3782</v>
      </c>
      <c r="AL190" s="38">
        <v>10345</v>
      </c>
      <c r="AM190" s="38">
        <v>19</v>
      </c>
      <c r="AN190" s="38">
        <v>0</v>
      </c>
      <c r="AO190" s="38">
        <v>0</v>
      </c>
      <c r="AP190" s="38">
        <v>0</v>
      </c>
      <c r="AQ190" s="36">
        <v>560</v>
      </c>
      <c r="AR190" s="36">
        <v>0</v>
      </c>
      <c r="AS190" s="36">
        <v>0</v>
      </c>
      <c r="AT190" s="36">
        <v>0</v>
      </c>
      <c r="AU190" s="36">
        <v>0</v>
      </c>
      <c r="AV190" s="36">
        <v>0</v>
      </c>
      <c r="AW190" s="36">
        <v>0</v>
      </c>
      <c r="AX190" s="36">
        <v>0</v>
      </c>
      <c r="AY190" s="36">
        <v>0</v>
      </c>
      <c r="AZ190" s="40"/>
      <c r="BA190" s="40">
        <v>14706</v>
      </c>
      <c r="BB190" s="36">
        <v>0</v>
      </c>
      <c r="BC190" s="36">
        <v>0</v>
      </c>
      <c r="BD190" s="36">
        <v>0</v>
      </c>
      <c r="BE190" s="36">
        <v>-87</v>
      </c>
    </row>
    <row r="191" spans="1:57" x14ac:dyDescent="0.2">
      <c r="A191" s="35" t="s">
        <v>340</v>
      </c>
      <c r="B191" s="35" t="s">
        <v>1234</v>
      </c>
      <c r="C191" s="397" t="str">
        <f>IFERROR(VLOOKUP(B191,#REF!,2,FALSE),"")</f>
        <v/>
      </c>
      <c r="D191" s="35" t="s">
        <v>919</v>
      </c>
      <c r="E191" s="35"/>
      <c r="F191" s="35" t="s">
        <v>3</v>
      </c>
      <c r="G191" s="36">
        <v>-92</v>
      </c>
      <c r="H191" s="36">
        <v>528</v>
      </c>
      <c r="I191" s="37">
        <v>436</v>
      </c>
      <c r="J191" s="39">
        <v>0</v>
      </c>
      <c r="K191" s="36">
        <v>50</v>
      </c>
      <c r="L191" s="36">
        <v>0</v>
      </c>
      <c r="M191" s="37">
        <v>50</v>
      </c>
      <c r="N191" s="38">
        <v>-332</v>
      </c>
      <c r="O191" s="38">
        <v>0</v>
      </c>
      <c r="P191" s="38">
        <v>725</v>
      </c>
      <c r="Q191" s="39">
        <v>393</v>
      </c>
      <c r="R191" s="37">
        <v>1673</v>
      </c>
      <c r="S191" s="38">
        <v>5</v>
      </c>
      <c r="T191" s="38">
        <v>91</v>
      </c>
      <c r="U191" s="38">
        <v>678</v>
      </c>
      <c r="V191" s="39">
        <v>774</v>
      </c>
      <c r="W191" s="36">
        <v>0</v>
      </c>
      <c r="X191" s="36">
        <v>1</v>
      </c>
      <c r="Y191" s="37">
        <v>1</v>
      </c>
      <c r="Z191" s="39">
        <v>264</v>
      </c>
      <c r="AA191" s="36">
        <v>0</v>
      </c>
      <c r="AB191" s="36">
        <v>0</v>
      </c>
      <c r="AC191" s="37">
        <v>0</v>
      </c>
      <c r="AD191" s="38">
        <v>0</v>
      </c>
      <c r="AE191" s="38">
        <v>191</v>
      </c>
      <c r="AF191" s="39">
        <v>191</v>
      </c>
      <c r="AG191" s="36">
        <v>285</v>
      </c>
      <c r="AH191" s="36">
        <v>0</v>
      </c>
      <c r="AI191" s="36">
        <v>0</v>
      </c>
      <c r="AJ191" s="36">
        <v>-20</v>
      </c>
      <c r="AK191" s="40">
        <v>4047</v>
      </c>
      <c r="AL191" s="38">
        <v>3871</v>
      </c>
      <c r="AM191" s="38">
        <v>7</v>
      </c>
      <c r="AN191" s="38">
        <v>3869</v>
      </c>
      <c r="AO191" s="38">
        <v>0</v>
      </c>
      <c r="AP191" s="38">
        <v>-178</v>
      </c>
      <c r="AQ191" s="36">
        <v>0</v>
      </c>
      <c r="AR191" s="36">
        <v>0</v>
      </c>
      <c r="AS191" s="36">
        <v>0</v>
      </c>
      <c r="AT191" s="36">
        <v>0</v>
      </c>
      <c r="AU191" s="36">
        <v>0</v>
      </c>
      <c r="AV191" s="36">
        <v>-242</v>
      </c>
      <c r="AW191" s="36">
        <v>0</v>
      </c>
      <c r="AX191" s="36">
        <v>0</v>
      </c>
      <c r="AY191" s="36">
        <v>0</v>
      </c>
      <c r="AZ191" s="40"/>
      <c r="BA191" s="40">
        <v>11374</v>
      </c>
      <c r="BB191" s="36">
        <v>11</v>
      </c>
      <c r="BC191" s="36">
        <v>0</v>
      </c>
      <c r="BD191" s="36">
        <v>308</v>
      </c>
      <c r="BE191" s="36">
        <v>-19</v>
      </c>
    </row>
    <row r="192" spans="1:57" x14ac:dyDescent="0.2">
      <c r="A192" s="35" t="s">
        <v>398</v>
      </c>
      <c r="B192" s="35" t="s">
        <v>1235</v>
      </c>
      <c r="C192" s="397" t="str">
        <f>IFERROR(VLOOKUP(B192,#REF!,2,FALSE),"")</f>
        <v/>
      </c>
      <c r="D192" s="35" t="s">
        <v>397</v>
      </c>
      <c r="E192" s="35"/>
      <c r="F192" s="35" t="s">
        <v>3</v>
      </c>
      <c r="G192" s="36">
        <v>21</v>
      </c>
      <c r="H192" s="36">
        <v>726</v>
      </c>
      <c r="I192" s="37">
        <v>747</v>
      </c>
      <c r="J192" s="39">
        <v>120</v>
      </c>
      <c r="K192" s="36">
        <v>152</v>
      </c>
      <c r="L192" s="36">
        <v>0</v>
      </c>
      <c r="M192" s="37">
        <v>152</v>
      </c>
      <c r="N192" s="38">
        <v>-108</v>
      </c>
      <c r="O192" s="38">
        <v>0</v>
      </c>
      <c r="P192" s="38">
        <v>1169</v>
      </c>
      <c r="Q192" s="39">
        <v>1061</v>
      </c>
      <c r="R192" s="37">
        <v>1596</v>
      </c>
      <c r="S192" s="38">
        <v>71</v>
      </c>
      <c r="T192" s="38">
        <v>135</v>
      </c>
      <c r="U192" s="38">
        <v>699</v>
      </c>
      <c r="V192" s="39">
        <v>905</v>
      </c>
      <c r="W192" s="36">
        <v>0</v>
      </c>
      <c r="X192" s="36">
        <v>0</v>
      </c>
      <c r="Y192" s="37">
        <v>0</v>
      </c>
      <c r="Z192" s="39">
        <v>782</v>
      </c>
      <c r="AA192" s="36">
        <v>0</v>
      </c>
      <c r="AB192" s="36">
        <v>0</v>
      </c>
      <c r="AC192" s="37">
        <v>0</v>
      </c>
      <c r="AD192" s="38">
        <v>0</v>
      </c>
      <c r="AE192" s="38">
        <v>630</v>
      </c>
      <c r="AF192" s="39">
        <v>630</v>
      </c>
      <c r="AG192" s="36">
        <v>531</v>
      </c>
      <c r="AH192" s="36">
        <v>0</v>
      </c>
      <c r="AI192" s="36">
        <v>0</v>
      </c>
      <c r="AJ192" s="36">
        <v>0</v>
      </c>
      <c r="AK192" s="40">
        <v>6524</v>
      </c>
      <c r="AL192" s="38">
        <v>7620</v>
      </c>
      <c r="AM192" s="38">
        <v>0</v>
      </c>
      <c r="AN192" s="38">
        <v>6267</v>
      </c>
      <c r="AO192" s="38">
        <v>0</v>
      </c>
      <c r="AP192" s="38">
        <v>0</v>
      </c>
      <c r="AQ192" s="36">
        <v>2808</v>
      </c>
      <c r="AR192" s="36">
        <v>0</v>
      </c>
      <c r="AS192" s="36">
        <v>0</v>
      </c>
      <c r="AT192" s="36">
        <v>0</v>
      </c>
      <c r="AU192" s="36">
        <v>0</v>
      </c>
      <c r="AV192" s="36">
        <v>-57</v>
      </c>
      <c r="AW192" s="36">
        <v>0</v>
      </c>
      <c r="AX192" s="36">
        <v>0</v>
      </c>
      <c r="AY192" s="36">
        <v>0</v>
      </c>
      <c r="AZ192" s="40"/>
      <c r="BA192" s="40">
        <v>23162</v>
      </c>
      <c r="BB192" s="36">
        <v>0</v>
      </c>
      <c r="BC192" s="36">
        <v>0</v>
      </c>
      <c r="BD192" s="36">
        <v>93</v>
      </c>
      <c r="BE192" s="36">
        <v>0</v>
      </c>
    </row>
    <row r="193" spans="1:57" x14ac:dyDescent="0.2">
      <c r="A193" s="35" t="s">
        <v>517</v>
      </c>
      <c r="B193" s="35" t="s">
        <v>1236</v>
      </c>
      <c r="C193" s="397" t="str">
        <f>IFERROR(VLOOKUP(B193,#REF!,2,FALSE),"")</f>
        <v/>
      </c>
      <c r="D193" s="35" t="s">
        <v>516</v>
      </c>
      <c r="E193" s="35"/>
      <c r="F193" s="35" t="s">
        <v>3</v>
      </c>
      <c r="G193" s="36">
        <v>14</v>
      </c>
      <c r="H193" s="36">
        <v>605</v>
      </c>
      <c r="I193" s="37">
        <v>619</v>
      </c>
      <c r="J193" s="39">
        <v>4</v>
      </c>
      <c r="K193" s="36">
        <v>54</v>
      </c>
      <c r="L193" s="36">
        <v>0</v>
      </c>
      <c r="M193" s="37">
        <v>54</v>
      </c>
      <c r="N193" s="38">
        <v>-20</v>
      </c>
      <c r="O193" s="38">
        <v>0</v>
      </c>
      <c r="P193" s="38">
        <v>674</v>
      </c>
      <c r="Q193" s="39">
        <v>654</v>
      </c>
      <c r="R193" s="37">
        <v>708</v>
      </c>
      <c r="S193" s="38">
        <v>3</v>
      </c>
      <c r="T193" s="38">
        <v>-34</v>
      </c>
      <c r="U193" s="38">
        <v>196</v>
      </c>
      <c r="V193" s="39">
        <v>165</v>
      </c>
      <c r="W193" s="36">
        <v>0</v>
      </c>
      <c r="X193" s="36">
        <v>0</v>
      </c>
      <c r="Y193" s="37">
        <v>0</v>
      </c>
      <c r="Z193" s="39">
        <v>385</v>
      </c>
      <c r="AA193" s="36">
        <v>0</v>
      </c>
      <c r="AB193" s="36">
        <v>0</v>
      </c>
      <c r="AC193" s="37">
        <v>0</v>
      </c>
      <c r="AD193" s="38">
        <v>0</v>
      </c>
      <c r="AE193" s="38">
        <v>114</v>
      </c>
      <c r="AF193" s="39">
        <v>114</v>
      </c>
      <c r="AG193" s="36">
        <v>27</v>
      </c>
      <c r="AH193" s="36">
        <v>0</v>
      </c>
      <c r="AI193" s="36">
        <v>0</v>
      </c>
      <c r="AJ193" s="36">
        <v>0</v>
      </c>
      <c r="AK193" s="40">
        <v>2730</v>
      </c>
      <c r="AL193" s="38">
        <v>2422</v>
      </c>
      <c r="AM193" s="38">
        <v>25</v>
      </c>
      <c r="AN193" s="38">
        <v>2044</v>
      </c>
      <c r="AO193" s="38">
        <v>0</v>
      </c>
      <c r="AP193" s="38">
        <v>0</v>
      </c>
      <c r="AQ193" s="36">
        <v>178</v>
      </c>
      <c r="AR193" s="36">
        <v>0</v>
      </c>
      <c r="AS193" s="36">
        <v>0</v>
      </c>
      <c r="AT193" s="36">
        <v>0</v>
      </c>
      <c r="AU193" s="36">
        <v>0</v>
      </c>
      <c r="AV193" s="36">
        <v>0</v>
      </c>
      <c r="AW193" s="36">
        <v>0</v>
      </c>
      <c r="AX193" s="36">
        <v>0</v>
      </c>
      <c r="AY193" s="36">
        <v>0</v>
      </c>
      <c r="AZ193" s="40"/>
      <c r="BA193" s="40">
        <v>7399</v>
      </c>
      <c r="BB193" s="36">
        <v>0</v>
      </c>
      <c r="BC193" s="36">
        <v>0</v>
      </c>
      <c r="BD193" s="36">
        <v>587</v>
      </c>
      <c r="BE193" s="36">
        <v>-55</v>
      </c>
    </row>
    <row r="194" spans="1:57" x14ac:dyDescent="0.2">
      <c r="A194" s="35" t="s">
        <v>519</v>
      </c>
      <c r="B194" s="35" t="s">
        <v>1237</v>
      </c>
      <c r="C194" s="397" t="str">
        <f>IFERROR(VLOOKUP(B194,#REF!,2,FALSE),"")</f>
        <v/>
      </c>
      <c r="D194" s="35" t="s">
        <v>518</v>
      </c>
      <c r="E194" s="35"/>
      <c r="F194" s="35" t="s">
        <v>3</v>
      </c>
      <c r="G194" s="36">
        <v>41</v>
      </c>
      <c r="H194" s="36">
        <v>1419</v>
      </c>
      <c r="I194" s="37">
        <v>1460</v>
      </c>
      <c r="J194" s="39">
        <v>12</v>
      </c>
      <c r="K194" s="36">
        <v>158</v>
      </c>
      <c r="L194" s="36">
        <v>0</v>
      </c>
      <c r="M194" s="37">
        <v>158</v>
      </c>
      <c r="N194" s="38">
        <v>-169</v>
      </c>
      <c r="O194" s="38">
        <v>0</v>
      </c>
      <c r="P194" s="38">
        <v>361</v>
      </c>
      <c r="Q194" s="39">
        <v>192</v>
      </c>
      <c r="R194" s="37">
        <v>1151</v>
      </c>
      <c r="S194" s="38">
        <v>-11</v>
      </c>
      <c r="T194" s="38">
        <v>73</v>
      </c>
      <c r="U194" s="38">
        <v>280</v>
      </c>
      <c r="V194" s="39">
        <v>342</v>
      </c>
      <c r="W194" s="36">
        <v>0</v>
      </c>
      <c r="X194" s="36">
        <v>0</v>
      </c>
      <c r="Y194" s="37">
        <v>0</v>
      </c>
      <c r="Z194" s="39">
        <v>541</v>
      </c>
      <c r="AA194" s="36">
        <v>0</v>
      </c>
      <c r="AB194" s="36">
        <v>0</v>
      </c>
      <c r="AC194" s="37">
        <v>0</v>
      </c>
      <c r="AD194" s="38">
        <v>0</v>
      </c>
      <c r="AE194" s="38">
        <v>106</v>
      </c>
      <c r="AF194" s="39">
        <v>106</v>
      </c>
      <c r="AG194" s="36">
        <v>15</v>
      </c>
      <c r="AH194" s="36">
        <v>0</v>
      </c>
      <c r="AI194" s="36">
        <v>0</v>
      </c>
      <c r="AJ194" s="36">
        <v>0</v>
      </c>
      <c r="AK194" s="40">
        <v>3977</v>
      </c>
      <c r="AL194" s="38">
        <v>4000</v>
      </c>
      <c r="AM194" s="38">
        <v>0</v>
      </c>
      <c r="AN194" s="38">
        <v>3250</v>
      </c>
      <c r="AO194" s="38">
        <v>0</v>
      </c>
      <c r="AP194" s="38">
        <v>0</v>
      </c>
      <c r="AQ194" s="36">
        <v>394</v>
      </c>
      <c r="AR194" s="36">
        <v>0</v>
      </c>
      <c r="AS194" s="36">
        <v>0</v>
      </c>
      <c r="AT194" s="36">
        <v>0</v>
      </c>
      <c r="AU194" s="36">
        <v>0</v>
      </c>
      <c r="AV194" s="36">
        <v>-71</v>
      </c>
      <c r="AW194" s="36">
        <v>0</v>
      </c>
      <c r="AX194" s="36">
        <v>0</v>
      </c>
      <c r="AY194" s="36">
        <v>0</v>
      </c>
      <c r="AZ194" s="40"/>
      <c r="BA194" s="40">
        <v>11550</v>
      </c>
      <c r="BB194" s="36">
        <v>41</v>
      </c>
      <c r="BC194" s="36">
        <v>0</v>
      </c>
      <c r="BD194" s="36">
        <v>3</v>
      </c>
      <c r="BE194" s="36">
        <v>-81</v>
      </c>
    </row>
    <row r="195" spans="1:57" x14ac:dyDescent="0.2">
      <c r="A195" s="35" t="s">
        <v>649</v>
      </c>
      <c r="B195" s="35" t="s">
        <v>1238</v>
      </c>
      <c r="C195" s="397" t="str">
        <f>IFERROR(VLOOKUP(B195,#REF!,2,FALSE),"")</f>
        <v/>
      </c>
      <c r="D195" s="35" t="s">
        <v>648</v>
      </c>
      <c r="E195" s="35"/>
      <c r="F195" s="35" t="s">
        <v>3</v>
      </c>
      <c r="G195" s="36">
        <v>17</v>
      </c>
      <c r="H195" s="36">
        <v>734</v>
      </c>
      <c r="I195" s="37">
        <v>751</v>
      </c>
      <c r="J195" s="39">
        <v>2</v>
      </c>
      <c r="K195" s="36">
        <v>62</v>
      </c>
      <c r="L195" s="36">
        <v>0</v>
      </c>
      <c r="M195" s="37">
        <v>62</v>
      </c>
      <c r="N195" s="38">
        <v>-14</v>
      </c>
      <c r="O195" s="38">
        <v>0</v>
      </c>
      <c r="P195" s="38">
        <v>348</v>
      </c>
      <c r="Q195" s="39">
        <v>334</v>
      </c>
      <c r="R195" s="37">
        <v>820</v>
      </c>
      <c r="S195" s="38">
        <v>3</v>
      </c>
      <c r="T195" s="38">
        <v>3</v>
      </c>
      <c r="U195" s="38">
        <v>271</v>
      </c>
      <c r="V195" s="39">
        <v>277</v>
      </c>
      <c r="W195" s="36">
        <v>0</v>
      </c>
      <c r="X195" s="36">
        <v>10</v>
      </c>
      <c r="Y195" s="37">
        <v>10</v>
      </c>
      <c r="Z195" s="39">
        <v>277</v>
      </c>
      <c r="AA195" s="36">
        <v>0</v>
      </c>
      <c r="AB195" s="36">
        <v>0</v>
      </c>
      <c r="AC195" s="37">
        <v>0</v>
      </c>
      <c r="AD195" s="38">
        <v>0</v>
      </c>
      <c r="AE195" s="38">
        <v>229</v>
      </c>
      <c r="AF195" s="39">
        <v>229</v>
      </c>
      <c r="AG195" s="36">
        <v>257</v>
      </c>
      <c r="AH195" s="36">
        <v>0</v>
      </c>
      <c r="AI195" s="36">
        <v>3</v>
      </c>
      <c r="AJ195" s="36">
        <v>0</v>
      </c>
      <c r="AK195" s="40">
        <v>3022</v>
      </c>
      <c r="AL195" s="38">
        <v>5153</v>
      </c>
      <c r="AM195" s="38">
        <v>0</v>
      </c>
      <c r="AN195" s="38">
        <v>0</v>
      </c>
      <c r="AO195" s="38">
        <v>0</v>
      </c>
      <c r="AP195" s="38">
        <v>0</v>
      </c>
      <c r="AQ195" s="36">
        <v>0</v>
      </c>
      <c r="AR195" s="36">
        <v>0</v>
      </c>
      <c r="AS195" s="36">
        <v>0</v>
      </c>
      <c r="AT195" s="36">
        <v>0</v>
      </c>
      <c r="AU195" s="36">
        <v>0</v>
      </c>
      <c r="AV195" s="36">
        <v>0</v>
      </c>
      <c r="AW195" s="36">
        <v>0</v>
      </c>
      <c r="AX195" s="36">
        <v>0</v>
      </c>
      <c r="AY195" s="36">
        <v>0</v>
      </c>
      <c r="AZ195" s="40"/>
      <c r="BA195" s="40">
        <v>8175</v>
      </c>
      <c r="BB195" s="36">
        <v>0</v>
      </c>
      <c r="BC195" s="36">
        <v>0</v>
      </c>
      <c r="BD195" s="36">
        <v>0</v>
      </c>
      <c r="BE195" s="36">
        <v>-66</v>
      </c>
    </row>
    <row r="196" spans="1:57" x14ac:dyDescent="0.2">
      <c r="A196" s="35" t="s">
        <v>386</v>
      </c>
      <c r="B196" s="35" t="s">
        <v>1239</v>
      </c>
      <c r="C196" s="397" t="str">
        <f>IFERROR(VLOOKUP(B196,#REF!,2,FALSE),"")</f>
        <v/>
      </c>
      <c r="D196" s="35" t="s">
        <v>920</v>
      </c>
      <c r="E196" s="35"/>
      <c r="F196" s="35" t="s">
        <v>729</v>
      </c>
      <c r="G196" s="36">
        <v>251</v>
      </c>
      <c r="H196" s="36">
        <v>1850</v>
      </c>
      <c r="I196" s="37">
        <v>2101</v>
      </c>
      <c r="J196" s="39">
        <v>82</v>
      </c>
      <c r="K196" s="36">
        <v>28</v>
      </c>
      <c r="L196" s="36">
        <v>5830</v>
      </c>
      <c r="M196" s="37">
        <v>5858</v>
      </c>
      <c r="N196" s="38">
        <v>12952</v>
      </c>
      <c r="O196" s="38">
        <v>0</v>
      </c>
      <c r="P196" s="38">
        <v>121</v>
      </c>
      <c r="Q196" s="39">
        <v>13073</v>
      </c>
      <c r="R196" s="37">
        <v>10403</v>
      </c>
      <c r="S196" s="38">
        <v>2533</v>
      </c>
      <c r="T196" s="38">
        <v>-23</v>
      </c>
      <c r="U196" s="38">
        <v>416</v>
      </c>
      <c r="V196" s="39">
        <v>2926</v>
      </c>
      <c r="W196" s="36">
        <v>6587</v>
      </c>
      <c r="X196" s="36">
        <v>5739</v>
      </c>
      <c r="Y196" s="37">
        <v>12326</v>
      </c>
      <c r="Z196" s="39">
        <v>2962</v>
      </c>
      <c r="AA196" s="36">
        <v>91553</v>
      </c>
      <c r="AB196" s="36">
        <v>18566</v>
      </c>
      <c r="AC196" s="37">
        <v>110119</v>
      </c>
      <c r="AD196" s="38">
        <v>93327</v>
      </c>
      <c r="AE196" s="38">
        <v>1758</v>
      </c>
      <c r="AF196" s="39">
        <v>95085</v>
      </c>
      <c r="AG196" s="36">
        <v>3271</v>
      </c>
      <c r="AH196" s="36">
        <v>0</v>
      </c>
      <c r="AI196" s="36">
        <v>0</v>
      </c>
      <c r="AJ196" s="36">
        <v>26</v>
      </c>
      <c r="AK196" s="40">
        <v>258232</v>
      </c>
      <c r="AL196" s="38">
        <v>0</v>
      </c>
      <c r="AM196" s="38">
        <v>0</v>
      </c>
      <c r="AN196" s="38">
        <v>0</v>
      </c>
      <c r="AO196" s="38">
        <v>0</v>
      </c>
      <c r="AP196" s="38">
        <v>0</v>
      </c>
      <c r="AQ196" s="36">
        <v>0</v>
      </c>
      <c r="AR196" s="36">
        <v>0</v>
      </c>
      <c r="AS196" s="36">
        <v>0</v>
      </c>
      <c r="AT196" s="36">
        <v>0</v>
      </c>
      <c r="AU196" s="36">
        <v>0</v>
      </c>
      <c r="AV196" s="36">
        <v>-70</v>
      </c>
      <c r="AW196" s="36">
        <v>-612</v>
      </c>
      <c r="AX196" s="36">
        <v>0</v>
      </c>
      <c r="AY196" s="36">
        <v>0</v>
      </c>
      <c r="AZ196" s="40"/>
      <c r="BA196" s="40">
        <v>257550</v>
      </c>
      <c r="BB196" s="36">
        <v>0</v>
      </c>
      <c r="BC196" s="36">
        <v>0</v>
      </c>
      <c r="BD196" s="36">
        <v>6328</v>
      </c>
      <c r="BE196" s="36">
        <v>0</v>
      </c>
    </row>
    <row r="197" spans="1:57" x14ac:dyDescent="0.2">
      <c r="A197" s="35" t="s">
        <v>61</v>
      </c>
      <c r="B197" s="35" t="s">
        <v>1240</v>
      </c>
      <c r="C197" s="397" t="str">
        <f>IFERROR(VLOOKUP(B197,#REF!,2,FALSE),"")</f>
        <v/>
      </c>
      <c r="D197" s="35" t="s">
        <v>60</v>
      </c>
      <c r="E197" s="35"/>
      <c r="F197" s="35" t="s">
        <v>3</v>
      </c>
      <c r="G197" s="36">
        <v>0</v>
      </c>
      <c r="H197" s="36">
        <v>746</v>
      </c>
      <c r="I197" s="37">
        <v>746</v>
      </c>
      <c r="J197" s="39">
        <v>10</v>
      </c>
      <c r="K197" s="36">
        <v>107</v>
      </c>
      <c r="L197" s="36">
        <v>0</v>
      </c>
      <c r="M197" s="37">
        <v>107</v>
      </c>
      <c r="N197" s="38">
        <v>54</v>
      </c>
      <c r="O197" s="38">
        <v>0</v>
      </c>
      <c r="P197" s="38">
        <v>339</v>
      </c>
      <c r="Q197" s="39">
        <v>393</v>
      </c>
      <c r="R197" s="37">
        <v>1002</v>
      </c>
      <c r="S197" s="38">
        <v>24</v>
      </c>
      <c r="T197" s="38">
        <v>150</v>
      </c>
      <c r="U197" s="38">
        <v>520</v>
      </c>
      <c r="V197" s="39">
        <v>694</v>
      </c>
      <c r="W197" s="36">
        <v>0</v>
      </c>
      <c r="X197" s="36">
        <v>0</v>
      </c>
      <c r="Y197" s="37">
        <v>0</v>
      </c>
      <c r="Z197" s="39">
        <v>814</v>
      </c>
      <c r="AA197" s="36">
        <v>0</v>
      </c>
      <c r="AB197" s="36">
        <v>0</v>
      </c>
      <c r="AC197" s="37">
        <v>0</v>
      </c>
      <c r="AD197" s="38">
        <v>0</v>
      </c>
      <c r="AE197" s="38">
        <v>404</v>
      </c>
      <c r="AF197" s="39">
        <v>404</v>
      </c>
      <c r="AG197" s="36">
        <v>230</v>
      </c>
      <c r="AH197" s="36">
        <v>0</v>
      </c>
      <c r="AI197" s="36">
        <v>0</v>
      </c>
      <c r="AJ197" s="36">
        <v>196</v>
      </c>
      <c r="AK197" s="40">
        <v>4596</v>
      </c>
      <c r="AL197" s="38">
        <v>7963</v>
      </c>
      <c r="AM197" s="38">
        <v>-115</v>
      </c>
      <c r="AN197" s="38">
        <v>0</v>
      </c>
      <c r="AO197" s="38">
        <v>0</v>
      </c>
      <c r="AP197" s="38">
        <v>0</v>
      </c>
      <c r="AQ197" s="36">
        <v>881</v>
      </c>
      <c r="AR197" s="36">
        <v>0</v>
      </c>
      <c r="AS197" s="36">
        <v>0</v>
      </c>
      <c r="AT197" s="36">
        <v>0</v>
      </c>
      <c r="AU197" s="36">
        <v>0</v>
      </c>
      <c r="AV197" s="36">
        <v>-844</v>
      </c>
      <c r="AW197" s="36">
        <v>0</v>
      </c>
      <c r="AX197" s="36">
        <v>0</v>
      </c>
      <c r="AY197" s="36">
        <v>0</v>
      </c>
      <c r="AZ197" s="40"/>
      <c r="BA197" s="40">
        <v>12481</v>
      </c>
      <c r="BB197" s="36">
        <v>0</v>
      </c>
      <c r="BC197" s="36">
        <v>0</v>
      </c>
      <c r="BD197" s="36">
        <v>0</v>
      </c>
      <c r="BE197" s="36">
        <v>-24</v>
      </c>
    </row>
    <row r="198" spans="1:57" x14ac:dyDescent="0.2">
      <c r="A198" s="35" t="s">
        <v>71</v>
      </c>
      <c r="B198" s="35" t="s">
        <v>1241</v>
      </c>
      <c r="C198" s="397" t="str">
        <f>IFERROR(VLOOKUP(B198,#REF!,2,FALSE),"")</f>
        <v/>
      </c>
      <c r="D198" s="35" t="s">
        <v>70</v>
      </c>
      <c r="E198" s="35"/>
      <c r="F198" s="35" t="s">
        <v>3</v>
      </c>
      <c r="G198" s="36">
        <v>5</v>
      </c>
      <c r="H198" s="36">
        <v>546</v>
      </c>
      <c r="I198" s="37">
        <v>551</v>
      </c>
      <c r="J198" s="39">
        <v>15</v>
      </c>
      <c r="K198" s="36">
        <v>27</v>
      </c>
      <c r="L198" s="36">
        <v>0</v>
      </c>
      <c r="M198" s="37">
        <v>27</v>
      </c>
      <c r="N198" s="38">
        <v>9</v>
      </c>
      <c r="O198" s="38">
        <v>0</v>
      </c>
      <c r="P198" s="38">
        <v>412</v>
      </c>
      <c r="Q198" s="39">
        <v>421</v>
      </c>
      <c r="R198" s="37">
        <v>673</v>
      </c>
      <c r="S198" s="38">
        <v>15</v>
      </c>
      <c r="T198" s="38">
        <v>249</v>
      </c>
      <c r="U198" s="38">
        <v>337</v>
      </c>
      <c r="V198" s="39">
        <v>601</v>
      </c>
      <c r="W198" s="36">
        <v>0</v>
      </c>
      <c r="X198" s="36">
        <v>0</v>
      </c>
      <c r="Y198" s="37">
        <v>0</v>
      </c>
      <c r="Z198" s="39">
        <v>160</v>
      </c>
      <c r="AA198" s="36">
        <v>0</v>
      </c>
      <c r="AB198" s="36">
        <v>0</v>
      </c>
      <c r="AC198" s="37">
        <v>0</v>
      </c>
      <c r="AD198" s="38">
        <v>0</v>
      </c>
      <c r="AE198" s="38">
        <v>152</v>
      </c>
      <c r="AF198" s="39">
        <v>152</v>
      </c>
      <c r="AG198" s="36">
        <v>0</v>
      </c>
      <c r="AH198" s="36">
        <v>4</v>
      </c>
      <c r="AI198" s="36">
        <v>0</v>
      </c>
      <c r="AJ198" s="36">
        <v>0</v>
      </c>
      <c r="AK198" s="40">
        <v>2604</v>
      </c>
      <c r="AL198" s="38">
        <v>5020</v>
      </c>
      <c r="AM198" s="38">
        <v>0</v>
      </c>
      <c r="AN198" s="38">
        <v>0</v>
      </c>
      <c r="AO198" s="38">
        <v>0</v>
      </c>
      <c r="AP198" s="38">
        <v>0</v>
      </c>
      <c r="AQ198" s="36">
        <v>828</v>
      </c>
      <c r="AR198" s="36">
        <v>0</v>
      </c>
      <c r="AS198" s="36">
        <v>0</v>
      </c>
      <c r="AT198" s="36">
        <v>0</v>
      </c>
      <c r="AU198" s="36">
        <v>0</v>
      </c>
      <c r="AV198" s="36">
        <v>3</v>
      </c>
      <c r="AW198" s="36">
        <v>0</v>
      </c>
      <c r="AX198" s="36">
        <v>0</v>
      </c>
      <c r="AY198" s="36">
        <v>0</v>
      </c>
      <c r="AZ198" s="40"/>
      <c r="BA198" s="40">
        <v>8455</v>
      </c>
      <c r="BB198" s="36">
        <v>0</v>
      </c>
      <c r="BC198" s="36">
        <v>0</v>
      </c>
      <c r="BD198" s="36">
        <v>0</v>
      </c>
      <c r="BE198" s="36">
        <v>-9</v>
      </c>
    </row>
    <row r="199" spans="1:57" x14ac:dyDescent="0.2">
      <c r="A199" s="35" t="s">
        <v>237</v>
      </c>
      <c r="B199" s="35" t="s">
        <v>1242</v>
      </c>
      <c r="C199" s="397" t="str">
        <f>IFERROR(VLOOKUP(B199,#REF!,2,FALSE),"")</f>
        <v/>
      </c>
      <c r="D199" s="35" t="s">
        <v>236</v>
      </c>
      <c r="E199" s="35"/>
      <c r="F199" s="35" t="s">
        <v>3</v>
      </c>
      <c r="G199" s="36">
        <v>16</v>
      </c>
      <c r="H199" s="36">
        <v>361</v>
      </c>
      <c r="I199" s="37">
        <v>377</v>
      </c>
      <c r="J199" s="39">
        <v>1</v>
      </c>
      <c r="K199" s="36">
        <v>75</v>
      </c>
      <c r="L199" s="36">
        <v>0</v>
      </c>
      <c r="M199" s="37">
        <v>75</v>
      </c>
      <c r="N199" s="38">
        <v>-386</v>
      </c>
      <c r="O199" s="38">
        <v>0</v>
      </c>
      <c r="P199" s="38">
        <v>818</v>
      </c>
      <c r="Q199" s="39">
        <v>432</v>
      </c>
      <c r="R199" s="37">
        <v>481</v>
      </c>
      <c r="S199" s="38">
        <v>25</v>
      </c>
      <c r="T199" s="38">
        <v>108</v>
      </c>
      <c r="U199" s="38">
        <v>579</v>
      </c>
      <c r="V199" s="39">
        <v>712</v>
      </c>
      <c r="W199" s="36">
        <v>0</v>
      </c>
      <c r="X199" s="36">
        <v>0</v>
      </c>
      <c r="Y199" s="37">
        <v>0</v>
      </c>
      <c r="Z199" s="39">
        <v>579</v>
      </c>
      <c r="AA199" s="36">
        <v>0</v>
      </c>
      <c r="AB199" s="36">
        <v>0</v>
      </c>
      <c r="AC199" s="37">
        <v>0</v>
      </c>
      <c r="AD199" s="38">
        <v>0</v>
      </c>
      <c r="AE199" s="38">
        <v>344</v>
      </c>
      <c r="AF199" s="39">
        <v>344</v>
      </c>
      <c r="AG199" s="36">
        <v>598</v>
      </c>
      <c r="AH199" s="36">
        <v>0</v>
      </c>
      <c r="AI199" s="36">
        <v>0</v>
      </c>
      <c r="AJ199" s="36">
        <v>500</v>
      </c>
      <c r="AK199" s="40">
        <v>4099</v>
      </c>
      <c r="AL199" s="38">
        <v>4615</v>
      </c>
      <c r="AM199" s="38">
        <v>3</v>
      </c>
      <c r="AN199" s="38">
        <v>2659</v>
      </c>
      <c r="AO199" s="38">
        <v>0</v>
      </c>
      <c r="AP199" s="38">
        <v>0</v>
      </c>
      <c r="AQ199" s="36">
        <v>0</v>
      </c>
      <c r="AR199" s="36">
        <v>0</v>
      </c>
      <c r="AS199" s="36">
        <v>0</v>
      </c>
      <c r="AT199" s="36">
        <v>0</v>
      </c>
      <c r="AU199" s="36">
        <v>0</v>
      </c>
      <c r="AV199" s="36">
        <v>-424</v>
      </c>
      <c r="AW199" s="36">
        <v>0</v>
      </c>
      <c r="AX199" s="36">
        <v>0</v>
      </c>
      <c r="AY199" s="36">
        <v>0</v>
      </c>
      <c r="AZ199" s="40"/>
      <c r="BA199" s="40">
        <v>10952</v>
      </c>
      <c r="BB199" s="36">
        <v>0</v>
      </c>
      <c r="BC199" s="36">
        <v>0</v>
      </c>
      <c r="BD199" s="36">
        <v>131</v>
      </c>
      <c r="BE199" s="36">
        <v>6</v>
      </c>
    </row>
    <row r="200" spans="1:57" x14ac:dyDescent="0.2">
      <c r="A200" s="35" t="s">
        <v>311</v>
      </c>
      <c r="B200" s="35" t="s">
        <v>1243</v>
      </c>
      <c r="C200" s="397" t="str">
        <f>IFERROR(VLOOKUP(B200,#REF!,2,FALSE),"")</f>
        <v/>
      </c>
      <c r="D200" s="35" t="s">
        <v>310</v>
      </c>
      <c r="E200" s="35"/>
      <c r="F200" s="35" t="s">
        <v>3</v>
      </c>
      <c r="G200" s="36">
        <v>-209</v>
      </c>
      <c r="H200" s="36">
        <v>2845</v>
      </c>
      <c r="I200" s="37">
        <v>2636</v>
      </c>
      <c r="J200" s="39">
        <v>30</v>
      </c>
      <c r="K200" s="36">
        <v>23</v>
      </c>
      <c r="L200" s="36">
        <v>0</v>
      </c>
      <c r="M200" s="37">
        <v>23</v>
      </c>
      <c r="N200" s="38">
        <v>-648</v>
      </c>
      <c r="O200" s="38">
        <v>0</v>
      </c>
      <c r="P200" s="38">
        <v>1275</v>
      </c>
      <c r="Q200" s="39">
        <v>627</v>
      </c>
      <c r="R200" s="37">
        <v>816</v>
      </c>
      <c r="S200" s="38">
        <v>91</v>
      </c>
      <c r="T200" s="38">
        <v>369</v>
      </c>
      <c r="U200" s="38">
        <v>324</v>
      </c>
      <c r="V200" s="39">
        <v>784</v>
      </c>
      <c r="W200" s="36">
        <v>0</v>
      </c>
      <c r="X200" s="36">
        <v>0</v>
      </c>
      <c r="Y200" s="37">
        <v>0</v>
      </c>
      <c r="Z200" s="39">
        <v>774</v>
      </c>
      <c r="AA200" s="36">
        <v>0</v>
      </c>
      <c r="AB200" s="36">
        <v>0</v>
      </c>
      <c r="AC200" s="37">
        <v>0</v>
      </c>
      <c r="AD200" s="38">
        <v>0</v>
      </c>
      <c r="AE200" s="38">
        <v>387</v>
      </c>
      <c r="AF200" s="39">
        <v>387</v>
      </c>
      <c r="AG200" s="36">
        <v>0</v>
      </c>
      <c r="AH200" s="36">
        <v>0</v>
      </c>
      <c r="AI200" s="36">
        <v>0</v>
      </c>
      <c r="AJ200" s="36">
        <v>0</v>
      </c>
      <c r="AK200" s="40">
        <v>6077</v>
      </c>
      <c r="AL200" s="38">
        <v>7707</v>
      </c>
      <c r="AM200" s="38">
        <v>0</v>
      </c>
      <c r="AN200" s="38">
        <v>0</v>
      </c>
      <c r="AO200" s="38">
        <v>0</v>
      </c>
      <c r="AP200" s="38">
        <v>0</v>
      </c>
      <c r="AQ200" s="36">
        <v>550</v>
      </c>
      <c r="AR200" s="36">
        <v>0</v>
      </c>
      <c r="AS200" s="36">
        <v>0</v>
      </c>
      <c r="AT200" s="36">
        <v>0</v>
      </c>
      <c r="AU200" s="36">
        <v>0</v>
      </c>
      <c r="AV200" s="36">
        <v>-443</v>
      </c>
      <c r="AW200" s="36">
        <v>0</v>
      </c>
      <c r="AX200" s="36">
        <v>0</v>
      </c>
      <c r="AY200" s="36">
        <v>0</v>
      </c>
      <c r="AZ200" s="40"/>
      <c r="BA200" s="40">
        <v>13891</v>
      </c>
      <c r="BB200" s="36">
        <v>21</v>
      </c>
      <c r="BC200" s="36">
        <v>0</v>
      </c>
      <c r="BD200" s="36">
        <v>140</v>
      </c>
      <c r="BE200" s="36">
        <v>-79</v>
      </c>
    </row>
    <row r="201" spans="1:57" x14ac:dyDescent="0.2">
      <c r="A201" s="35" t="s">
        <v>404</v>
      </c>
      <c r="B201" s="35" t="s">
        <v>1244</v>
      </c>
      <c r="C201" s="397" t="str">
        <f>IFERROR(VLOOKUP(B201,#REF!,2,FALSE),"")</f>
        <v/>
      </c>
      <c r="D201" s="35" t="s">
        <v>403</v>
      </c>
      <c r="E201" s="35"/>
      <c r="F201" s="35" t="s">
        <v>3</v>
      </c>
      <c r="G201" s="36">
        <v>11</v>
      </c>
      <c r="H201" s="36">
        <v>772</v>
      </c>
      <c r="I201" s="37">
        <v>783</v>
      </c>
      <c r="J201" s="39">
        <v>24</v>
      </c>
      <c r="K201" s="36">
        <v>8</v>
      </c>
      <c r="L201" s="36">
        <v>0</v>
      </c>
      <c r="M201" s="37">
        <v>8</v>
      </c>
      <c r="N201" s="38">
        <v>-351</v>
      </c>
      <c r="O201" s="38">
        <v>0</v>
      </c>
      <c r="P201" s="38">
        <v>586</v>
      </c>
      <c r="Q201" s="39">
        <v>235</v>
      </c>
      <c r="R201" s="37">
        <v>877</v>
      </c>
      <c r="S201" s="38">
        <v>0</v>
      </c>
      <c r="T201" s="38">
        <v>63</v>
      </c>
      <c r="U201" s="38">
        <v>379</v>
      </c>
      <c r="V201" s="39">
        <v>442</v>
      </c>
      <c r="W201" s="36">
        <v>0</v>
      </c>
      <c r="X201" s="36">
        <v>0</v>
      </c>
      <c r="Y201" s="37">
        <v>0</v>
      </c>
      <c r="Z201" s="39">
        <v>469</v>
      </c>
      <c r="AA201" s="36">
        <v>0</v>
      </c>
      <c r="AB201" s="36">
        <v>0</v>
      </c>
      <c r="AC201" s="37">
        <v>0</v>
      </c>
      <c r="AD201" s="38">
        <v>0</v>
      </c>
      <c r="AE201" s="38">
        <v>458</v>
      </c>
      <c r="AF201" s="39">
        <v>458</v>
      </c>
      <c r="AG201" s="36">
        <v>65</v>
      </c>
      <c r="AH201" s="36">
        <v>0</v>
      </c>
      <c r="AI201" s="36">
        <v>0</v>
      </c>
      <c r="AJ201" s="36">
        <v>0</v>
      </c>
      <c r="AK201" s="40">
        <v>3361</v>
      </c>
      <c r="AL201" s="38">
        <v>5923</v>
      </c>
      <c r="AM201" s="38">
        <v>0</v>
      </c>
      <c r="AN201" s="38">
        <v>0</v>
      </c>
      <c r="AO201" s="38">
        <v>0</v>
      </c>
      <c r="AP201" s="38">
        <v>0</v>
      </c>
      <c r="AQ201" s="36">
        <v>0</v>
      </c>
      <c r="AR201" s="36">
        <v>0</v>
      </c>
      <c r="AS201" s="36">
        <v>0</v>
      </c>
      <c r="AT201" s="36">
        <v>0</v>
      </c>
      <c r="AU201" s="36">
        <v>0</v>
      </c>
      <c r="AV201" s="36">
        <v>2</v>
      </c>
      <c r="AW201" s="36">
        <v>0</v>
      </c>
      <c r="AX201" s="36">
        <v>0</v>
      </c>
      <c r="AY201" s="36">
        <v>0</v>
      </c>
      <c r="AZ201" s="40"/>
      <c r="BA201" s="40">
        <v>9286</v>
      </c>
      <c r="BB201" s="36">
        <v>12</v>
      </c>
      <c r="BC201" s="36">
        <v>0</v>
      </c>
      <c r="BD201" s="36">
        <v>0</v>
      </c>
      <c r="BE201" s="36">
        <v>-212</v>
      </c>
    </row>
    <row r="202" spans="1:57" x14ac:dyDescent="0.2">
      <c r="A202" s="35" t="s">
        <v>422</v>
      </c>
      <c r="B202" s="35" t="s">
        <v>1245</v>
      </c>
      <c r="C202" s="397" t="str">
        <f>IFERROR(VLOOKUP(B202,#REF!,2,FALSE),"")</f>
        <v/>
      </c>
      <c r="D202" s="35" t="s">
        <v>921</v>
      </c>
      <c r="E202" s="35"/>
      <c r="F202" s="35" t="s">
        <v>3</v>
      </c>
      <c r="G202" s="36">
        <v>38</v>
      </c>
      <c r="H202" s="36">
        <v>1292</v>
      </c>
      <c r="I202" s="37">
        <v>1330</v>
      </c>
      <c r="J202" s="39">
        <v>21</v>
      </c>
      <c r="K202" s="36">
        <v>52</v>
      </c>
      <c r="L202" s="36">
        <v>0</v>
      </c>
      <c r="M202" s="37">
        <v>52</v>
      </c>
      <c r="N202" s="38">
        <v>-656</v>
      </c>
      <c r="O202" s="38">
        <v>0</v>
      </c>
      <c r="P202" s="38">
        <v>278</v>
      </c>
      <c r="Q202" s="39">
        <v>-378</v>
      </c>
      <c r="R202" s="37">
        <v>1255</v>
      </c>
      <c r="S202" s="38">
        <v>55</v>
      </c>
      <c r="T202" s="38">
        <v>271</v>
      </c>
      <c r="U202" s="38">
        <v>671</v>
      </c>
      <c r="V202" s="39">
        <v>997</v>
      </c>
      <c r="W202" s="36">
        <v>0</v>
      </c>
      <c r="X202" s="36">
        <v>0</v>
      </c>
      <c r="Y202" s="37">
        <v>0</v>
      </c>
      <c r="Z202" s="39">
        <v>1062</v>
      </c>
      <c r="AA202" s="36">
        <v>0</v>
      </c>
      <c r="AB202" s="36">
        <v>0</v>
      </c>
      <c r="AC202" s="37">
        <v>0</v>
      </c>
      <c r="AD202" s="38">
        <v>0</v>
      </c>
      <c r="AE202" s="38">
        <v>660</v>
      </c>
      <c r="AF202" s="39">
        <v>660</v>
      </c>
      <c r="AG202" s="36">
        <v>0</v>
      </c>
      <c r="AH202" s="36">
        <v>0</v>
      </c>
      <c r="AI202" s="36">
        <v>0</v>
      </c>
      <c r="AJ202" s="36">
        <v>0</v>
      </c>
      <c r="AK202" s="40">
        <v>4999</v>
      </c>
      <c r="AL202" s="38">
        <v>6371</v>
      </c>
      <c r="AM202" s="38">
        <v>326</v>
      </c>
      <c r="AN202" s="38">
        <v>7462</v>
      </c>
      <c r="AO202" s="38">
        <v>0</v>
      </c>
      <c r="AP202" s="38">
        <v>147</v>
      </c>
      <c r="AQ202" s="36">
        <v>0</v>
      </c>
      <c r="AR202" s="36">
        <v>0</v>
      </c>
      <c r="AS202" s="36">
        <v>0</v>
      </c>
      <c r="AT202" s="36">
        <v>0</v>
      </c>
      <c r="AU202" s="36">
        <v>23</v>
      </c>
      <c r="AV202" s="36">
        <v>-403</v>
      </c>
      <c r="AW202" s="36">
        <v>4</v>
      </c>
      <c r="AX202" s="36">
        <v>0</v>
      </c>
      <c r="AY202" s="36">
        <v>0</v>
      </c>
      <c r="AZ202" s="40"/>
      <c r="BA202" s="40">
        <v>18929</v>
      </c>
      <c r="BB202" s="36">
        <v>0</v>
      </c>
      <c r="BC202" s="36">
        <v>0</v>
      </c>
      <c r="BD202" s="36">
        <v>2043</v>
      </c>
      <c r="BE202" s="36">
        <v>-275</v>
      </c>
    </row>
    <row r="203" spans="1:57" x14ac:dyDescent="0.2">
      <c r="A203" s="35" t="s">
        <v>523</v>
      </c>
      <c r="B203" s="35" t="s">
        <v>1246</v>
      </c>
      <c r="C203" s="397" t="str">
        <f>IFERROR(VLOOKUP(B203,#REF!,2,FALSE),"")</f>
        <v/>
      </c>
      <c r="D203" s="35" t="s">
        <v>522</v>
      </c>
      <c r="E203" s="35"/>
      <c r="F203" s="35" t="s">
        <v>3</v>
      </c>
      <c r="G203" s="36">
        <v>23</v>
      </c>
      <c r="H203" s="36">
        <v>683</v>
      </c>
      <c r="I203" s="37">
        <v>706</v>
      </c>
      <c r="J203" s="39">
        <v>14</v>
      </c>
      <c r="K203" s="36">
        <v>21</v>
      </c>
      <c r="L203" s="36">
        <v>0</v>
      </c>
      <c r="M203" s="37">
        <v>21</v>
      </c>
      <c r="N203" s="38">
        <v>-39</v>
      </c>
      <c r="O203" s="38">
        <v>0</v>
      </c>
      <c r="P203" s="38">
        <v>179</v>
      </c>
      <c r="Q203" s="39">
        <v>140</v>
      </c>
      <c r="R203" s="37">
        <v>1343</v>
      </c>
      <c r="S203" s="38">
        <v>20</v>
      </c>
      <c r="T203" s="38">
        <v>328</v>
      </c>
      <c r="U203" s="38">
        <v>102</v>
      </c>
      <c r="V203" s="39">
        <v>450</v>
      </c>
      <c r="W203" s="36">
        <v>0</v>
      </c>
      <c r="X203" s="36">
        <v>0</v>
      </c>
      <c r="Y203" s="37">
        <v>0</v>
      </c>
      <c r="Z203" s="39">
        <v>382</v>
      </c>
      <c r="AA203" s="36">
        <v>0</v>
      </c>
      <c r="AB203" s="36">
        <v>0</v>
      </c>
      <c r="AC203" s="37">
        <v>0</v>
      </c>
      <c r="AD203" s="38">
        <v>0</v>
      </c>
      <c r="AE203" s="38">
        <v>35</v>
      </c>
      <c r="AF203" s="39">
        <v>35</v>
      </c>
      <c r="AG203" s="36">
        <v>220</v>
      </c>
      <c r="AH203" s="36">
        <v>0</v>
      </c>
      <c r="AI203" s="36">
        <v>0</v>
      </c>
      <c r="AJ203" s="36">
        <v>20</v>
      </c>
      <c r="AK203" s="40">
        <v>3331</v>
      </c>
      <c r="AL203" s="38">
        <v>5785</v>
      </c>
      <c r="AM203" s="38">
        <v>6</v>
      </c>
      <c r="AN203" s="38">
        <v>0</v>
      </c>
      <c r="AO203" s="38">
        <v>0</v>
      </c>
      <c r="AP203" s="38">
        <v>0</v>
      </c>
      <c r="AQ203" s="36">
        <v>813</v>
      </c>
      <c r="AR203" s="36">
        <v>0</v>
      </c>
      <c r="AS203" s="36">
        <v>0</v>
      </c>
      <c r="AT203" s="36">
        <v>0</v>
      </c>
      <c r="AU203" s="36">
        <v>0</v>
      </c>
      <c r="AV203" s="36">
        <v>-34</v>
      </c>
      <c r="AW203" s="36">
        <v>0</v>
      </c>
      <c r="AX203" s="36">
        <v>0</v>
      </c>
      <c r="AY203" s="36">
        <v>0</v>
      </c>
      <c r="AZ203" s="40"/>
      <c r="BA203" s="40">
        <v>9901</v>
      </c>
      <c r="BB203" s="36">
        <v>0</v>
      </c>
      <c r="BC203" s="36">
        <v>0</v>
      </c>
      <c r="BD203" s="36">
        <v>0</v>
      </c>
      <c r="BE203" s="36">
        <v>-72</v>
      </c>
    </row>
    <row r="204" spans="1:57" x14ac:dyDescent="0.2">
      <c r="A204" s="35" t="s">
        <v>692</v>
      </c>
      <c r="B204" s="35" t="s">
        <v>1247</v>
      </c>
      <c r="C204" s="397" t="str">
        <f>IFERROR(VLOOKUP(B204,#REF!,2,FALSE),"")</f>
        <v/>
      </c>
      <c r="D204" s="35" t="s">
        <v>691</v>
      </c>
      <c r="E204" s="35"/>
      <c r="F204" s="35" t="s">
        <v>34</v>
      </c>
      <c r="G204" s="36">
        <v>-274</v>
      </c>
      <c r="H204" s="36">
        <v>1563</v>
      </c>
      <c r="I204" s="37">
        <v>1289</v>
      </c>
      <c r="J204" s="39">
        <v>29</v>
      </c>
      <c r="K204" s="36">
        <v>179</v>
      </c>
      <c r="L204" s="36">
        <v>81</v>
      </c>
      <c r="M204" s="37">
        <v>260</v>
      </c>
      <c r="N204" s="38">
        <v>1373</v>
      </c>
      <c r="O204" s="38">
        <v>0</v>
      </c>
      <c r="P204" s="38">
        <v>774</v>
      </c>
      <c r="Q204" s="39">
        <v>2147</v>
      </c>
      <c r="R204" s="37">
        <v>3529</v>
      </c>
      <c r="S204" s="38">
        <v>274</v>
      </c>
      <c r="T204" s="38">
        <v>-70</v>
      </c>
      <c r="U204" s="38">
        <v>642</v>
      </c>
      <c r="V204" s="39">
        <v>846</v>
      </c>
      <c r="W204" s="36">
        <v>527</v>
      </c>
      <c r="X204" s="36">
        <v>1399</v>
      </c>
      <c r="Y204" s="37">
        <v>1926</v>
      </c>
      <c r="Z204" s="39">
        <v>1647</v>
      </c>
      <c r="AA204" s="36">
        <v>23434</v>
      </c>
      <c r="AB204" s="36">
        <v>8950.0079993682175</v>
      </c>
      <c r="AC204" s="37">
        <v>32384.007999368216</v>
      </c>
      <c r="AD204" s="38">
        <v>19395</v>
      </c>
      <c r="AE204" s="38">
        <v>1259</v>
      </c>
      <c r="AF204" s="39">
        <v>20654</v>
      </c>
      <c r="AG204" s="36">
        <v>97</v>
      </c>
      <c r="AH204" s="36">
        <v>0</v>
      </c>
      <c r="AI204" s="36">
        <v>-71</v>
      </c>
      <c r="AJ204" s="36">
        <v>0</v>
      </c>
      <c r="AK204" s="40">
        <v>64737.007999368216</v>
      </c>
      <c r="AL204" s="38">
        <v>5836</v>
      </c>
      <c r="AM204" s="38">
        <v>74</v>
      </c>
      <c r="AN204" s="38">
        <v>3737</v>
      </c>
      <c r="AO204" s="38">
        <v>0</v>
      </c>
      <c r="AP204" s="38">
        <v>0</v>
      </c>
      <c r="AQ204" s="36">
        <v>176</v>
      </c>
      <c r="AR204" s="36">
        <v>0</v>
      </c>
      <c r="AS204" s="36">
        <v>0</v>
      </c>
      <c r="AT204" s="36">
        <v>0</v>
      </c>
      <c r="AU204" s="36">
        <v>55</v>
      </c>
      <c r="AV204" s="36">
        <v>-944</v>
      </c>
      <c r="AW204" s="36">
        <v>-163</v>
      </c>
      <c r="AX204" s="36">
        <v>0</v>
      </c>
      <c r="AY204" s="36">
        <v>0</v>
      </c>
      <c r="AZ204" s="40"/>
      <c r="BA204" s="40">
        <v>73508.007999368216</v>
      </c>
      <c r="BB204" s="36">
        <v>0</v>
      </c>
      <c r="BC204" s="36">
        <v>0</v>
      </c>
      <c r="BD204" s="36">
        <v>2606</v>
      </c>
      <c r="BE204" s="36">
        <v>-24</v>
      </c>
    </row>
    <row r="205" spans="1:57" x14ac:dyDescent="0.2">
      <c r="A205" s="35" t="s">
        <v>416</v>
      </c>
      <c r="B205" s="35" t="s">
        <v>1550</v>
      </c>
      <c r="C205" s="397" t="str">
        <f>IFERROR(VLOOKUP(B205,#REF!,2,FALSE),"")</f>
        <v/>
      </c>
      <c r="D205" s="35" t="s">
        <v>922</v>
      </c>
      <c r="E205" s="35"/>
      <c r="F205" s="35" t="s">
        <v>729</v>
      </c>
      <c r="G205" s="36">
        <v>112</v>
      </c>
      <c r="H205" s="36">
        <v>1366</v>
      </c>
      <c r="I205" s="37">
        <v>1478</v>
      </c>
      <c r="J205" s="39">
        <v>80</v>
      </c>
      <c r="K205" s="36">
        <v>0</v>
      </c>
      <c r="L205" s="36">
        <v>206</v>
      </c>
      <c r="M205" s="37">
        <v>206</v>
      </c>
      <c r="N205" s="38">
        <v>9418</v>
      </c>
      <c r="O205" s="38">
        <v>0</v>
      </c>
      <c r="P205" s="38">
        <v>1570</v>
      </c>
      <c r="Q205" s="39">
        <v>10988</v>
      </c>
      <c r="R205" s="37">
        <v>7201</v>
      </c>
      <c r="S205" s="38">
        <v>1143</v>
      </c>
      <c r="T205" s="38">
        <v>-12</v>
      </c>
      <c r="U205" s="38">
        <v>395</v>
      </c>
      <c r="V205" s="39">
        <v>1526</v>
      </c>
      <c r="W205" s="36">
        <v>2566</v>
      </c>
      <c r="X205" s="36">
        <v>3643</v>
      </c>
      <c r="Y205" s="37">
        <v>6209</v>
      </c>
      <c r="Z205" s="39">
        <v>1829</v>
      </c>
      <c r="AA205" s="36">
        <v>74467</v>
      </c>
      <c r="AB205" s="36">
        <v>28440.737632881843</v>
      </c>
      <c r="AC205" s="37">
        <v>102907.73763288185</v>
      </c>
      <c r="AD205" s="38">
        <v>56773</v>
      </c>
      <c r="AE205" s="38">
        <v>1906</v>
      </c>
      <c r="AF205" s="39">
        <v>58679</v>
      </c>
      <c r="AG205" s="36">
        <v>4</v>
      </c>
      <c r="AH205" s="36">
        <v>-306</v>
      </c>
      <c r="AI205" s="36">
        <v>0</v>
      </c>
      <c r="AJ205" s="36">
        <v>0</v>
      </c>
      <c r="AK205" s="40">
        <v>190801.73763288185</v>
      </c>
      <c r="AL205" s="38">
        <v>0</v>
      </c>
      <c r="AM205" s="38">
        <v>0</v>
      </c>
      <c r="AN205" s="38">
        <v>0</v>
      </c>
      <c r="AO205" s="38">
        <v>0</v>
      </c>
      <c r="AP205" s="38">
        <v>0</v>
      </c>
      <c r="AQ205" s="36">
        <v>0</v>
      </c>
      <c r="AR205" s="36">
        <v>0</v>
      </c>
      <c r="AS205" s="36">
        <v>0</v>
      </c>
      <c r="AT205" s="36">
        <v>0</v>
      </c>
      <c r="AU205" s="36">
        <v>149</v>
      </c>
      <c r="AV205" s="36">
        <v>0</v>
      </c>
      <c r="AW205" s="36">
        <v>0</v>
      </c>
      <c r="AX205" s="36">
        <v>0</v>
      </c>
      <c r="AY205" s="36">
        <v>0</v>
      </c>
      <c r="AZ205" s="40"/>
      <c r="BA205" s="40">
        <v>190950.73763288185</v>
      </c>
      <c r="BB205" s="36">
        <v>0</v>
      </c>
      <c r="BC205" s="36">
        <v>0</v>
      </c>
      <c r="BD205" s="36">
        <v>3308</v>
      </c>
      <c r="BE205" s="36">
        <v>-395</v>
      </c>
    </row>
    <row r="206" spans="1:57" x14ac:dyDescent="0.2">
      <c r="A206" s="35" t="s">
        <v>138</v>
      </c>
      <c r="B206" s="35" t="s">
        <v>1248</v>
      </c>
      <c r="C206" s="397" t="str">
        <f>IFERROR(VLOOKUP(B206,#REF!,2,FALSE),"")</f>
        <v/>
      </c>
      <c r="D206" s="35" t="s">
        <v>137</v>
      </c>
      <c r="E206" s="35"/>
      <c r="F206" s="35" t="s">
        <v>3</v>
      </c>
      <c r="G206" s="36">
        <v>-114</v>
      </c>
      <c r="H206" s="36">
        <v>788</v>
      </c>
      <c r="I206" s="37">
        <v>674</v>
      </c>
      <c r="J206" s="39">
        <v>0</v>
      </c>
      <c r="K206" s="36">
        <v>0</v>
      </c>
      <c r="L206" s="36">
        <v>0</v>
      </c>
      <c r="M206" s="37">
        <v>0</v>
      </c>
      <c r="N206" s="38">
        <v>-366</v>
      </c>
      <c r="O206" s="38">
        <v>0</v>
      </c>
      <c r="P206" s="38">
        <v>52</v>
      </c>
      <c r="Q206" s="39">
        <v>-314</v>
      </c>
      <c r="R206" s="37">
        <v>553</v>
      </c>
      <c r="S206" s="38">
        <v>0</v>
      </c>
      <c r="T206" s="38">
        <v>-7</v>
      </c>
      <c r="U206" s="38">
        <v>221</v>
      </c>
      <c r="V206" s="39">
        <v>214</v>
      </c>
      <c r="W206" s="36">
        <v>0</v>
      </c>
      <c r="X206" s="36">
        <v>0</v>
      </c>
      <c r="Y206" s="37">
        <v>0</v>
      </c>
      <c r="Z206" s="39">
        <v>205</v>
      </c>
      <c r="AA206" s="36">
        <v>0</v>
      </c>
      <c r="AB206" s="36">
        <v>0</v>
      </c>
      <c r="AC206" s="37">
        <v>0</v>
      </c>
      <c r="AD206" s="38">
        <v>0</v>
      </c>
      <c r="AE206" s="38">
        <v>95</v>
      </c>
      <c r="AF206" s="39">
        <v>95</v>
      </c>
      <c r="AG206" s="36">
        <v>0</v>
      </c>
      <c r="AH206" s="36">
        <v>0</v>
      </c>
      <c r="AI206" s="36">
        <v>0</v>
      </c>
      <c r="AJ206" s="36">
        <v>120</v>
      </c>
      <c r="AK206" s="40">
        <v>1547</v>
      </c>
      <c r="AL206" s="38">
        <v>1989</v>
      </c>
      <c r="AM206" s="38">
        <v>0</v>
      </c>
      <c r="AN206" s="38">
        <v>0</v>
      </c>
      <c r="AO206" s="38">
        <v>0</v>
      </c>
      <c r="AP206" s="38">
        <v>0</v>
      </c>
      <c r="AQ206" s="36">
        <v>327</v>
      </c>
      <c r="AR206" s="36">
        <v>0</v>
      </c>
      <c r="AS206" s="36">
        <v>0</v>
      </c>
      <c r="AT206" s="36">
        <v>0</v>
      </c>
      <c r="AU206" s="36">
        <v>0</v>
      </c>
      <c r="AV206" s="36">
        <v>0</v>
      </c>
      <c r="AW206" s="36">
        <v>0</v>
      </c>
      <c r="AX206" s="36">
        <v>0</v>
      </c>
      <c r="AY206" s="36">
        <v>0</v>
      </c>
      <c r="AZ206" s="40"/>
      <c r="BA206" s="40">
        <v>3863</v>
      </c>
      <c r="BB206" s="36">
        <v>0</v>
      </c>
      <c r="BC206" s="36">
        <v>0</v>
      </c>
      <c r="BD206" s="36">
        <v>15</v>
      </c>
      <c r="BE206" s="36">
        <v>-2</v>
      </c>
    </row>
    <row r="207" spans="1:57" x14ac:dyDescent="0.2">
      <c r="A207" s="35" t="s">
        <v>252</v>
      </c>
      <c r="B207" s="35" t="s">
        <v>1249</v>
      </c>
      <c r="C207" s="397" t="str">
        <f>IFERROR(VLOOKUP(B207,#REF!,2,FALSE),"")</f>
        <v/>
      </c>
      <c r="D207" s="35" t="s">
        <v>251</v>
      </c>
      <c r="E207" s="35"/>
      <c r="F207" s="35" t="s">
        <v>3</v>
      </c>
      <c r="G207" s="36">
        <v>16</v>
      </c>
      <c r="H207" s="36">
        <v>619</v>
      </c>
      <c r="I207" s="37">
        <v>635</v>
      </c>
      <c r="J207" s="39">
        <v>7</v>
      </c>
      <c r="K207" s="36">
        <v>105</v>
      </c>
      <c r="L207" s="36">
        <v>0</v>
      </c>
      <c r="M207" s="37">
        <v>105</v>
      </c>
      <c r="N207" s="38">
        <v>-110</v>
      </c>
      <c r="O207" s="38">
        <v>0</v>
      </c>
      <c r="P207" s="38">
        <v>53</v>
      </c>
      <c r="Q207" s="39">
        <v>-57</v>
      </c>
      <c r="R207" s="37">
        <v>821</v>
      </c>
      <c r="S207" s="38">
        <v>0</v>
      </c>
      <c r="T207" s="38">
        <v>39</v>
      </c>
      <c r="U207" s="38">
        <v>127</v>
      </c>
      <c r="V207" s="39">
        <v>166</v>
      </c>
      <c r="W207" s="36">
        <v>0</v>
      </c>
      <c r="X207" s="36">
        <v>0</v>
      </c>
      <c r="Y207" s="37">
        <v>0</v>
      </c>
      <c r="Z207" s="39">
        <v>401</v>
      </c>
      <c r="AA207" s="36">
        <v>0</v>
      </c>
      <c r="AB207" s="36">
        <v>0</v>
      </c>
      <c r="AC207" s="37">
        <v>0</v>
      </c>
      <c r="AD207" s="38">
        <v>0</v>
      </c>
      <c r="AE207" s="38">
        <v>167</v>
      </c>
      <c r="AF207" s="39">
        <v>167</v>
      </c>
      <c r="AG207" s="36">
        <v>0</v>
      </c>
      <c r="AH207" s="36">
        <v>0</v>
      </c>
      <c r="AI207" s="36">
        <v>0</v>
      </c>
      <c r="AJ207" s="36">
        <v>0</v>
      </c>
      <c r="AK207" s="40">
        <v>2245</v>
      </c>
      <c r="AL207" s="38">
        <v>4465</v>
      </c>
      <c r="AM207" s="38">
        <v>0</v>
      </c>
      <c r="AN207" s="38">
        <v>0</v>
      </c>
      <c r="AO207" s="38">
        <v>0</v>
      </c>
      <c r="AP207" s="38">
        <v>0</v>
      </c>
      <c r="AQ207" s="36">
        <v>0</v>
      </c>
      <c r="AR207" s="36">
        <v>0</v>
      </c>
      <c r="AS207" s="36">
        <v>0</v>
      </c>
      <c r="AT207" s="36">
        <v>0</v>
      </c>
      <c r="AU207" s="36">
        <v>35</v>
      </c>
      <c r="AV207" s="36">
        <v>-93</v>
      </c>
      <c r="AW207" s="36">
        <v>0</v>
      </c>
      <c r="AX207" s="36">
        <v>0</v>
      </c>
      <c r="AY207" s="36">
        <v>0</v>
      </c>
      <c r="AZ207" s="40"/>
      <c r="BA207" s="40">
        <v>6652</v>
      </c>
      <c r="BB207" s="36">
        <v>0</v>
      </c>
      <c r="BC207" s="36">
        <v>0</v>
      </c>
      <c r="BD207" s="36">
        <v>27</v>
      </c>
      <c r="BE207" s="36">
        <v>-271</v>
      </c>
    </row>
    <row r="208" spans="1:57" x14ac:dyDescent="0.2">
      <c r="A208" s="35" t="s">
        <v>461</v>
      </c>
      <c r="B208" s="35" t="s">
        <v>1250</v>
      </c>
      <c r="C208" s="397" t="str">
        <f>IFERROR(VLOOKUP(B208,#REF!,2,FALSE),"")</f>
        <v/>
      </c>
      <c r="D208" s="35" t="s">
        <v>923</v>
      </c>
      <c r="E208" s="35"/>
      <c r="F208" s="35" t="s">
        <v>3</v>
      </c>
      <c r="G208" s="36">
        <v>15</v>
      </c>
      <c r="H208" s="36">
        <v>443</v>
      </c>
      <c r="I208" s="37">
        <v>458</v>
      </c>
      <c r="J208" s="39">
        <v>5</v>
      </c>
      <c r="K208" s="36">
        <v>7</v>
      </c>
      <c r="L208" s="36">
        <v>0</v>
      </c>
      <c r="M208" s="37">
        <v>7</v>
      </c>
      <c r="N208" s="38">
        <v>-86</v>
      </c>
      <c r="O208" s="38">
        <v>0</v>
      </c>
      <c r="P208" s="38">
        <v>103</v>
      </c>
      <c r="Q208" s="39">
        <v>17</v>
      </c>
      <c r="R208" s="37">
        <v>450</v>
      </c>
      <c r="S208" s="38">
        <v>39</v>
      </c>
      <c r="T208" s="38">
        <v>31</v>
      </c>
      <c r="U208" s="38">
        <v>4</v>
      </c>
      <c r="V208" s="39">
        <v>74</v>
      </c>
      <c r="W208" s="36">
        <v>0</v>
      </c>
      <c r="X208" s="36">
        <v>0</v>
      </c>
      <c r="Y208" s="37">
        <v>0</v>
      </c>
      <c r="Z208" s="39">
        <v>140</v>
      </c>
      <c r="AA208" s="36">
        <v>0</v>
      </c>
      <c r="AB208" s="36">
        <v>0</v>
      </c>
      <c r="AC208" s="37">
        <v>0</v>
      </c>
      <c r="AD208" s="38">
        <v>-5</v>
      </c>
      <c r="AE208" s="38">
        <v>133</v>
      </c>
      <c r="AF208" s="39">
        <v>128</v>
      </c>
      <c r="AG208" s="36">
        <v>0</v>
      </c>
      <c r="AH208" s="36">
        <v>0</v>
      </c>
      <c r="AI208" s="36">
        <v>0</v>
      </c>
      <c r="AJ208" s="36">
        <v>0</v>
      </c>
      <c r="AK208" s="40">
        <v>1279</v>
      </c>
      <c r="AL208" s="38">
        <v>1403</v>
      </c>
      <c r="AM208" s="38">
        <v>14</v>
      </c>
      <c r="AN208" s="38">
        <v>776</v>
      </c>
      <c r="AO208" s="38">
        <v>0</v>
      </c>
      <c r="AP208" s="38">
        <v>0</v>
      </c>
      <c r="AQ208" s="36">
        <v>0</v>
      </c>
      <c r="AR208" s="36">
        <v>0</v>
      </c>
      <c r="AS208" s="36">
        <v>0</v>
      </c>
      <c r="AT208" s="36">
        <v>0</v>
      </c>
      <c r="AU208" s="36">
        <v>0</v>
      </c>
      <c r="AV208" s="36">
        <v>0</v>
      </c>
      <c r="AW208" s="36">
        <v>0</v>
      </c>
      <c r="AX208" s="36">
        <v>0</v>
      </c>
      <c r="AY208" s="36">
        <v>0</v>
      </c>
      <c r="AZ208" s="40"/>
      <c r="BA208" s="40">
        <v>3472</v>
      </c>
      <c r="BB208" s="36">
        <v>0</v>
      </c>
      <c r="BC208" s="36">
        <v>0</v>
      </c>
      <c r="BD208" s="36">
        <v>0</v>
      </c>
      <c r="BE208" s="36">
        <v>-18</v>
      </c>
    </row>
    <row r="209" spans="1:57" x14ac:dyDescent="0.2">
      <c r="A209" s="35" t="s">
        <v>488</v>
      </c>
      <c r="B209" s="35" t="s">
        <v>1251</v>
      </c>
      <c r="C209" s="397" t="str">
        <f>IFERROR(VLOOKUP(B209,#REF!,2,FALSE),"")</f>
        <v/>
      </c>
      <c r="D209" s="35" t="s">
        <v>487</v>
      </c>
      <c r="E209" s="35"/>
      <c r="F209" s="35" t="s">
        <v>3</v>
      </c>
      <c r="G209" s="36">
        <v>-196</v>
      </c>
      <c r="H209" s="36">
        <v>1302</v>
      </c>
      <c r="I209" s="37">
        <v>1106</v>
      </c>
      <c r="J209" s="39">
        <v>17</v>
      </c>
      <c r="K209" s="36">
        <v>187</v>
      </c>
      <c r="L209" s="36">
        <v>0</v>
      </c>
      <c r="M209" s="37">
        <v>187</v>
      </c>
      <c r="N209" s="38">
        <v>-559</v>
      </c>
      <c r="O209" s="38">
        <v>0</v>
      </c>
      <c r="P209" s="38">
        <v>350</v>
      </c>
      <c r="Q209" s="39">
        <v>-209</v>
      </c>
      <c r="R209" s="37">
        <v>851</v>
      </c>
      <c r="S209" s="38">
        <v>7</v>
      </c>
      <c r="T209" s="38">
        <v>122</v>
      </c>
      <c r="U209" s="38">
        <v>269</v>
      </c>
      <c r="V209" s="39">
        <v>398</v>
      </c>
      <c r="W209" s="36">
        <v>0</v>
      </c>
      <c r="X209" s="36">
        <v>0</v>
      </c>
      <c r="Y209" s="37">
        <v>0</v>
      </c>
      <c r="Z209" s="39">
        <v>1283</v>
      </c>
      <c r="AA209" s="36">
        <v>0</v>
      </c>
      <c r="AB209" s="36">
        <v>0</v>
      </c>
      <c r="AC209" s="37">
        <v>0</v>
      </c>
      <c r="AD209" s="38">
        <v>0</v>
      </c>
      <c r="AE209" s="38">
        <v>327</v>
      </c>
      <c r="AF209" s="39">
        <v>327</v>
      </c>
      <c r="AG209" s="36">
        <v>1</v>
      </c>
      <c r="AH209" s="36">
        <v>0</v>
      </c>
      <c r="AI209" s="36">
        <v>0</v>
      </c>
      <c r="AJ209" s="36">
        <v>0</v>
      </c>
      <c r="AK209" s="40">
        <v>3961</v>
      </c>
      <c r="AL209" s="38">
        <v>8325</v>
      </c>
      <c r="AM209" s="38">
        <v>5</v>
      </c>
      <c r="AN209" s="38">
        <v>0</v>
      </c>
      <c r="AO209" s="38">
        <v>0</v>
      </c>
      <c r="AP209" s="38">
        <v>0</v>
      </c>
      <c r="AQ209" s="36">
        <v>415</v>
      </c>
      <c r="AR209" s="36">
        <v>0</v>
      </c>
      <c r="AS209" s="36">
        <v>0</v>
      </c>
      <c r="AT209" s="36">
        <v>0</v>
      </c>
      <c r="AU209" s="36">
        <v>0</v>
      </c>
      <c r="AV209" s="36">
        <v>-147</v>
      </c>
      <c r="AW209" s="36">
        <v>0</v>
      </c>
      <c r="AX209" s="36">
        <v>0</v>
      </c>
      <c r="AY209" s="36">
        <v>0</v>
      </c>
      <c r="AZ209" s="40"/>
      <c r="BA209" s="40">
        <v>12559</v>
      </c>
      <c r="BB209" s="36">
        <v>0</v>
      </c>
      <c r="BC209" s="36">
        <v>0</v>
      </c>
      <c r="BD209" s="36">
        <v>102</v>
      </c>
      <c r="BE209" s="36">
        <v>-148</v>
      </c>
    </row>
    <row r="210" spans="1:57" x14ac:dyDescent="0.2">
      <c r="A210" s="35" t="s">
        <v>264</v>
      </c>
      <c r="B210" s="35" t="s">
        <v>1252</v>
      </c>
      <c r="C210" s="397" t="str">
        <f>IFERROR(VLOOKUP(B210,#REF!,2,FALSE),"")</f>
        <v/>
      </c>
      <c r="D210" s="35" t="s">
        <v>263</v>
      </c>
      <c r="E210" s="35"/>
      <c r="F210" s="35" t="s">
        <v>3</v>
      </c>
      <c r="G210" s="36">
        <v>-166</v>
      </c>
      <c r="H210" s="36">
        <v>938</v>
      </c>
      <c r="I210" s="37">
        <v>772</v>
      </c>
      <c r="J210" s="39">
        <v>40</v>
      </c>
      <c r="K210" s="36">
        <v>100</v>
      </c>
      <c r="L210" s="36">
        <v>0</v>
      </c>
      <c r="M210" s="37">
        <v>100</v>
      </c>
      <c r="N210" s="38">
        <v>-483</v>
      </c>
      <c r="O210" s="38">
        <v>0</v>
      </c>
      <c r="P210" s="38">
        <v>852</v>
      </c>
      <c r="Q210" s="39">
        <v>369</v>
      </c>
      <c r="R210" s="37">
        <v>1812</v>
      </c>
      <c r="S210" s="38">
        <v>45</v>
      </c>
      <c r="T210" s="38">
        <v>175</v>
      </c>
      <c r="U210" s="38">
        <v>179</v>
      </c>
      <c r="V210" s="39">
        <v>399</v>
      </c>
      <c r="W210" s="36">
        <v>0</v>
      </c>
      <c r="X210" s="36">
        <v>0</v>
      </c>
      <c r="Y210" s="37">
        <v>0</v>
      </c>
      <c r="Z210" s="39">
        <v>1479</v>
      </c>
      <c r="AA210" s="36">
        <v>0</v>
      </c>
      <c r="AB210" s="36">
        <v>0</v>
      </c>
      <c r="AC210" s="37">
        <v>0</v>
      </c>
      <c r="AD210" s="38">
        <v>0</v>
      </c>
      <c r="AE210" s="38">
        <v>369</v>
      </c>
      <c r="AF210" s="39">
        <v>369</v>
      </c>
      <c r="AG210" s="36">
        <v>9</v>
      </c>
      <c r="AH210" s="36">
        <v>59</v>
      </c>
      <c r="AI210" s="36">
        <v>0</v>
      </c>
      <c r="AJ210" s="36">
        <v>12</v>
      </c>
      <c r="AK210" s="40">
        <v>5420</v>
      </c>
      <c r="AL210" s="38">
        <v>4254</v>
      </c>
      <c r="AM210" s="38">
        <v>0</v>
      </c>
      <c r="AN210" s="38">
        <v>1962</v>
      </c>
      <c r="AO210" s="38">
        <v>0</v>
      </c>
      <c r="AP210" s="38">
        <v>32</v>
      </c>
      <c r="AQ210" s="36">
        <v>222</v>
      </c>
      <c r="AR210" s="36">
        <v>0</v>
      </c>
      <c r="AS210" s="36">
        <v>0</v>
      </c>
      <c r="AT210" s="36">
        <v>0</v>
      </c>
      <c r="AU210" s="36">
        <v>0</v>
      </c>
      <c r="AV210" s="36">
        <v>0</v>
      </c>
      <c r="AW210" s="36">
        <v>0</v>
      </c>
      <c r="AX210" s="36">
        <v>0</v>
      </c>
      <c r="AY210" s="36">
        <v>0</v>
      </c>
      <c r="AZ210" s="40"/>
      <c r="BA210" s="40">
        <v>11890</v>
      </c>
      <c r="BB210" s="36">
        <v>0</v>
      </c>
      <c r="BC210" s="36">
        <v>0</v>
      </c>
      <c r="BD210" s="36">
        <v>397</v>
      </c>
      <c r="BE210" s="36">
        <v>-116</v>
      </c>
    </row>
    <row r="211" spans="1:57" x14ac:dyDescent="0.2">
      <c r="A211" s="35" t="s">
        <v>482</v>
      </c>
      <c r="B211" s="35" t="s">
        <v>1253</v>
      </c>
      <c r="C211" s="397" t="str">
        <f>IFERROR(VLOOKUP(B211,#REF!,2,FALSE),"")</f>
        <v/>
      </c>
      <c r="D211" s="35" t="s">
        <v>924</v>
      </c>
      <c r="E211" s="35"/>
      <c r="F211" s="35" t="s">
        <v>3</v>
      </c>
      <c r="G211" s="36">
        <v>7</v>
      </c>
      <c r="H211" s="36">
        <v>428</v>
      </c>
      <c r="I211" s="37">
        <v>435</v>
      </c>
      <c r="J211" s="39">
        <v>11</v>
      </c>
      <c r="K211" s="36">
        <v>18</v>
      </c>
      <c r="L211" s="36">
        <v>0</v>
      </c>
      <c r="M211" s="37">
        <v>18</v>
      </c>
      <c r="N211" s="38">
        <v>-211</v>
      </c>
      <c r="O211" s="38">
        <v>0</v>
      </c>
      <c r="P211" s="38">
        <v>190</v>
      </c>
      <c r="Q211" s="39">
        <v>-21</v>
      </c>
      <c r="R211" s="37">
        <v>499</v>
      </c>
      <c r="S211" s="38">
        <v>0</v>
      </c>
      <c r="T211" s="38">
        <v>95</v>
      </c>
      <c r="U211" s="38">
        <v>-23</v>
      </c>
      <c r="V211" s="39">
        <v>72</v>
      </c>
      <c r="W211" s="36">
        <v>0</v>
      </c>
      <c r="X211" s="36">
        <v>0</v>
      </c>
      <c r="Y211" s="37">
        <v>0</v>
      </c>
      <c r="Z211" s="39">
        <v>119</v>
      </c>
      <c r="AA211" s="36">
        <v>0</v>
      </c>
      <c r="AB211" s="36">
        <v>0</v>
      </c>
      <c r="AC211" s="37">
        <v>0</v>
      </c>
      <c r="AD211" s="38">
        <v>0</v>
      </c>
      <c r="AE211" s="38">
        <v>91</v>
      </c>
      <c r="AF211" s="39">
        <v>91</v>
      </c>
      <c r="AG211" s="36">
        <v>2</v>
      </c>
      <c r="AH211" s="36">
        <v>0</v>
      </c>
      <c r="AI211" s="36">
        <v>0</v>
      </c>
      <c r="AJ211" s="36">
        <v>1</v>
      </c>
      <c r="AK211" s="40">
        <v>1227</v>
      </c>
      <c r="AL211" s="38">
        <v>2498</v>
      </c>
      <c r="AM211" s="38">
        <v>25</v>
      </c>
      <c r="AN211" s="38">
        <v>0</v>
      </c>
      <c r="AO211" s="38">
        <v>0</v>
      </c>
      <c r="AP211" s="38">
        <v>0</v>
      </c>
      <c r="AQ211" s="36">
        <v>222</v>
      </c>
      <c r="AR211" s="36">
        <v>0</v>
      </c>
      <c r="AS211" s="36">
        <v>0</v>
      </c>
      <c r="AT211" s="36">
        <v>0</v>
      </c>
      <c r="AU211" s="36">
        <v>0</v>
      </c>
      <c r="AV211" s="36">
        <v>0</v>
      </c>
      <c r="AW211" s="36">
        <v>0</v>
      </c>
      <c r="AX211" s="36">
        <v>0</v>
      </c>
      <c r="AY211" s="36">
        <v>0</v>
      </c>
      <c r="AZ211" s="40"/>
      <c r="BA211" s="40">
        <v>3972</v>
      </c>
      <c r="BB211" s="36">
        <v>0</v>
      </c>
      <c r="BC211" s="36">
        <v>0</v>
      </c>
      <c r="BD211" s="36">
        <v>0</v>
      </c>
      <c r="BE211" s="36">
        <v>-18</v>
      </c>
    </row>
    <row r="212" spans="1:57" x14ac:dyDescent="0.2">
      <c r="A212" s="35" t="s">
        <v>493</v>
      </c>
      <c r="B212" s="35" t="s">
        <v>1254</v>
      </c>
      <c r="C212" s="397" t="str">
        <f>IFERROR(VLOOKUP(B212,#REF!,2,FALSE),"")</f>
        <v/>
      </c>
      <c r="D212" s="35" t="s">
        <v>925</v>
      </c>
      <c r="E212" s="35"/>
      <c r="F212" s="35" t="s">
        <v>3</v>
      </c>
      <c r="G212" s="36">
        <v>8</v>
      </c>
      <c r="H212" s="36">
        <v>774</v>
      </c>
      <c r="I212" s="37">
        <v>782</v>
      </c>
      <c r="J212" s="39">
        <v>15</v>
      </c>
      <c r="K212" s="36">
        <v>22</v>
      </c>
      <c r="L212" s="36">
        <v>0</v>
      </c>
      <c r="M212" s="37">
        <v>22</v>
      </c>
      <c r="N212" s="38">
        <v>-62</v>
      </c>
      <c r="O212" s="38">
        <v>0</v>
      </c>
      <c r="P212" s="38">
        <v>484</v>
      </c>
      <c r="Q212" s="39">
        <v>422</v>
      </c>
      <c r="R212" s="37">
        <v>703</v>
      </c>
      <c r="S212" s="38">
        <v>0</v>
      </c>
      <c r="T212" s="38">
        <v>180</v>
      </c>
      <c r="U212" s="38">
        <v>478</v>
      </c>
      <c r="V212" s="39">
        <v>658</v>
      </c>
      <c r="W212" s="36">
        <v>0</v>
      </c>
      <c r="X212" s="36">
        <v>0</v>
      </c>
      <c r="Y212" s="37">
        <v>0</v>
      </c>
      <c r="Z212" s="39">
        <v>-2</v>
      </c>
      <c r="AA212" s="36">
        <v>0</v>
      </c>
      <c r="AB212" s="36">
        <v>0</v>
      </c>
      <c r="AC212" s="37">
        <v>0</v>
      </c>
      <c r="AD212" s="38">
        <v>0</v>
      </c>
      <c r="AE212" s="38">
        <v>71</v>
      </c>
      <c r="AF212" s="39">
        <v>71</v>
      </c>
      <c r="AG212" s="36">
        <v>4</v>
      </c>
      <c r="AH212" s="36">
        <v>11</v>
      </c>
      <c r="AI212" s="36">
        <v>0</v>
      </c>
      <c r="AJ212" s="36">
        <v>0</v>
      </c>
      <c r="AK212" s="40">
        <v>2686</v>
      </c>
      <c r="AL212" s="38">
        <v>2498</v>
      </c>
      <c r="AM212" s="38">
        <v>0</v>
      </c>
      <c r="AN212" s="38">
        <v>1690</v>
      </c>
      <c r="AO212" s="38">
        <v>0</v>
      </c>
      <c r="AP212" s="38">
        <v>0</v>
      </c>
      <c r="AQ212" s="36">
        <v>444</v>
      </c>
      <c r="AR212" s="36">
        <v>0</v>
      </c>
      <c r="AS212" s="36">
        <v>0</v>
      </c>
      <c r="AT212" s="36">
        <v>0</v>
      </c>
      <c r="AU212" s="36">
        <v>0</v>
      </c>
      <c r="AV212" s="36">
        <v>0</v>
      </c>
      <c r="AW212" s="36">
        <v>0</v>
      </c>
      <c r="AX212" s="36">
        <v>0</v>
      </c>
      <c r="AY212" s="36">
        <v>0</v>
      </c>
      <c r="AZ212" s="40"/>
      <c r="BA212" s="40">
        <v>7318</v>
      </c>
      <c r="BB212" s="36">
        <v>0</v>
      </c>
      <c r="BC212" s="36">
        <v>0</v>
      </c>
      <c r="BD212" s="36">
        <v>23</v>
      </c>
      <c r="BE212" s="36">
        <v>-43</v>
      </c>
    </row>
    <row r="213" spans="1:57" x14ac:dyDescent="0.2">
      <c r="A213" s="35" t="s">
        <v>419</v>
      </c>
      <c r="B213" s="35" t="s">
        <v>1255</v>
      </c>
      <c r="C213" s="397" t="str">
        <f>IFERROR(VLOOKUP(B213,#REF!,2,FALSE),"")</f>
        <v/>
      </c>
      <c r="D213" s="35" t="s">
        <v>926</v>
      </c>
      <c r="E213" s="35"/>
      <c r="F213" s="35" t="s">
        <v>729</v>
      </c>
      <c r="G213" s="36">
        <v>171</v>
      </c>
      <c r="H213" s="36">
        <v>6374</v>
      </c>
      <c r="I213" s="37">
        <v>6545</v>
      </c>
      <c r="J213" s="39">
        <v>54</v>
      </c>
      <c r="K213" s="36">
        <v>0</v>
      </c>
      <c r="L213" s="36">
        <v>6219</v>
      </c>
      <c r="M213" s="37">
        <v>6219</v>
      </c>
      <c r="N213" s="38">
        <v>3770</v>
      </c>
      <c r="O213" s="38">
        <v>0</v>
      </c>
      <c r="P213" s="38">
        <v>140</v>
      </c>
      <c r="Q213" s="39">
        <v>3910</v>
      </c>
      <c r="R213" s="37">
        <v>7217</v>
      </c>
      <c r="S213" s="38">
        <v>2573</v>
      </c>
      <c r="T213" s="38">
        <v>0</v>
      </c>
      <c r="U213" s="38">
        <v>338</v>
      </c>
      <c r="V213" s="39">
        <v>2911</v>
      </c>
      <c r="W213" s="36">
        <v>3897</v>
      </c>
      <c r="X213" s="36">
        <v>5451</v>
      </c>
      <c r="Y213" s="37">
        <v>9348</v>
      </c>
      <c r="Z213" s="39">
        <v>2364</v>
      </c>
      <c r="AA213" s="36">
        <v>57007</v>
      </c>
      <c r="AB213" s="36">
        <v>17885</v>
      </c>
      <c r="AC213" s="37">
        <v>74892</v>
      </c>
      <c r="AD213" s="38">
        <v>79139</v>
      </c>
      <c r="AE213" s="38">
        <v>0</v>
      </c>
      <c r="AF213" s="39">
        <v>79139</v>
      </c>
      <c r="AG213" s="36">
        <v>0</v>
      </c>
      <c r="AH213" s="36">
        <v>0</v>
      </c>
      <c r="AI213" s="36">
        <v>0</v>
      </c>
      <c r="AJ213" s="36">
        <v>0</v>
      </c>
      <c r="AK213" s="40">
        <v>192599</v>
      </c>
      <c r="AL213" s="38">
        <v>0</v>
      </c>
      <c r="AM213" s="38">
        <v>0</v>
      </c>
      <c r="AN213" s="38">
        <v>0</v>
      </c>
      <c r="AO213" s="38">
        <v>0</v>
      </c>
      <c r="AP213" s="38">
        <v>0</v>
      </c>
      <c r="AQ213" s="36">
        <v>0</v>
      </c>
      <c r="AR213" s="36">
        <v>0</v>
      </c>
      <c r="AS213" s="36">
        <v>0</v>
      </c>
      <c r="AT213" s="36">
        <v>0</v>
      </c>
      <c r="AU213" s="36">
        <v>0</v>
      </c>
      <c r="AV213" s="36">
        <v>0</v>
      </c>
      <c r="AW213" s="36">
        <v>0</v>
      </c>
      <c r="AX213" s="36">
        <v>0</v>
      </c>
      <c r="AY213" s="36">
        <v>0</v>
      </c>
      <c r="AZ213" s="40"/>
      <c r="BA213" s="40">
        <v>192599</v>
      </c>
      <c r="BB213" s="36">
        <v>0</v>
      </c>
      <c r="BC213" s="36">
        <v>0</v>
      </c>
      <c r="BD213" s="36">
        <v>3815</v>
      </c>
      <c r="BE213" s="36">
        <v>640</v>
      </c>
    </row>
    <row r="214" spans="1:57" x14ac:dyDescent="0.2">
      <c r="A214" s="35" t="s">
        <v>131</v>
      </c>
      <c r="B214" s="35" t="s">
        <v>1256</v>
      </c>
      <c r="C214" s="397" t="str">
        <f>IFERROR(VLOOKUP(B214,#REF!,2,FALSE),"")</f>
        <v/>
      </c>
      <c r="D214" s="35" t="s">
        <v>130</v>
      </c>
      <c r="E214" s="35"/>
      <c r="F214" s="35" t="s">
        <v>3</v>
      </c>
      <c r="G214" s="36">
        <v>58</v>
      </c>
      <c r="H214" s="36">
        <v>108</v>
      </c>
      <c r="I214" s="37">
        <v>166</v>
      </c>
      <c r="J214" s="39">
        <v>0</v>
      </c>
      <c r="K214" s="36">
        <v>192</v>
      </c>
      <c r="L214" s="36">
        <v>0</v>
      </c>
      <c r="M214" s="37">
        <v>192</v>
      </c>
      <c r="N214" s="38">
        <v>2</v>
      </c>
      <c r="O214" s="38">
        <v>0</v>
      </c>
      <c r="P214" s="38">
        <v>-67</v>
      </c>
      <c r="Q214" s="39">
        <v>-65</v>
      </c>
      <c r="R214" s="37">
        <v>896</v>
      </c>
      <c r="S214" s="38">
        <v>0</v>
      </c>
      <c r="T214" s="38">
        <v>-10</v>
      </c>
      <c r="U214" s="38">
        <v>124</v>
      </c>
      <c r="V214" s="39">
        <v>114</v>
      </c>
      <c r="W214" s="36">
        <v>0</v>
      </c>
      <c r="X214" s="36">
        <v>0</v>
      </c>
      <c r="Y214" s="37">
        <v>0</v>
      </c>
      <c r="Z214" s="39">
        <v>998</v>
      </c>
      <c r="AA214" s="36">
        <v>0</v>
      </c>
      <c r="AB214" s="36">
        <v>0</v>
      </c>
      <c r="AC214" s="37">
        <v>0</v>
      </c>
      <c r="AD214" s="38">
        <v>0</v>
      </c>
      <c r="AE214" s="38">
        <v>0</v>
      </c>
      <c r="AF214" s="39">
        <v>0</v>
      </c>
      <c r="AG214" s="36">
        <v>0</v>
      </c>
      <c r="AH214" s="36">
        <v>0</v>
      </c>
      <c r="AI214" s="36">
        <v>0</v>
      </c>
      <c r="AJ214" s="36">
        <v>0</v>
      </c>
      <c r="AK214" s="40">
        <v>2301</v>
      </c>
      <c r="AL214" s="38">
        <v>2632</v>
      </c>
      <c r="AM214" s="38">
        <v>0</v>
      </c>
      <c r="AN214" s="38">
        <v>-2279</v>
      </c>
      <c r="AO214" s="38">
        <v>0</v>
      </c>
      <c r="AP214" s="38">
        <v>0</v>
      </c>
      <c r="AQ214" s="36">
        <v>49</v>
      </c>
      <c r="AR214" s="36">
        <v>0</v>
      </c>
      <c r="AS214" s="36">
        <v>0</v>
      </c>
      <c r="AT214" s="36">
        <v>0</v>
      </c>
      <c r="AU214" s="36">
        <v>0</v>
      </c>
      <c r="AV214" s="36">
        <v>-802</v>
      </c>
      <c r="AW214" s="36">
        <v>0</v>
      </c>
      <c r="AX214" s="36">
        <v>0</v>
      </c>
      <c r="AY214" s="36">
        <v>0</v>
      </c>
      <c r="AZ214" s="40"/>
      <c r="BA214" s="40">
        <v>1901</v>
      </c>
      <c r="BB214" s="36">
        <v>0</v>
      </c>
      <c r="BC214" s="36">
        <v>0</v>
      </c>
      <c r="BD214" s="36">
        <v>130</v>
      </c>
      <c r="BE214" s="36">
        <v>-15</v>
      </c>
    </row>
    <row r="215" spans="1:57" x14ac:dyDescent="0.2">
      <c r="A215" s="35" t="s">
        <v>151</v>
      </c>
      <c r="B215" s="35" t="s">
        <v>1257</v>
      </c>
      <c r="C215" s="397" t="str">
        <f>IFERROR(VLOOKUP(B215,#REF!,2,FALSE),"")</f>
        <v/>
      </c>
      <c r="D215" s="35" t="s">
        <v>927</v>
      </c>
      <c r="E215" s="35"/>
      <c r="F215" s="35" t="s">
        <v>3</v>
      </c>
      <c r="G215" s="36">
        <v>-65</v>
      </c>
      <c r="H215" s="36">
        <v>1260</v>
      </c>
      <c r="I215" s="37">
        <v>1195</v>
      </c>
      <c r="J215" s="39">
        <v>10</v>
      </c>
      <c r="K215" s="36">
        <v>0</v>
      </c>
      <c r="L215" s="36">
        <v>0</v>
      </c>
      <c r="M215" s="37">
        <v>0</v>
      </c>
      <c r="N215" s="38">
        <v>23</v>
      </c>
      <c r="O215" s="38">
        <v>0</v>
      </c>
      <c r="P215" s="38">
        <v>9</v>
      </c>
      <c r="Q215" s="39">
        <v>32</v>
      </c>
      <c r="R215" s="37">
        <v>552</v>
      </c>
      <c r="S215" s="38">
        <v>0</v>
      </c>
      <c r="T215" s="38">
        <v>35</v>
      </c>
      <c r="U215" s="38">
        <v>330</v>
      </c>
      <c r="V215" s="39">
        <v>365</v>
      </c>
      <c r="W215" s="36">
        <v>0</v>
      </c>
      <c r="X215" s="36">
        <v>0</v>
      </c>
      <c r="Y215" s="37">
        <v>0</v>
      </c>
      <c r="Z215" s="39">
        <v>-53</v>
      </c>
      <c r="AA215" s="36">
        <v>0</v>
      </c>
      <c r="AB215" s="36">
        <v>0</v>
      </c>
      <c r="AC215" s="37">
        <v>0</v>
      </c>
      <c r="AD215" s="38">
        <v>0</v>
      </c>
      <c r="AE215" s="38">
        <v>57</v>
      </c>
      <c r="AF215" s="39">
        <v>57</v>
      </c>
      <c r="AG215" s="36">
        <v>0</v>
      </c>
      <c r="AH215" s="36">
        <v>0</v>
      </c>
      <c r="AI215" s="36">
        <v>0</v>
      </c>
      <c r="AJ215" s="36">
        <v>75</v>
      </c>
      <c r="AK215" s="40">
        <v>2233</v>
      </c>
      <c r="AL215" s="38">
        <v>2777</v>
      </c>
      <c r="AM215" s="38">
        <v>0</v>
      </c>
      <c r="AN215" s="38">
        <v>0</v>
      </c>
      <c r="AO215" s="38">
        <v>0</v>
      </c>
      <c r="AP215" s="38">
        <v>0</v>
      </c>
      <c r="AQ215" s="36">
        <v>0</v>
      </c>
      <c r="AR215" s="36">
        <v>0</v>
      </c>
      <c r="AS215" s="36">
        <v>0</v>
      </c>
      <c r="AT215" s="36">
        <v>0</v>
      </c>
      <c r="AU215" s="36">
        <v>0</v>
      </c>
      <c r="AV215" s="36">
        <v>-636</v>
      </c>
      <c r="AW215" s="36">
        <v>0</v>
      </c>
      <c r="AX215" s="36">
        <v>0</v>
      </c>
      <c r="AY215" s="36">
        <v>0</v>
      </c>
      <c r="AZ215" s="40"/>
      <c r="BA215" s="40">
        <v>4374</v>
      </c>
      <c r="BB215" s="36">
        <v>0</v>
      </c>
      <c r="BC215" s="36">
        <v>0</v>
      </c>
      <c r="BD215" s="36">
        <v>0</v>
      </c>
      <c r="BE215" s="36">
        <v>0</v>
      </c>
    </row>
    <row r="216" spans="1:57" x14ac:dyDescent="0.2">
      <c r="A216" s="35" t="s">
        <v>186</v>
      </c>
      <c r="B216" s="35" t="s">
        <v>1258</v>
      </c>
      <c r="C216" s="397" t="str">
        <f>IFERROR(VLOOKUP(B216,#REF!,2,FALSE),"")</f>
        <v/>
      </c>
      <c r="D216" s="35" t="s">
        <v>185</v>
      </c>
      <c r="E216" s="35"/>
      <c r="F216" s="35" t="s">
        <v>3</v>
      </c>
      <c r="G216" s="36">
        <v>11</v>
      </c>
      <c r="H216" s="36">
        <v>729</v>
      </c>
      <c r="I216" s="37">
        <v>740</v>
      </c>
      <c r="J216" s="39">
        <v>6</v>
      </c>
      <c r="K216" s="36">
        <v>23</v>
      </c>
      <c r="L216" s="36">
        <v>0</v>
      </c>
      <c r="M216" s="37">
        <v>23</v>
      </c>
      <c r="N216" s="38">
        <v>15</v>
      </c>
      <c r="O216" s="38">
        <v>0</v>
      </c>
      <c r="P216" s="38">
        <v>89</v>
      </c>
      <c r="Q216" s="39">
        <v>104</v>
      </c>
      <c r="R216" s="37">
        <v>798</v>
      </c>
      <c r="S216" s="38">
        <v>0</v>
      </c>
      <c r="T216" s="38">
        <v>94</v>
      </c>
      <c r="U216" s="38">
        <v>510</v>
      </c>
      <c r="V216" s="39">
        <v>604</v>
      </c>
      <c r="W216" s="36">
        <v>0</v>
      </c>
      <c r="X216" s="36">
        <v>0</v>
      </c>
      <c r="Y216" s="37">
        <v>0</v>
      </c>
      <c r="Z216" s="39">
        <v>142</v>
      </c>
      <c r="AA216" s="36">
        <v>0</v>
      </c>
      <c r="AB216" s="36">
        <v>0</v>
      </c>
      <c r="AC216" s="37">
        <v>0</v>
      </c>
      <c r="AD216" s="38">
        <v>0</v>
      </c>
      <c r="AE216" s="38">
        <v>327</v>
      </c>
      <c r="AF216" s="39">
        <v>327</v>
      </c>
      <c r="AG216" s="36">
        <v>14</v>
      </c>
      <c r="AH216" s="36">
        <v>0</v>
      </c>
      <c r="AI216" s="36">
        <v>0</v>
      </c>
      <c r="AJ216" s="36">
        <v>0</v>
      </c>
      <c r="AK216" s="40">
        <v>2758</v>
      </c>
      <c r="AL216" s="38">
        <v>4630</v>
      </c>
      <c r="AM216" s="38">
        <v>0</v>
      </c>
      <c r="AN216" s="38">
        <v>0</v>
      </c>
      <c r="AO216" s="38">
        <v>0</v>
      </c>
      <c r="AP216" s="38">
        <v>0</v>
      </c>
      <c r="AQ216" s="36">
        <v>747</v>
      </c>
      <c r="AR216" s="36">
        <v>0</v>
      </c>
      <c r="AS216" s="36">
        <v>0</v>
      </c>
      <c r="AT216" s="36">
        <v>0</v>
      </c>
      <c r="AU216" s="36">
        <v>0</v>
      </c>
      <c r="AV216" s="36">
        <v>0</v>
      </c>
      <c r="AW216" s="36">
        <v>0</v>
      </c>
      <c r="AX216" s="36">
        <v>0</v>
      </c>
      <c r="AY216" s="36">
        <v>0</v>
      </c>
      <c r="AZ216" s="40"/>
      <c r="BA216" s="40">
        <v>8135</v>
      </c>
      <c r="BB216" s="36">
        <v>0</v>
      </c>
      <c r="BC216" s="36">
        <v>0</v>
      </c>
      <c r="BD216" s="36">
        <v>0</v>
      </c>
      <c r="BE216" s="36">
        <v>-23</v>
      </c>
    </row>
    <row r="217" spans="1:57" x14ac:dyDescent="0.2">
      <c r="A217" s="35" t="s">
        <v>309</v>
      </c>
      <c r="B217" s="35" t="s">
        <v>1259</v>
      </c>
      <c r="C217" s="397" t="str">
        <f>IFERROR(VLOOKUP(B217,#REF!,2,FALSE),"")</f>
        <v/>
      </c>
      <c r="D217" s="35" t="s">
        <v>308</v>
      </c>
      <c r="E217" s="35"/>
      <c r="F217" s="35" t="s">
        <v>3</v>
      </c>
      <c r="G217" s="36">
        <v>-265</v>
      </c>
      <c r="H217" s="36">
        <v>1673</v>
      </c>
      <c r="I217" s="37">
        <v>1408</v>
      </c>
      <c r="J217" s="39">
        <v>44</v>
      </c>
      <c r="K217" s="36">
        <v>110</v>
      </c>
      <c r="L217" s="36">
        <v>0</v>
      </c>
      <c r="M217" s="37">
        <v>110</v>
      </c>
      <c r="N217" s="38">
        <v>-82</v>
      </c>
      <c r="O217" s="38">
        <v>0</v>
      </c>
      <c r="P217" s="38">
        <v>159</v>
      </c>
      <c r="Q217" s="39">
        <v>77</v>
      </c>
      <c r="R217" s="37">
        <v>548</v>
      </c>
      <c r="S217" s="38">
        <v>0</v>
      </c>
      <c r="T217" s="38">
        <v>94</v>
      </c>
      <c r="U217" s="38">
        <v>442</v>
      </c>
      <c r="V217" s="39">
        <v>536</v>
      </c>
      <c r="W217" s="36">
        <v>0</v>
      </c>
      <c r="X217" s="36">
        <v>0</v>
      </c>
      <c r="Y217" s="37">
        <v>0</v>
      </c>
      <c r="Z217" s="39">
        <v>228</v>
      </c>
      <c r="AA217" s="36">
        <v>0</v>
      </c>
      <c r="AB217" s="36">
        <v>0</v>
      </c>
      <c r="AC217" s="37">
        <v>0</v>
      </c>
      <c r="AD217" s="38">
        <v>0</v>
      </c>
      <c r="AE217" s="38">
        <v>562</v>
      </c>
      <c r="AF217" s="39">
        <v>562</v>
      </c>
      <c r="AG217" s="36">
        <v>55</v>
      </c>
      <c r="AH217" s="36">
        <v>0</v>
      </c>
      <c r="AI217" s="36">
        <v>0</v>
      </c>
      <c r="AJ217" s="36">
        <v>55</v>
      </c>
      <c r="AK217" s="40">
        <v>3623</v>
      </c>
      <c r="AL217" s="38">
        <v>3792</v>
      </c>
      <c r="AM217" s="38">
        <v>25</v>
      </c>
      <c r="AN217" s="38">
        <v>1969</v>
      </c>
      <c r="AO217" s="38">
        <v>0</v>
      </c>
      <c r="AP217" s="38">
        <v>0</v>
      </c>
      <c r="AQ217" s="36">
        <v>0</v>
      </c>
      <c r="AR217" s="36">
        <v>0</v>
      </c>
      <c r="AS217" s="36">
        <v>0</v>
      </c>
      <c r="AT217" s="36">
        <v>0</v>
      </c>
      <c r="AU217" s="36">
        <v>0</v>
      </c>
      <c r="AV217" s="36">
        <v>-370</v>
      </c>
      <c r="AW217" s="36">
        <v>541</v>
      </c>
      <c r="AX217" s="36">
        <v>0</v>
      </c>
      <c r="AY217" s="36">
        <v>0</v>
      </c>
      <c r="AZ217" s="40"/>
      <c r="BA217" s="40">
        <v>9580</v>
      </c>
      <c r="BB217" s="36">
        <v>0</v>
      </c>
      <c r="BC217" s="36">
        <v>0</v>
      </c>
      <c r="BD217" s="36">
        <v>0</v>
      </c>
      <c r="BE217" s="36">
        <v>-19</v>
      </c>
    </row>
    <row r="218" spans="1:57" x14ac:dyDescent="0.2">
      <c r="A218" s="35" t="s">
        <v>418</v>
      </c>
      <c r="B218" s="35" t="s">
        <v>1260</v>
      </c>
      <c r="C218" s="397" t="str">
        <f>IFERROR(VLOOKUP(B218,#REF!,2,FALSE),"")</f>
        <v/>
      </c>
      <c r="D218" s="35" t="s">
        <v>417</v>
      </c>
      <c r="E218" s="35"/>
      <c r="F218" s="35" t="s">
        <v>3</v>
      </c>
      <c r="G218" s="36">
        <v>-10</v>
      </c>
      <c r="H218" s="36">
        <v>870</v>
      </c>
      <c r="I218" s="37">
        <v>860</v>
      </c>
      <c r="J218" s="39">
        <v>13</v>
      </c>
      <c r="K218" s="36">
        <v>371</v>
      </c>
      <c r="L218" s="36">
        <v>0</v>
      </c>
      <c r="M218" s="37">
        <v>371</v>
      </c>
      <c r="N218" s="38">
        <v>-128</v>
      </c>
      <c r="O218" s="38">
        <v>0</v>
      </c>
      <c r="P218" s="38">
        <v>776</v>
      </c>
      <c r="Q218" s="39">
        <v>648</v>
      </c>
      <c r="R218" s="37">
        <v>1371</v>
      </c>
      <c r="S218" s="38">
        <v>0</v>
      </c>
      <c r="T218" s="38">
        <v>477</v>
      </c>
      <c r="U218" s="38">
        <v>445</v>
      </c>
      <c r="V218" s="39">
        <v>922</v>
      </c>
      <c r="W218" s="36">
        <v>0</v>
      </c>
      <c r="X218" s="36">
        <v>0</v>
      </c>
      <c r="Y218" s="37">
        <v>0</v>
      </c>
      <c r="Z218" s="39">
        <v>1275</v>
      </c>
      <c r="AA218" s="36">
        <v>0</v>
      </c>
      <c r="AB218" s="36">
        <v>0</v>
      </c>
      <c r="AC218" s="37">
        <v>0</v>
      </c>
      <c r="AD218" s="38">
        <v>0</v>
      </c>
      <c r="AE218" s="38">
        <v>990</v>
      </c>
      <c r="AF218" s="39">
        <v>990</v>
      </c>
      <c r="AG218" s="36">
        <v>1248</v>
      </c>
      <c r="AH218" s="36">
        <v>0</v>
      </c>
      <c r="AI218" s="36">
        <v>0</v>
      </c>
      <c r="AJ218" s="36">
        <v>0</v>
      </c>
      <c r="AK218" s="40">
        <v>7698</v>
      </c>
      <c r="AL218" s="38">
        <v>10081</v>
      </c>
      <c r="AM218" s="38">
        <v>242</v>
      </c>
      <c r="AN218" s="38">
        <v>7251</v>
      </c>
      <c r="AO218" s="38">
        <v>0</v>
      </c>
      <c r="AP218" s="38">
        <v>0</v>
      </c>
      <c r="AQ218" s="36">
        <v>264</v>
      </c>
      <c r="AR218" s="36">
        <v>0</v>
      </c>
      <c r="AS218" s="36">
        <v>0</v>
      </c>
      <c r="AT218" s="36">
        <v>0</v>
      </c>
      <c r="AU218" s="36">
        <v>0</v>
      </c>
      <c r="AV218" s="36">
        <v>-384</v>
      </c>
      <c r="AW218" s="36">
        <v>0</v>
      </c>
      <c r="AX218" s="36">
        <v>0</v>
      </c>
      <c r="AY218" s="36">
        <v>0</v>
      </c>
      <c r="AZ218" s="40"/>
      <c r="BA218" s="40">
        <v>25152</v>
      </c>
      <c r="BB218" s="36">
        <v>0</v>
      </c>
      <c r="BC218" s="36">
        <v>0</v>
      </c>
      <c r="BD218" s="36">
        <v>405</v>
      </c>
      <c r="BE218" s="36">
        <v>-365</v>
      </c>
    </row>
    <row r="219" spans="1:57" x14ac:dyDescent="0.2">
      <c r="A219" s="35" t="s">
        <v>525</v>
      </c>
      <c r="B219" s="35" t="s">
        <v>1261</v>
      </c>
      <c r="C219" s="397" t="str">
        <f>IFERROR(VLOOKUP(B219,#REF!,2,FALSE),"")</f>
        <v/>
      </c>
      <c r="D219" s="35" t="s">
        <v>524</v>
      </c>
      <c r="E219" s="35"/>
      <c r="F219" s="35" t="s">
        <v>3</v>
      </c>
      <c r="G219" s="36">
        <v>15</v>
      </c>
      <c r="H219" s="36">
        <v>1299</v>
      </c>
      <c r="I219" s="37">
        <v>1314</v>
      </c>
      <c r="J219" s="39">
        <v>10</v>
      </c>
      <c r="K219" s="36">
        <v>44</v>
      </c>
      <c r="L219" s="36">
        <v>0</v>
      </c>
      <c r="M219" s="37">
        <v>44</v>
      </c>
      <c r="N219" s="38">
        <v>12</v>
      </c>
      <c r="O219" s="38">
        <v>0</v>
      </c>
      <c r="P219" s="38">
        <v>134</v>
      </c>
      <c r="Q219" s="39">
        <v>146</v>
      </c>
      <c r="R219" s="37">
        <v>473</v>
      </c>
      <c r="S219" s="38">
        <v>0</v>
      </c>
      <c r="T219" s="38">
        <v>92</v>
      </c>
      <c r="U219" s="38">
        <v>436</v>
      </c>
      <c r="V219" s="39">
        <v>528</v>
      </c>
      <c r="W219" s="36">
        <v>0</v>
      </c>
      <c r="X219" s="36">
        <v>7</v>
      </c>
      <c r="Y219" s="37">
        <v>7</v>
      </c>
      <c r="Z219" s="39">
        <v>-29</v>
      </c>
      <c r="AA219" s="36">
        <v>0</v>
      </c>
      <c r="AB219" s="36">
        <v>0</v>
      </c>
      <c r="AC219" s="37">
        <v>0</v>
      </c>
      <c r="AD219" s="38">
        <v>0</v>
      </c>
      <c r="AE219" s="38">
        <v>139</v>
      </c>
      <c r="AF219" s="39">
        <v>139</v>
      </c>
      <c r="AG219" s="36">
        <v>786</v>
      </c>
      <c r="AH219" s="36">
        <v>0</v>
      </c>
      <c r="AI219" s="36">
        <v>0</v>
      </c>
      <c r="AJ219" s="36">
        <v>70</v>
      </c>
      <c r="AK219" s="40">
        <v>3488</v>
      </c>
      <c r="AL219" s="38">
        <v>3600</v>
      </c>
      <c r="AM219" s="38">
        <v>0</v>
      </c>
      <c r="AN219" s="38">
        <v>0</v>
      </c>
      <c r="AO219" s="38">
        <v>0</v>
      </c>
      <c r="AP219" s="38">
        <v>0</v>
      </c>
      <c r="AQ219" s="36">
        <v>650</v>
      </c>
      <c r="AR219" s="36">
        <v>0</v>
      </c>
      <c r="AS219" s="36">
        <v>0</v>
      </c>
      <c r="AT219" s="36">
        <v>0</v>
      </c>
      <c r="AU219" s="36">
        <v>0</v>
      </c>
      <c r="AV219" s="36">
        <v>0</v>
      </c>
      <c r="AW219" s="36">
        <v>0</v>
      </c>
      <c r="AX219" s="36">
        <v>0</v>
      </c>
      <c r="AY219" s="36">
        <v>0</v>
      </c>
      <c r="AZ219" s="40"/>
      <c r="BA219" s="40">
        <v>7738</v>
      </c>
      <c r="BB219" s="36">
        <v>0</v>
      </c>
      <c r="BC219" s="36">
        <v>0</v>
      </c>
      <c r="BD219" s="36">
        <v>0</v>
      </c>
      <c r="BE219" s="36">
        <v>-35</v>
      </c>
    </row>
    <row r="220" spans="1:57" x14ac:dyDescent="0.2">
      <c r="A220" s="35" t="s">
        <v>639</v>
      </c>
      <c r="B220" s="35" t="s">
        <v>1262</v>
      </c>
      <c r="C220" s="397" t="str">
        <f>IFERROR(VLOOKUP(B220,#REF!,2,FALSE),"")</f>
        <v/>
      </c>
      <c r="D220" s="35" t="s">
        <v>638</v>
      </c>
      <c r="E220" s="35"/>
      <c r="F220" s="35" t="s">
        <v>3</v>
      </c>
      <c r="G220" s="36">
        <v>212</v>
      </c>
      <c r="H220" s="36">
        <v>1797</v>
      </c>
      <c r="I220" s="37">
        <v>2009</v>
      </c>
      <c r="J220" s="39">
        <v>0</v>
      </c>
      <c r="K220" s="36">
        <v>3</v>
      </c>
      <c r="L220" s="36">
        <v>1</v>
      </c>
      <c r="M220" s="37">
        <v>4</v>
      </c>
      <c r="N220" s="38">
        <v>464</v>
      </c>
      <c r="O220" s="38">
        <v>0</v>
      </c>
      <c r="P220" s="38">
        <v>134</v>
      </c>
      <c r="Q220" s="39">
        <v>598</v>
      </c>
      <c r="R220" s="37">
        <v>513</v>
      </c>
      <c r="S220" s="38">
        <v>8</v>
      </c>
      <c r="T220" s="38">
        <v>1</v>
      </c>
      <c r="U220" s="38">
        <v>-52</v>
      </c>
      <c r="V220" s="39">
        <v>-43</v>
      </c>
      <c r="W220" s="36">
        <v>0</v>
      </c>
      <c r="X220" s="36">
        <v>0</v>
      </c>
      <c r="Y220" s="37">
        <v>0</v>
      </c>
      <c r="Z220" s="39">
        <v>910</v>
      </c>
      <c r="AA220" s="36">
        <v>0</v>
      </c>
      <c r="AB220" s="36">
        <v>0</v>
      </c>
      <c r="AC220" s="37">
        <v>0</v>
      </c>
      <c r="AD220" s="38">
        <v>0</v>
      </c>
      <c r="AE220" s="38">
        <v>32</v>
      </c>
      <c r="AF220" s="39">
        <v>32</v>
      </c>
      <c r="AG220" s="36">
        <v>373</v>
      </c>
      <c r="AH220" s="36">
        <v>0</v>
      </c>
      <c r="AI220" s="36">
        <v>0</v>
      </c>
      <c r="AJ220" s="36">
        <v>0</v>
      </c>
      <c r="AK220" s="40">
        <v>4396</v>
      </c>
      <c r="AL220" s="38">
        <v>5187</v>
      </c>
      <c r="AM220" s="38">
        <v>-178</v>
      </c>
      <c r="AN220" s="38">
        <v>0</v>
      </c>
      <c r="AO220" s="38">
        <v>0</v>
      </c>
      <c r="AP220" s="38">
        <v>0</v>
      </c>
      <c r="AQ220" s="36">
        <v>201</v>
      </c>
      <c r="AR220" s="36">
        <v>0</v>
      </c>
      <c r="AS220" s="36">
        <v>0</v>
      </c>
      <c r="AT220" s="36">
        <v>0</v>
      </c>
      <c r="AU220" s="36">
        <v>0</v>
      </c>
      <c r="AV220" s="36">
        <v>-563</v>
      </c>
      <c r="AW220" s="36">
        <v>0</v>
      </c>
      <c r="AX220" s="36">
        <v>0</v>
      </c>
      <c r="AY220" s="36">
        <v>0</v>
      </c>
      <c r="AZ220" s="40"/>
      <c r="BA220" s="40">
        <v>9043</v>
      </c>
      <c r="BB220" s="36">
        <v>0</v>
      </c>
      <c r="BC220" s="36">
        <v>0</v>
      </c>
      <c r="BD220" s="36">
        <v>0</v>
      </c>
      <c r="BE220" s="36">
        <v>0</v>
      </c>
    </row>
    <row r="221" spans="1:57" x14ac:dyDescent="0.2">
      <c r="A221" s="35" t="s">
        <v>420</v>
      </c>
      <c r="B221" s="35" t="s">
        <v>1263</v>
      </c>
      <c r="C221" s="397" t="str">
        <f>IFERROR(VLOOKUP(B221,#REF!,2,FALSE),"")</f>
        <v/>
      </c>
      <c r="D221" s="35" t="s">
        <v>737</v>
      </c>
      <c r="E221" s="35"/>
      <c r="F221" s="35" t="s">
        <v>34</v>
      </c>
      <c r="G221" s="36">
        <v>-98</v>
      </c>
      <c r="H221" s="36">
        <v>3903</v>
      </c>
      <c r="I221" s="37">
        <v>3805</v>
      </c>
      <c r="J221" s="39">
        <v>55</v>
      </c>
      <c r="K221" s="36">
        <v>125</v>
      </c>
      <c r="L221" s="36">
        <v>4439</v>
      </c>
      <c r="M221" s="37">
        <v>4564</v>
      </c>
      <c r="N221" s="38">
        <v>1866</v>
      </c>
      <c r="O221" s="38">
        <v>1</v>
      </c>
      <c r="P221" s="38">
        <v>-57</v>
      </c>
      <c r="Q221" s="39">
        <v>1810</v>
      </c>
      <c r="R221" s="37">
        <v>10884</v>
      </c>
      <c r="S221" s="38">
        <v>1153</v>
      </c>
      <c r="T221" s="38">
        <v>116</v>
      </c>
      <c r="U221" s="38">
        <v>371</v>
      </c>
      <c r="V221" s="39">
        <v>1640</v>
      </c>
      <c r="W221" s="36">
        <v>995</v>
      </c>
      <c r="X221" s="36">
        <v>2607</v>
      </c>
      <c r="Y221" s="37">
        <v>3602</v>
      </c>
      <c r="Z221" s="39">
        <v>2961</v>
      </c>
      <c r="AA221" s="36">
        <v>50013</v>
      </c>
      <c r="AB221" s="36">
        <v>19101.167110711049</v>
      </c>
      <c r="AC221" s="37">
        <v>69114.167110711045</v>
      </c>
      <c r="AD221" s="38">
        <v>30708</v>
      </c>
      <c r="AE221" s="38">
        <v>2639</v>
      </c>
      <c r="AF221" s="39">
        <v>33347</v>
      </c>
      <c r="AG221" s="36">
        <v>1273</v>
      </c>
      <c r="AH221" s="36">
        <v>0</v>
      </c>
      <c r="AI221" s="36">
        <v>300</v>
      </c>
      <c r="AJ221" s="36">
        <v>0</v>
      </c>
      <c r="AK221" s="40">
        <v>133355.16711071105</v>
      </c>
      <c r="AL221" s="38">
        <v>15801</v>
      </c>
      <c r="AM221" s="38">
        <v>0</v>
      </c>
      <c r="AN221" s="38">
        <v>3500</v>
      </c>
      <c r="AO221" s="38">
        <v>0</v>
      </c>
      <c r="AP221" s="38">
        <v>0</v>
      </c>
      <c r="AQ221" s="36">
        <v>2042</v>
      </c>
      <c r="AR221" s="36">
        <v>1555</v>
      </c>
      <c r="AS221" s="36">
        <v>0</v>
      </c>
      <c r="AT221" s="36">
        <v>0</v>
      </c>
      <c r="AU221" s="36">
        <v>168</v>
      </c>
      <c r="AV221" s="36">
        <v>950</v>
      </c>
      <c r="AW221" s="36">
        <v>5759</v>
      </c>
      <c r="AX221" s="36">
        <v>0</v>
      </c>
      <c r="AY221" s="36">
        <v>0</v>
      </c>
      <c r="AZ221" s="40"/>
      <c r="BA221" s="40">
        <v>163130.16711071105</v>
      </c>
      <c r="BB221" s="36">
        <v>0</v>
      </c>
      <c r="BC221" s="36">
        <v>0</v>
      </c>
      <c r="BD221" s="36">
        <v>7518</v>
      </c>
      <c r="BE221" s="36">
        <v>-5065</v>
      </c>
    </row>
    <row r="222" spans="1:57" x14ac:dyDescent="0.2">
      <c r="A222" s="35" t="s">
        <v>423</v>
      </c>
      <c r="B222" s="35" t="s">
        <v>1264</v>
      </c>
      <c r="C222" s="397" t="str">
        <f>IFERROR(VLOOKUP(B222,#REF!,2,FALSE),"")</f>
        <v/>
      </c>
      <c r="D222" s="35" t="s">
        <v>928</v>
      </c>
      <c r="E222" s="35"/>
      <c r="F222" s="35" t="s">
        <v>34</v>
      </c>
      <c r="G222" s="36">
        <v>-104</v>
      </c>
      <c r="H222" s="36">
        <v>3108</v>
      </c>
      <c r="I222" s="37">
        <v>3004</v>
      </c>
      <c r="J222" s="39">
        <v>66</v>
      </c>
      <c r="K222" s="36">
        <v>1281</v>
      </c>
      <c r="L222" s="36">
        <v>187</v>
      </c>
      <c r="M222" s="37">
        <v>1468</v>
      </c>
      <c r="N222" s="38">
        <v>20634</v>
      </c>
      <c r="O222" s="38">
        <v>0</v>
      </c>
      <c r="P222" s="38">
        <v>-2174</v>
      </c>
      <c r="Q222" s="39">
        <v>18460</v>
      </c>
      <c r="R222" s="37">
        <v>5324</v>
      </c>
      <c r="S222" s="38">
        <v>2681</v>
      </c>
      <c r="T222" s="38">
        <v>207</v>
      </c>
      <c r="U222" s="38">
        <v>3674</v>
      </c>
      <c r="V222" s="39">
        <v>6562</v>
      </c>
      <c r="W222" s="36">
        <v>3648</v>
      </c>
      <c r="X222" s="36">
        <v>2313</v>
      </c>
      <c r="Y222" s="37">
        <v>5961</v>
      </c>
      <c r="Z222" s="39">
        <v>5293</v>
      </c>
      <c r="AA222" s="36">
        <v>19250</v>
      </c>
      <c r="AB222" s="36">
        <v>7352.0378077937266</v>
      </c>
      <c r="AC222" s="37">
        <v>26602.037807793728</v>
      </c>
      <c r="AD222" s="38">
        <v>49641</v>
      </c>
      <c r="AE222" s="38">
        <v>3939</v>
      </c>
      <c r="AF222" s="39">
        <v>53580</v>
      </c>
      <c r="AG222" s="36">
        <v>748</v>
      </c>
      <c r="AH222" s="36">
        <v>20</v>
      </c>
      <c r="AI222" s="36">
        <v>0</v>
      </c>
      <c r="AJ222" s="36">
        <v>7381</v>
      </c>
      <c r="AK222" s="40">
        <v>134469.03780779373</v>
      </c>
      <c r="AL222" s="38">
        <v>21282</v>
      </c>
      <c r="AM222" s="38">
        <v>0</v>
      </c>
      <c r="AN222" s="38">
        <v>16265</v>
      </c>
      <c r="AO222" s="38">
        <v>0</v>
      </c>
      <c r="AP222" s="38">
        <v>0</v>
      </c>
      <c r="AQ222" s="36">
        <v>0</v>
      </c>
      <c r="AR222" s="36">
        <v>0</v>
      </c>
      <c r="AS222" s="36">
        <v>0</v>
      </c>
      <c r="AT222" s="36">
        <v>0</v>
      </c>
      <c r="AU222" s="36">
        <v>0</v>
      </c>
      <c r="AV222" s="36">
        <v>-23</v>
      </c>
      <c r="AW222" s="36">
        <v>-598</v>
      </c>
      <c r="AX222" s="36">
        <v>0</v>
      </c>
      <c r="AY222" s="36">
        <v>0</v>
      </c>
      <c r="AZ222" s="40"/>
      <c r="BA222" s="40">
        <v>171395.03780779373</v>
      </c>
      <c r="BB222" s="36">
        <v>0</v>
      </c>
      <c r="BC222" s="36">
        <v>-3</v>
      </c>
      <c r="BD222" s="36">
        <v>3962</v>
      </c>
      <c r="BE222" s="36">
        <v>-334</v>
      </c>
    </row>
    <row r="223" spans="1:57" x14ac:dyDescent="0.2">
      <c r="A223" s="35" t="s">
        <v>424</v>
      </c>
      <c r="B223" s="35" t="s">
        <v>1265</v>
      </c>
      <c r="C223" s="397" t="str">
        <f>IFERROR(VLOOKUP(B223,#REF!,2,FALSE),"")</f>
        <v/>
      </c>
      <c r="D223" s="35" t="s">
        <v>929</v>
      </c>
      <c r="E223" s="35"/>
      <c r="F223" s="35" t="s">
        <v>729</v>
      </c>
      <c r="G223" s="36">
        <v>-117</v>
      </c>
      <c r="H223" s="36">
        <v>17456</v>
      </c>
      <c r="I223" s="37">
        <v>17339</v>
      </c>
      <c r="J223" s="39">
        <v>81</v>
      </c>
      <c r="K223" s="36">
        <v>0</v>
      </c>
      <c r="L223" s="36">
        <v>248</v>
      </c>
      <c r="M223" s="37">
        <v>248</v>
      </c>
      <c r="N223" s="38">
        <v>20597</v>
      </c>
      <c r="O223" s="38">
        <v>0</v>
      </c>
      <c r="P223" s="38">
        <v>733</v>
      </c>
      <c r="Q223" s="39">
        <v>21330</v>
      </c>
      <c r="R223" s="37">
        <v>8658</v>
      </c>
      <c r="S223" s="38">
        <v>552</v>
      </c>
      <c r="T223" s="38">
        <v>0</v>
      </c>
      <c r="U223" s="38">
        <v>559</v>
      </c>
      <c r="V223" s="39">
        <v>1111</v>
      </c>
      <c r="W223" s="36">
        <v>4905</v>
      </c>
      <c r="X223" s="36">
        <v>3878</v>
      </c>
      <c r="Y223" s="37">
        <v>8783</v>
      </c>
      <c r="Z223" s="39">
        <v>4027</v>
      </c>
      <c r="AA223" s="36">
        <v>95591</v>
      </c>
      <c r="AB223" s="36">
        <v>15000</v>
      </c>
      <c r="AC223" s="37">
        <v>110591</v>
      </c>
      <c r="AD223" s="38">
        <v>82853</v>
      </c>
      <c r="AE223" s="38">
        <v>0</v>
      </c>
      <c r="AF223" s="39">
        <v>82853</v>
      </c>
      <c r="AG223" s="36">
        <v>339</v>
      </c>
      <c r="AH223" s="36">
        <v>0</v>
      </c>
      <c r="AI223" s="36">
        <v>0</v>
      </c>
      <c r="AJ223" s="36">
        <v>686</v>
      </c>
      <c r="AK223" s="40">
        <v>256046</v>
      </c>
      <c r="AL223" s="38">
        <v>0</v>
      </c>
      <c r="AM223" s="38">
        <v>0</v>
      </c>
      <c r="AN223" s="38">
        <v>0</v>
      </c>
      <c r="AO223" s="38">
        <v>0</v>
      </c>
      <c r="AP223" s="38">
        <v>0</v>
      </c>
      <c r="AQ223" s="36">
        <v>0</v>
      </c>
      <c r="AR223" s="36">
        <v>0</v>
      </c>
      <c r="AS223" s="36">
        <v>0</v>
      </c>
      <c r="AT223" s="36">
        <v>0</v>
      </c>
      <c r="AU223" s="36">
        <v>0</v>
      </c>
      <c r="AV223" s="36">
        <v>219</v>
      </c>
      <c r="AW223" s="36">
        <v>-14</v>
      </c>
      <c r="AX223" s="36">
        <v>0</v>
      </c>
      <c r="AY223" s="36">
        <v>0</v>
      </c>
      <c r="AZ223" s="40"/>
      <c r="BA223" s="40">
        <v>256251</v>
      </c>
      <c r="BB223" s="36">
        <v>0</v>
      </c>
      <c r="BC223" s="36">
        <v>0</v>
      </c>
      <c r="BD223" s="36">
        <v>9658</v>
      </c>
      <c r="BE223" s="36">
        <v>-236</v>
      </c>
    </row>
    <row r="224" spans="1:57" x14ac:dyDescent="0.2">
      <c r="A224" s="35" t="s">
        <v>11</v>
      </c>
      <c r="B224" s="35" t="s">
        <v>1266</v>
      </c>
      <c r="C224" s="397" t="str">
        <f>IFERROR(VLOOKUP(B224,#REF!,2,FALSE),"")</f>
        <v/>
      </c>
      <c r="D224" s="35" t="s">
        <v>10</v>
      </c>
      <c r="E224" s="35"/>
      <c r="F224" s="35" t="s">
        <v>3</v>
      </c>
      <c r="G224" s="36">
        <v>-25</v>
      </c>
      <c r="H224" s="36">
        <v>650</v>
      </c>
      <c r="I224" s="37">
        <v>625</v>
      </c>
      <c r="J224" s="39">
        <v>6</v>
      </c>
      <c r="K224" s="36">
        <v>312</v>
      </c>
      <c r="L224" s="36">
        <v>0</v>
      </c>
      <c r="M224" s="37">
        <v>312</v>
      </c>
      <c r="N224" s="38">
        <v>-4</v>
      </c>
      <c r="O224" s="38">
        <v>0</v>
      </c>
      <c r="P224" s="38">
        <v>167</v>
      </c>
      <c r="Q224" s="39">
        <v>163</v>
      </c>
      <c r="R224" s="37">
        <v>1383</v>
      </c>
      <c r="S224" s="38">
        <v>0</v>
      </c>
      <c r="T224" s="38">
        <v>135</v>
      </c>
      <c r="U224" s="38">
        <v>349</v>
      </c>
      <c r="V224" s="39">
        <v>484</v>
      </c>
      <c r="W224" s="36">
        <v>0</v>
      </c>
      <c r="X224" s="36">
        <v>0</v>
      </c>
      <c r="Y224" s="37">
        <v>0</v>
      </c>
      <c r="Z224" s="39">
        <v>346</v>
      </c>
      <c r="AA224" s="36">
        <v>0</v>
      </c>
      <c r="AB224" s="36">
        <v>0</v>
      </c>
      <c r="AC224" s="37">
        <v>0</v>
      </c>
      <c r="AD224" s="38">
        <v>0</v>
      </c>
      <c r="AE224" s="38">
        <v>204</v>
      </c>
      <c r="AF224" s="39">
        <v>204</v>
      </c>
      <c r="AG224" s="36">
        <v>70</v>
      </c>
      <c r="AH224" s="36">
        <v>0</v>
      </c>
      <c r="AI224" s="36">
        <v>0</v>
      </c>
      <c r="AJ224" s="36">
        <v>121</v>
      </c>
      <c r="AK224" s="40">
        <v>3714</v>
      </c>
      <c r="AL224" s="38">
        <v>4534</v>
      </c>
      <c r="AM224" s="38">
        <v>0</v>
      </c>
      <c r="AN224" s="38">
        <v>3275</v>
      </c>
      <c r="AO224" s="38">
        <v>0</v>
      </c>
      <c r="AP224" s="38">
        <v>0</v>
      </c>
      <c r="AQ224" s="36">
        <v>71</v>
      </c>
      <c r="AR224" s="36">
        <v>0</v>
      </c>
      <c r="AS224" s="36">
        <v>0</v>
      </c>
      <c r="AT224" s="36">
        <v>0</v>
      </c>
      <c r="AU224" s="36">
        <v>0</v>
      </c>
      <c r="AV224" s="36">
        <v>-118</v>
      </c>
      <c r="AW224" s="36">
        <v>11</v>
      </c>
      <c r="AX224" s="36">
        <v>0</v>
      </c>
      <c r="AY224" s="36">
        <v>0</v>
      </c>
      <c r="AZ224" s="40"/>
      <c r="BA224" s="40">
        <v>11487</v>
      </c>
      <c r="BB224" s="36">
        <v>-15</v>
      </c>
      <c r="BC224" s="36">
        <v>-201</v>
      </c>
      <c r="BD224" s="36">
        <v>839</v>
      </c>
      <c r="BE224" s="36">
        <v>5</v>
      </c>
    </row>
    <row r="225" spans="1:57" x14ac:dyDescent="0.2">
      <c r="A225" s="35" t="s">
        <v>31</v>
      </c>
      <c r="B225" s="35" t="s">
        <v>1267</v>
      </c>
      <c r="C225" s="397" t="str">
        <f>IFERROR(VLOOKUP(B225,#REF!,2,FALSE),"")</f>
        <v/>
      </c>
      <c r="D225" s="35" t="s">
        <v>30</v>
      </c>
      <c r="E225" s="35"/>
      <c r="F225" s="35" t="s">
        <v>3</v>
      </c>
      <c r="G225" s="36">
        <v>19</v>
      </c>
      <c r="H225" s="36">
        <v>643</v>
      </c>
      <c r="I225" s="37">
        <v>662</v>
      </c>
      <c r="J225" s="39">
        <v>24</v>
      </c>
      <c r="K225" s="36">
        <v>70</v>
      </c>
      <c r="L225" s="36">
        <v>0</v>
      </c>
      <c r="M225" s="37">
        <v>70</v>
      </c>
      <c r="N225" s="38">
        <v>-105</v>
      </c>
      <c r="O225" s="38">
        <v>0</v>
      </c>
      <c r="P225" s="38">
        <v>348</v>
      </c>
      <c r="Q225" s="39">
        <v>243</v>
      </c>
      <c r="R225" s="37">
        <v>692</v>
      </c>
      <c r="S225" s="38">
        <v>13</v>
      </c>
      <c r="T225" s="38">
        <v>67</v>
      </c>
      <c r="U225" s="38">
        <v>304</v>
      </c>
      <c r="V225" s="39">
        <v>384</v>
      </c>
      <c r="W225" s="36">
        <v>0</v>
      </c>
      <c r="X225" s="36">
        <v>0</v>
      </c>
      <c r="Y225" s="37">
        <v>0</v>
      </c>
      <c r="Z225" s="39">
        <v>604</v>
      </c>
      <c r="AA225" s="36">
        <v>0</v>
      </c>
      <c r="AB225" s="36">
        <v>0</v>
      </c>
      <c r="AC225" s="37">
        <v>0</v>
      </c>
      <c r="AD225" s="38">
        <v>0</v>
      </c>
      <c r="AE225" s="38">
        <v>256</v>
      </c>
      <c r="AF225" s="39">
        <v>256</v>
      </c>
      <c r="AG225" s="36">
        <v>302</v>
      </c>
      <c r="AH225" s="36">
        <v>15</v>
      </c>
      <c r="AI225" s="36">
        <v>0</v>
      </c>
      <c r="AJ225" s="36">
        <v>0</v>
      </c>
      <c r="AK225" s="40">
        <v>3252</v>
      </c>
      <c r="AL225" s="38">
        <v>3394</v>
      </c>
      <c r="AM225" s="38">
        <v>0</v>
      </c>
      <c r="AN225" s="38">
        <v>3306</v>
      </c>
      <c r="AO225" s="38">
        <v>0</v>
      </c>
      <c r="AP225" s="38">
        <v>0</v>
      </c>
      <c r="AQ225" s="36">
        <v>260</v>
      </c>
      <c r="AR225" s="36">
        <v>0</v>
      </c>
      <c r="AS225" s="36">
        <v>0</v>
      </c>
      <c r="AT225" s="36">
        <v>0</v>
      </c>
      <c r="AU225" s="36">
        <v>0</v>
      </c>
      <c r="AV225" s="36">
        <v>2</v>
      </c>
      <c r="AW225" s="36">
        <v>-6</v>
      </c>
      <c r="AX225" s="36">
        <v>0</v>
      </c>
      <c r="AY225" s="36">
        <v>0</v>
      </c>
      <c r="AZ225" s="40"/>
      <c r="BA225" s="40">
        <v>10208</v>
      </c>
      <c r="BB225" s="36">
        <v>0</v>
      </c>
      <c r="BC225" s="36">
        <v>-26</v>
      </c>
      <c r="BD225" s="36">
        <v>165</v>
      </c>
      <c r="BE225" s="36">
        <v>-19</v>
      </c>
    </row>
    <row r="226" spans="1:57" x14ac:dyDescent="0.2">
      <c r="A226" s="35" t="s">
        <v>80</v>
      </c>
      <c r="B226" s="35" t="s">
        <v>1268</v>
      </c>
      <c r="C226" s="397" t="str">
        <f>IFERROR(VLOOKUP(B226,#REF!,2,FALSE),"")</f>
        <v/>
      </c>
      <c r="D226" s="35" t="s">
        <v>79</v>
      </c>
      <c r="E226" s="35"/>
      <c r="F226" s="35" t="s">
        <v>3</v>
      </c>
      <c r="G226" s="36">
        <v>-169</v>
      </c>
      <c r="H226" s="36">
        <v>650</v>
      </c>
      <c r="I226" s="37">
        <v>481</v>
      </c>
      <c r="J226" s="39">
        <v>0</v>
      </c>
      <c r="K226" s="36">
        <v>91</v>
      </c>
      <c r="L226" s="36">
        <v>0</v>
      </c>
      <c r="M226" s="37">
        <v>91</v>
      </c>
      <c r="N226" s="38">
        <v>84</v>
      </c>
      <c r="O226" s="38">
        <v>0</v>
      </c>
      <c r="P226" s="38">
        <v>198</v>
      </c>
      <c r="Q226" s="39">
        <v>282</v>
      </c>
      <c r="R226" s="37">
        <v>742</v>
      </c>
      <c r="S226" s="38">
        <v>0</v>
      </c>
      <c r="T226" s="38">
        <v>54</v>
      </c>
      <c r="U226" s="38">
        <v>270</v>
      </c>
      <c r="V226" s="39">
        <v>324</v>
      </c>
      <c r="W226" s="36">
        <v>0</v>
      </c>
      <c r="X226" s="36">
        <v>0</v>
      </c>
      <c r="Y226" s="37">
        <v>0</v>
      </c>
      <c r="Z226" s="39">
        <v>735</v>
      </c>
      <c r="AA226" s="36">
        <v>0</v>
      </c>
      <c r="AB226" s="36">
        <v>0</v>
      </c>
      <c r="AC226" s="37">
        <v>0</v>
      </c>
      <c r="AD226" s="38">
        <v>0</v>
      </c>
      <c r="AE226" s="38">
        <v>63</v>
      </c>
      <c r="AF226" s="39">
        <v>63</v>
      </c>
      <c r="AG226" s="36">
        <v>13</v>
      </c>
      <c r="AH226" s="36">
        <v>0</v>
      </c>
      <c r="AI226" s="36">
        <v>0</v>
      </c>
      <c r="AJ226" s="36">
        <v>-92</v>
      </c>
      <c r="AK226" s="40">
        <v>2639</v>
      </c>
      <c r="AL226" s="38">
        <v>3182</v>
      </c>
      <c r="AM226" s="38">
        <v>0</v>
      </c>
      <c r="AN226" s="38">
        <v>2290</v>
      </c>
      <c r="AO226" s="38">
        <v>0</v>
      </c>
      <c r="AP226" s="38">
        <v>0</v>
      </c>
      <c r="AQ226" s="36">
        <v>193</v>
      </c>
      <c r="AR226" s="36">
        <v>0</v>
      </c>
      <c r="AS226" s="36">
        <v>0</v>
      </c>
      <c r="AT226" s="36">
        <v>0</v>
      </c>
      <c r="AU226" s="36">
        <v>0</v>
      </c>
      <c r="AV226" s="36">
        <v>-29</v>
      </c>
      <c r="AW226" s="36">
        <v>0</v>
      </c>
      <c r="AX226" s="36">
        <v>0</v>
      </c>
      <c r="AY226" s="36">
        <v>0</v>
      </c>
      <c r="AZ226" s="40"/>
      <c r="BA226" s="40">
        <v>8275</v>
      </c>
      <c r="BB226" s="36">
        <v>5</v>
      </c>
      <c r="BC226" s="36">
        <v>0</v>
      </c>
      <c r="BD226" s="36">
        <v>729</v>
      </c>
      <c r="BE226" s="36">
        <v>-47</v>
      </c>
    </row>
    <row r="227" spans="1:57" x14ac:dyDescent="0.2">
      <c r="A227" s="35" t="s">
        <v>228</v>
      </c>
      <c r="B227" s="35" t="s">
        <v>1269</v>
      </c>
      <c r="C227" s="397" t="str">
        <f>IFERROR(VLOOKUP(B227,#REF!,2,FALSE),"")</f>
        <v/>
      </c>
      <c r="D227" s="35" t="s">
        <v>227</v>
      </c>
      <c r="E227" s="35"/>
      <c r="F227" s="35" t="s">
        <v>3</v>
      </c>
      <c r="G227" s="36">
        <v>-55</v>
      </c>
      <c r="H227" s="36">
        <v>922</v>
      </c>
      <c r="I227" s="37">
        <v>867</v>
      </c>
      <c r="J227" s="39">
        <v>22</v>
      </c>
      <c r="K227" s="36">
        <v>190</v>
      </c>
      <c r="L227" s="36">
        <v>0</v>
      </c>
      <c r="M227" s="37">
        <v>190</v>
      </c>
      <c r="N227" s="38">
        <v>-3</v>
      </c>
      <c r="O227" s="38">
        <v>0</v>
      </c>
      <c r="P227" s="38">
        <v>103</v>
      </c>
      <c r="Q227" s="39">
        <v>100</v>
      </c>
      <c r="R227" s="37">
        <v>554</v>
      </c>
      <c r="S227" s="38">
        <v>0</v>
      </c>
      <c r="T227" s="38">
        <v>61</v>
      </c>
      <c r="U227" s="38">
        <v>148</v>
      </c>
      <c r="V227" s="39">
        <v>209</v>
      </c>
      <c r="W227" s="36">
        <v>0</v>
      </c>
      <c r="X227" s="36">
        <v>0</v>
      </c>
      <c r="Y227" s="37">
        <v>0</v>
      </c>
      <c r="Z227" s="39">
        <v>415</v>
      </c>
      <c r="AA227" s="36">
        <v>0</v>
      </c>
      <c r="AB227" s="36">
        <v>0</v>
      </c>
      <c r="AC227" s="37">
        <v>0</v>
      </c>
      <c r="AD227" s="38">
        <v>0</v>
      </c>
      <c r="AE227" s="38">
        <v>153</v>
      </c>
      <c r="AF227" s="39">
        <v>153</v>
      </c>
      <c r="AG227" s="36">
        <v>0</v>
      </c>
      <c r="AH227" s="36">
        <v>0</v>
      </c>
      <c r="AI227" s="36">
        <v>0</v>
      </c>
      <c r="AJ227" s="36">
        <v>0</v>
      </c>
      <c r="AK227" s="40">
        <v>2510</v>
      </c>
      <c r="AL227" s="38">
        <v>5678</v>
      </c>
      <c r="AM227" s="38">
        <v>20</v>
      </c>
      <c r="AN227" s="38">
        <v>-10</v>
      </c>
      <c r="AO227" s="38">
        <v>0</v>
      </c>
      <c r="AP227" s="38">
        <v>0</v>
      </c>
      <c r="AQ227" s="36">
        <v>0</v>
      </c>
      <c r="AR227" s="36">
        <v>0</v>
      </c>
      <c r="AS227" s="36">
        <v>0</v>
      </c>
      <c r="AT227" s="36">
        <v>0</v>
      </c>
      <c r="AU227" s="36">
        <v>0</v>
      </c>
      <c r="AV227" s="36">
        <v>0</v>
      </c>
      <c r="AW227" s="36">
        <v>0</v>
      </c>
      <c r="AX227" s="36">
        <v>0</v>
      </c>
      <c r="AY227" s="36">
        <v>0</v>
      </c>
      <c r="AZ227" s="40"/>
      <c r="BA227" s="40">
        <v>8198</v>
      </c>
      <c r="BB227" s="36">
        <v>0</v>
      </c>
      <c r="BC227" s="36">
        <v>0</v>
      </c>
      <c r="BD227" s="36">
        <v>127</v>
      </c>
      <c r="BE227" s="36">
        <v>-11</v>
      </c>
    </row>
    <row r="228" spans="1:57" x14ac:dyDescent="0.2">
      <c r="A228" s="35" t="s">
        <v>354</v>
      </c>
      <c r="B228" s="35" t="s">
        <v>1270</v>
      </c>
      <c r="C228" s="397" t="str">
        <f>IFERROR(VLOOKUP(B228,#REF!,2,FALSE),"")</f>
        <v/>
      </c>
      <c r="D228" s="35" t="s">
        <v>353</v>
      </c>
      <c r="E228" s="35"/>
      <c r="F228" s="35" t="s">
        <v>3</v>
      </c>
      <c r="G228" s="36">
        <v>-30</v>
      </c>
      <c r="H228" s="36">
        <v>973</v>
      </c>
      <c r="I228" s="37">
        <v>943</v>
      </c>
      <c r="J228" s="39">
        <v>0</v>
      </c>
      <c r="K228" s="36">
        <v>281</v>
      </c>
      <c r="L228" s="36">
        <v>0</v>
      </c>
      <c r="M228" s="37">
        <v>281</v>
      </c>
      <c r="N228" s="38">
        <v>-31</v>
      </c>
      <c r="O228" s="38">
        <v>0</v>
      </c>
      <c r="P228" s="38">
        <v>-309</v>
      </c>
      <c r="Q228" s="39">
        <v>-340</v>
      </c>
      <c r="R228" s="37">
        <v>627</v>
      </c>
      <c r="S228" s="38">
        <v>0</v>
      </c>
      <c r="T228" s="38">
        <v>63</v>
      </c>
      <c r="U228" s="38">
        <v>184</v>
      </c>
      <c r="V228" s="39">
        <v>247</v>
      </c>
      <c r="W228" s="36">
        <v>0</v>
      </c>
      <c r="X228" s="36">
        <v>0</v>
      </c>
      <c r="Y228" s="37">
        <v>0</v>
      </c>
      <c r="Z228" s="39">
        <v>705</v>
      </c>
      <c r="AA228" s="36">
        <v>0</v>
      </c>
      <c r="AB228" s="36">
        <v>0</v>
      </c>
      <c r="AC228" s="37">
        <v>0</v>
      </c>
      <c r="AD228" s="38">
        <v>0</v>
      </c>
      <c r="AE228" s="38">
        <v>117</v>
      </c>
      <c r="AF228" s="39">
        <v>117</v>
      </c>
      <c r="AG228" s="36">
        <v>68</v>
      </c>
      <c r="AH228" s="36">
        <v>0</v>
      </c>
      <c r="AI228" s="36">
        <v>0</v>
      </c>
      <c r="AJ228" s="36">
        <v>0</v>
      </c>
      <c r="AK228" s="40">
        <v>2648</v>
      </c>
      <c r="AL228" s="38">
        <v>4735</v>
      </c>
      <c r="AM228" s="38">
        <v>0</v>
      </c>
      <c r="AN228" s="38">
        <v>3311</v>
      </c>
      <c r="AO228" s="38">
        <v>0</v>
      </c>
      <c r="AP228" s="38">
        <v>-176</v>
      </c>
      <c r="AQ228" s="36">
        <v>0</v>
      </c>
      <c r="AR228" s="36">
        <v>0</v>
      </c>
      <c r="AS228" s="36">
        <v>0</v>
      </c>
      <c r="AT228" s="36">
        <v>0</v>
      </c>
      <c r="AU228" s="36">
        <v>0</v>
      </c>
      <c r="AV228" s="36">
        <v>0</v>
      </c>
      <c r="AW228" s="36">
        <v>0</v>
      </c>
      <c r="AX228" s="36">
        <v>0</v>
      </c>
      <c r="AY228" s="36">
        <v>0</v>
      </c>
      <c r="AZ228" s="40"/>
      <c r="BA228" s="40">
        <v>10518</v>
      </c>
      <c r="BB228" s="36">
        <v>0</v>
      </c>
      <c r="BC228" s="36">
        <v>0</v>
      </c>
      <c r="BD228" s="36">
        <v>389</v>
      </c>
      <c r="BE228" s="36">
        <v>-28</v>
      </c>
    </row>
    <row r="229" spans="1:57" x14ac:dyDescent="0.2">
      <c r="A229" s="35" t="s">
        <v>380</v>
      </c>
      <c r="B229" s="35" t="s">
        <v>1271</v>
      </c>
      <c r="C229" s="397" t="str">
        <f>IFERROR(VLOOKUP(B229,#REF!,2,FALSE),"")</f>
        <v/>
      </c>
      <c r="D229" s="35" t="s">
        <v>883</v>
      </c>
      <c r="E229" s="35"/>
      <c r="F229" s="35" t="s">
        <v>3</v>
      </c>
      <c r="G229" s="36">
        <v>0</v>
      </c>
      <c r="H229" s="36">
        <v>1378</v>
      </c>
      <c r="I229" s="37">
        <v>1378</v>
      </c>
      <c r="J229" s="39">
        <v>12</v>
      </c>
      <c r="K229" s="36">
        <v>97</v>
      </c>
      <c r="L229" s="36">
        <v>0</v>
      </c>
      <c r="M229" s="37">
        <v>97</v>
      </c>
      <c r="N229" s="38">
        <v>-57</v>
      </c>
      <c r="O229" s="38">
        <v>0</v>
      </c>
      <c r="P229" s="38">
        <v>285</v>
      </c>
      <c r="Q229" s="39">
        <v>228</v>
      </c>
      <c r="R229" s="37">
        <v>781</v>
      </c>
      <c r="S229" s="38">
        <v>0</v>
      </c>
      <c r="T229" s="38">
        <v>37</v>
      </c>
      <c r="U229" s="38">
        <v>220</v>
      </c>
      <c r="V229" s="39">
        <v>257</v>
      </c>
      <c r="W229" s="36">
        <v>0</v>
      </c>
      <c r="X229" s="36">
        <v>0</v>
      </c>
      <c r="Y229" s="37">
        <v>0</v>
      </c>
      <c r="Z229" s="39">
        <v>172</v>
      </c>
      <c r="AA229" s="36">
        <v>0</v>
      </c>
      <c r="AB229" s="36">
        <v>0</v>
      </c>
      <c r="AC229" s="37">
        <v>0</v>
      </c>
      <c r="AD229" s="38">
        <v>0</v>
      </c>
      <c r="AE229" s="38">
        <v>154</v>
      </c>
      <c r="AF229" s="39">
        <v>154</v>
      </c>
      <c r="AG229" s="36">
        <v>0</v>
      </c>
      <c r="AH229" s="36">
        <v>0</v>
      </c>
      <c r="AI229" s="36">
        <v>0</v>
      </c>
      <c r="AJ229" s="36">
        <v>156</v>
      </c>
      <c r="AK229" s="40">
        <v>3235</v>
      </c>
      <c r="AL229" s="38">
        <v>3232</v>
      </c>
      <c r="AM229" s="38">
        <v>0</v>
      </c>
      <c r="AN229" s="38">
        <v>2994</v>
      </c>
      <c r="AO229" s="38">
        <v>0</v>
      </c>
      <c r="AP229" s="38">
        <v>0</v>
      </c>
      <c r="AQ229" s="36">
        <v>678</v>
      </c>
      <c r="AR229" s="36">
        <v>0</v>
      </c>
      <c r="AS229" s="36">
        <v>0</v>
      </c>
      <c r="AT229" s="36">
        <v>0</v>
      </c>
      <c r="AU229" s="36">
        <v>0</v>
      </c>
      <c r="AV229" s="36">
        <v>-322</v>
      </c>
      <c r="AW229" s="36">
        <v>0</v>
      </c>
      <c r="AX229" s="36">
        <v>0</v>
      </c>
      <c r="AY229" s="36">
        <v>0</v>
      </c>
      <c r="AZ229" s="40"/>
      <c r="BA229" s="40">
        <v>9817</v>
      </c>
      <c r="BB229" s="36">
        <v>0</v>
      </c>
      <c r="BC229" s="36">
        <v>0</v>
      </c>
      <c r="BD229" s="36">
        <v>637</v>
      </c>
      <c r="BE229" s="36">
        <v>-23</v>
      </c>
    </row>
    <row r="230" spans="1:57" x14ac:dyDescent="0.2">
      <c r="A230" s="35" t="s">
        <v>477</v>
      </c>
      <c r="B230" s="35" t="s">
        <v>1272</v>
      </c>
      <c r="C230" s="397" t="str">
        <f>IFERROR(VLOOKUP(B230,#REF!,2,FALSE),"")</f>
        <v/>
      </c>
      <c r="D230" s="35" t="s">
        <v>476</v>
      </c>
      <c r="E230" s="35"/>
      <c r="F230" s="35" t="s">
        <v>3</v>
      </c>
      <c r="G230" s="36">
        <v>37</v>
      </c>
      <c r="H230" s="36">
        <v>1279</v>
      </c>
      <c r="I230" s="37">
        <v>1316</v>
      </c>
      <c r="J230" s="39">
        <v>33</v>
      </c>
      <c r="K230" s="36">
        <v>62</v>
      </c>
      <c r="L230" s="36">
        <v>0</v>
      </c>
      <c r="M230" s="37">
        <v>62</v>
      </c>
      <c r="N230" s="38">
        <v>-45</v>
      </c>
      <c r="O230" s="38">
        <v>0</v>
      </c>
      <c r="P230" s="38">
        <v>350</v>
      </c>
      <c r="Q230" s="39">
        <v>305</v>
      </c>
      <c r="R230" s="37">
        <v>1190</v>
      </c>
      <c r="S230" s="38">
        <v>0</v>
      </c>
      <c r="T230" s="38">
        <v>142</v>
      </c>
      <c r="U230" s="38">
        <v>544</v>
      </c>
      <c r="V230" s="39">
        <v>686</v>
      </c>
      <c r="W230" s="36">
        <v>0</v>
      </c>
      <c r="X230" s="36">
        <v>0</v>
      </c>
      <c r="Y230" s="37">
        <v>0</v>
      </c>
      <c r="Z230" s="39">
        <v>785</v>
      </c>
      <c r="AA230" s="36">
        <v>0</v>
      </c>
      <c r="AB230" s="36">
        <v>0</v>
      </c>
      <c r="AC230" s="37">
        <v>0</v>
      </c>
      <c r="AD230" s="38">
        <v>0</v>
      </c>
      <c r="AE230" s="38">
        <v>275</v>
      </c>
      <c r="AF230" s="39">
        <v>275</v>
      </c>
      <c r="AG230" s="36">
        <v>38</v>
      </c>
      <c r="AH230" s="36">
        <v>0</v>
      </c>
      <c r="AI230" s="36">
        <v>0</v>
      </c>
      <c r="AJ230" s="36">
        <v>0</v>
      </c>
      <c r="AK230" s="40">
        <v>4690</v>
      </c>
      <c r="AL230" s="38">
        <v>4282</v>
      </c>
      <c r="AM230" s="38">
        <v>0</v>
      </c>
      <c r="AN230" s="38">
        <v>0</v>
      </c>
      <c r="AO230" s="38">
        <v>0</v>
      </c>
      <c r="AP230" s="38">
        <v>0</v>
      </c>
      <c r="AQ230" s="36">
        <v>498</v>
      </c>
      <c r="AR230" s="36">
        <v>0</v>
      </c>
      <c r="AS230" s="36">
        <v>0</v>
      </c>
      <c r="AT230" s="36">
        <v>0</v>
      </c>
      <c r="AU230" s="36">
        <v>0</v>
      </c>
      <c r="AV230" s="36">
        <v>-80</v>
      </c>
      <c r="AW230" s="36">
        <v>0</v>
      </c>
      <c r="AX230" s="36">
        <v>0</v>
      </c>
      <c r="AY230" s="36">
        <v>0</v>
      </c>
      <c r="AZ230" s="40"/>
      <c r="BA230" s="40">
        <v>9390</v>
      </c>
      <c r="BB230" s="36">
        <v>0</v>
      </c>
      <c r="BC230" s="36">
        <v>0</v>
      </c>
      <c r="BD230" s="36">
        <v>0</v>
      </c>
      <c r="BE230" s="36">
        <v>34</v>
      </c>
    </row>
    <row r="231" spans="1:57" x14ac:dyDescent="0.2">
      <c r="A231" s="35" t="s">
        <v>434</v>
      </c>
      <c r="B231" s="35" t="s">
        <v>1273</v>
      </c>
      <c r="C231" s="397" t="str">
        <f>IFERROR(VLOOKUP(B231,#REF!,2,FALSE),"")</f>
        <v/>
      </c>
      <c r="D231" s="35" t="s">
        <v>930</v>
      </c>
      <c r="E231" s="35"/>
      <c r="F231" s="35" t="s">
        <v>729</v>
      </c>
      <c r="G231" s="36">
        <v>235</v>
      </c>
      <c r="H231" s="36">
        <v>1344</v>
      </c>
      <c r="I231" s="37">
        <v>1579</v>
      </c>
      <c r="J231" s="39">
        <v>62</v>
      </c>
      <c r="K231" s="36">
        <v>38</v>
      </c>
      <c r="L231" s="36">
        <v>6280</v>
      </c>
      <c r="M231" s="37">
        <v>6318</v>
      </c>
      <c r="N231" s="38">
        <v>7848</v>
      </c>
      <c r="O231" s="38">
        <v>0</v>
      </c>
      <c r="P231" s="38">
        <v>895</v>
      </c>
      <c r="Q231" s="39">
        <v>8743</v>
      </c>
      <c r="R231" s="37">
        <v>6953</v>
      </c>
      <c r="S231" s="38">
        <v>1018</v>
      </c>
      <c r="T231" s="38">
        <v>20</v>
      </c>
      <c r="U231" s="38">
        <v>313</v>
      </c>
      <c r="V231" s="39">
        <v>1351</v>
      </c>
      <c r="W231" s="36">
        <v>4283</v>
      </c>
      <c r="X231" s="36">
        <v>3551</v>
      </c>
      <c r="Y231" s="37">
        <v>7834</v>
      </c>
      <c r="Z231" s="39">
        <v>2999</v>
      </c>
      <c r="AA231" s="36">
        <v>51808</v>
      </c>
      <c r="AB231" s="36">
        <v>21794</v>
      </c>
      <c r="AC231" s="37">
        <v>73602</v>
      </c>
      <c r="AD231" s="38">
        <v>72081</v>
      </c>
      <c r="AE231" s="38">
        <v>1374</v>
      </c>
      <c r="AF231" s="39">
        <v>73455</v>
      </c>
      <c r="AG231" s="36">
        <v>9</v>
      </c>
      <c r="AH231" s="36">
        <v>0</v>
      </c>
      <c r="AI231" s="36">
        <v>0</v>
      </c>
      <c r="AJ231" s="36">
        <v>0</v>
      </c>
      <c r="AK231" s="40">
        <v>182905</v>
      </c>
      <c r="AL231" s="38">
        <v>0</v>
      </c>
      <c r="AM231" s="38">
        <v>0</v>
      </c>
      <c r="AN231" s="38">
        <v>0</v>
      </c>
      <c r="AO231" s="38">
        <v>0</v>
      </c>
      <c r="AP231" s="38">
        <v>0</v>
      </c>
      <c r="AQ231" s="36">
        <v>0</v>
      </c>
      <c r="AR231" s="36">
        <v>0</v>
      </c>
      <c r="AS231" s="36">
        <v>0</v>
      </c>
      <c r="AT231" s="36">
        <v>0</v>
      </c>
      <c r="AU231" s="36">
        <v>145</v>
      </c>
      <c r="AV231" s="36">
        <v>0</v>
      </c>
      <c r="AW231" s="36">
        <v>135</v>
      </c>
      <c r="AX231" s="36">
        <v>0</v>
      </c>
      <c r="AY231" s="36">
        <v>0</v>
      </c>
      <c r="AZ231" s="40"/>
      <c r="BA231" s="40">
        <v>183185</v>
      </c>
      <c r="BB231" s="36">
        <v>0</v>
      </c>
      <c r="BC231" s="36">
        <v>0</v>
      </c>
      <c r="BD231" s="36">
        <v>4282</v>
      </c>
      <c r="BE231" s="36">
        <v>-1193</v>
      </c>
    </row>
    <row r="232" spans="1:57" x14ac:dyDescent="0.2">
      <c r="A232" s="35" t="s">
        <v>109</v>
      </c>
      <c r="B232" s="35" t="s">
        <v>1274</v>
      </c>
      <c r="C232" s="397" t="str">
        <f>IFERROR(VLOOKUP(B232,#REF!,2,FALSE),"")</f>
        <v/>
      </c>
      <c r="D232" s="35" t="s">
        <v>108</v>
      </c>
      <c r="E232" s="35"/>
      <c r="F232" s="35" t="s">
        <v>3</v>
      </c>
      <c r="G232" s="36">
        <v>9</v>
      </c>
      <c r="H232" s="36">
        <v>2097</v>
      </c>
      <c r="I232" s="37">
        <v>2106</v>
      </c>
      <c r="J232" s="39">
        <v>4</v>
      </c>
      <c r="K232" s="36">
        <v>118</v>
      </c>
      <c r="L232" s="36">
        <v>0</v>
      </c>
      <c r="M232" s="37">
        <v>118</v>
      </c>
      <c r="N232" s="38">
        <v>-264</v>
      </c>
      <c r="O232" s="38">
        <v>0</v>
      </c>
      <c r="P232" s="38">
        <v>448</v>
      </c>
      <c r="Q232" s="39">
        <v>184</v>
      </c>
      <c r="R232" s="37">
        <v>1021</v>
      </c>
      <c r="S232" s="38">
        <v>8</v>
      </c>
      <c r="T232" s="38">
        <v>35</v>
      </c>
      <c r="U232" s="38">
        <v>459</v>
      </c>
      <c r="V232" s="39">
        <v>502</v>
      </c>
      <c r="W232" s="36">
        <v>0</v>
      </c>
      <c r="X232" s="36">
        <v>29</v>
      </c>
      <c r="Y232" s="37">
        <v>29</v>
      </c>
      <c r="Z232" s="39">
        <v>465</v>
      </c>
      <c r="AA232" s="36">
        <v>0</v>
      </c>
      <c r="AB232" s="36">
        <v>0</v>
      </c>
      <c r="AC232" s="37">
        <v>0</v>
      </c>
      <c r="AD232" s="38">
        <v>0</v>
      </c>
      <c r="AE232" s="38">
        <v>427</v>
      </c>
      <c r="AF232" s="39">
        <v>427</v>
      </c>
      <c r="AG232" s="36">
        <v>1246</v>
      </c>
      <c r="AH232" s="36">
        <v>0</v>
      </c>
      <c r="AI232" s="36">
        <v>0</v>
      </c>
      <c r="AJ232" s="36">
        <v>76</v>
      </c>
      <c r="AK232" s="40">
        <v>6178</v>
      </c>
      <c r="AL232" s="38">
        <v>9323</v>
      </c>
      <c r="AM232" s="38">
        <v>0</v>
      </c>
      <c r="AN232" s="38">
        <v>0</v>
      </c>
      <c r="AO232" s="38">
        <v>0</v>
      </c>
      <c r="AP232" s="38">
        <v>0</v>
      </c>
      <c r="AQ232" s="36">
        <v>1201</v>
      </c>
      <c r="AR232" s="36">
        <v>0</v>
      </c>
      <c r="AS232" s="36">
        <v>0</v>
      </c>
      <c r="AT232" s="36">
        <v>0</v>
      </c>
      <c r="AU232" s="36">
        <v>0</v>
      </c>
      <c r="AV232" s="36">
        <v>-416</v>
      </c>
      <c r="AW232" s="36">
        <v>0</v>
      </c>
      <c r="AX232" s="36">
        <v>0</v>
      </c>
      <c r="AY232" s="36">
        <v>0</v>
      </c>
      <c r="AZ232" s="40"/>
      <c r="BA232" s="40">
        <v>16286</v>
      </c>
      <c r="BB232" s="36">
        <v>0</v>
      </c>
      <c r="BC232" s="36">
        <v>0</v>
      </c>
      <c r="BD232" s="36">
        <v>6</v>
      </c>
      <c r="BE232" s="36">
        <v>-495</v>
      </c>
    </row>
    <row r="233" spans="1:57" x14ac:dyDescent="0.2">
      <c r="A233" s="35" t="s">
        <v>433</v>
      </c>
      <c r="B233" s="35" t="s">
        <v>1275</v>
      </c>
      <c r="C233" s="397" t="str">
        <f>IFERROR(VLOOKUP(B233,#REF!,2,FALSE),"")</f>
        <v/>
      </c>
      <c r="D233" s="35" t="s">
        <v>432</v>
      </c>
      <c r="E233" s="35"/>
      <c r="F233" s="35" t="s">
        <v>3</v>
      </c>
      <c r="G233" s="36">
        <v>53</v>
      </c>
      <c r="H233" s="36">
        <v>1678</v>
      </c>
      <c r="I233" s="37">
        <v>1731</v>
      </c>
      <c r="J233" s="39">
        <v>0</v>
      </c>
      <c r="K233" s="36">
        <v>316</v>
      </c>
      <c r="L233" s="36">
        <v>0</v>
      </c>
      <c r="M233" s="37">
        <v>316</v>
      </c>
      <c r="N233" s="38">
        <v>-1046</v>
      </c>
      <c r="O233" s="38">
        <v>0</v>
      </c>
      <c r="P233" s="38">
        <v>-1763</v>
      </c>
      <c r="Q233" s="39">
        <v>-2809</v>
      </c>
      <c r="R233" s="37">
        <v>2375</v>
      </c>
      <c r="S233" s="38">
        <v>0</v>
      </c>
      <c r="T233" s="38">
        <v>566</v>
      </c>
      <c r="U233" s="38">
        <v>366</v>
      </c>
      <c r="V233" s="39">
        <v>932</v>
      </c>
      <c r="W233" s="36">
        <v>0</v>
      </c>
      <c r="X233" s="36">
        <v>0</v>
      </c>
      <c r="Y233" s="37">
        <v>0</v>
      </c>
      <c r="Z233" s="39">
        <v>1423</v>
      </c>
      <c r="AA233" s="36">
        <v>0</v>
      </c>
      <c r="AB233" s="36">
        <v>0</v>
      </c>
      <c r="AC233" s="37">
        <v>0</v>
      </c>
      <c r="AD233" s="38">
        <v>0</v>
      </c>
      <c r="AE233" s="38">
        <v>856</v>
      </c>
      <c r="AF233" s="39">
        <v>856</v>
      </c>
      <c r="AG233" s="36">
        <v>126</v>
      </c>
      <c r="AH233" s="36">
        <v>0</v>
      </c>
      <c r="AI233" s="36">
        <v>0</v>
      </c>
      <c r="AJ233" s="36">
        <v>239</v>
      </c>
      <c r="AK233" s="40">
        <v>5189</v>
      </c>
      <c r="AL233" s="38">
        <v>10653</v>
      </c>
      <c r="AM233" s="38">
        <v>50</v>
      </c>
      <c r="AN233" s="38">
        <v>4428</v>
      </c>
      <c r="AO233" s="38">
        <v>0</v>
      </c>
      <c r="AP233" s="38">
        <v>0</v>
      </c>
      <c r="AQ233" s="36">
        <v>43</v>
      </c>
      <c r="AR233" s="36">
        <v>0</v>
      </c>
      <c r="AS233" s="36">
        <v>0</v>
      </c>
      <c r="AT233" s="36">
        <v>0</v>
      </c>
      <c r="AU233" s="36">
        <v>0</v>
      </c>
      <c r="AV233" s="36">
        <v>-293</v>
      </c>
      <c r="AW233" s="36">
        <v>0</v>
      </c>
      <c r="AX233" s="36">
        <v>0</v>
      </c>
      <c r="AY233" s="36">
        <v>0</v>
      </c>
      <c r="AZ233" s="40"/>
      <c r="BA233" s="40">
        <v>20070</v>
      </c>
      <c r="BB233" s="36">
        <v>0</v>
      </c>
      <c r="BC233" s="36">
        <v>0</v>
      </c>
      <c r="BD233" s="36">
        <v>1580</v>
      </c>
      <c r="BE233" s="36">
        <v>-249</v>
      </c>
    </row>
    <row r="234" spans="1:57" x14ac:dyDescent="0.2">
      <c r="A234" s="35" t="s">
        <v>527</v>
      </c>
      <c r="B234" s="35" t="s">
        <v>1276</v>
      </c>
      <c r="C234" s="397" t="str">
        <f>IFERROR(VLOOKUP(B234,#REF!,2,FALSE),"")</f>
        <v/>
      </c>
      <c r="D234" s="35" t="s">
        <v>526</v>
      </c>
      <c r="E234" s="35"/>
      <c r="F234" s="35" t="s">
        <v>3</v>
      </c>
      <c r="G234" s="36">
        <v>8</v>
      </c>
      <c r="H234" s="36">
        <v>1429</v>
      </c>
      <c r="I234" s="37">
        <v>1437</v>
      </c>
      <c r="J234" s="39">
        <v>16</v>
      </c>
      <c r="K234" s="36">
        <v>39</v>
      </c>
      <c r="L234" s="36">
        <v>0</v>
      </c>
      <c r="M234" s="37">
        <v>39</v>
      </c>
      <c r="N234" s="38">
        <v>-168</v>
      </c>
      <c r="O234" s="38">
        <v>0</v>
      </c>
      <c r="P234" s="38">
        <v>255</v>
      </c>
      <c r="Q234" s="39">
        <v>87</v>
      </c>
      <c r="R234" s="37">
        <v>1297</v>
      </c>
      <c r="S234" s="38">
        <v>0</v>
      </c>
      <c r="T234" s="38">
        <v>356</v>
      </c>
      <c r="U234" s="38">
        <v>1494</v>
      </c>
      <c r="V234" s="39">
        <v>1850</v>
      </c>
      <c r="W234" s="36">
        <v>0</v>
      </c>
      <c r="X234" s="36">
        <v>0</v>
      </c>
      <c r="Y234" s="37">
        <v>0</v>
      </c>
      <c r="Z234" s="39">
        <v>168</v>
      </c>
      <c r="AA234" s="36">
        <v>0</v>
      </c>
      <c r="AB234" s="36">
        <v>0</v>
      </c>
      <c r="AC234" s="37">
        <v>0</v>
      </c>
      <c r="AD234" s="38">
        <v>0</v>
      </c>
      <c r="AE234" s="38">
        <v>30</v>
      </c>
      <c r="AF234" s="39">
        <v>30</v>
      </c>
      <c r="AG234" s="36">
        <v>256</v>
      </c>
      <c r="AH234" s="36">
        <v>0</v>
      </c>
      <c r="AI234" s="36">
        <v>0</v>
      </c>
      <c r="AJ234" s="36">
        <v>0</v>
      </c>
      <c r="AK234" s="40">
        <v>5180</v>
      </c>
      <c r="AL234" s="38">
        <v>6189</v>
      </c>
      <c r="AM234" s="38">
        <v>0</v>
      </c>
      <c r="AN234" s="38">
        <v>0</v>
      </c>
      <c r="AO234" s="38">
        <v>0</v>
      </c>
      <c r="AP234" s="38">
        <v>0</v>
      </c>
      <c r="AQ234" s="36">
        <v>1165</v>
      </c>
      <c r="AR234" s="36">
        <v>0</v>
      </c>
      <c r="AS234" s="36">
        <v>0</v>
      </c>
      <c r="AT234" s="36">
        <v>0</v>
      </c>
      <c r="AU234" s="36">
        <v>0</v>
      </c>
      <c r="AV234" s="36">
        <v>-869</v>
      </c>
      <c r="AW234" s="36">
        <v>0</v>
      </c>
      <c r="AX234" s="36">
        <v>0</v>
      </c>
      <c r="AY234" s="36">
        <v>0</v>
      </c>
      <c r="AZ234" s="40"/>
      <c r="BA234" s="40">
        <v>11665</v>
      </c>
      <c r="BB234" s="36">
        <v>0</v>
      </c>
      <c r="BC234" s="36">
        <v>0</v>
      </c>
      <c r="BD234" s="36">
        <v>0</v>
      </c>
      <c r="BE234" s="36">
        <v>-627</v>
      </c>
    </row>
    <row r="235" spans="1:57" x14ac:dyDescent="0.2">
      <c r="A235" s="35" t="s">
        <v>616</v>
      </c>
      <c r="B235" s="35" t="s">
        <v>1277</v>
      </c>
      <c r="C235" s="397" t="str">
        <f>IFERROR(VLOOKUP(B235,#REF!,2,FALSE),"")</f>
        <v/>
      </c>
      <c r="D235" s="35" t="s">
        <v>931</v>
      </c>
      <c r="E235" s="35"/>
      <c r="F235" s="35" t="s">
        <v>3</v>
      </c>
      <c r="G235" s="36">
        <v>0</v>
      </c>
      <c r="H235" s="36">
        <v>980</v>
      </c>
      <c r="I235" s="37">
        <v>980</v>
      </c>
      <c r="J235" s="39">
        <v>10</v>
      </c>
      <c r="K235" s="36">
        <v>54</v>
      </c>
      <c r="L235" s="36">
        <v>0</v>
      </c>
      <c r="M235" s="37">
        <v>54</v>
      </c>
      <c r="N235" s="38">
        <v>-33</v>
      </c>
      <c r="O235" s="38">
        <v>0</v>
      </c>
      <c r="P235" s="38">
        <v>213</v>
      </c>
      <c r="Q235" s="39">
        <v>180</v>
      </c>
      <c r="R235" s="37">
        <v>997</v>
      </c>
      <c r="S235" s="38">
        <v>0</v>
      </c>
      <c r="T235" s="38">
        <v>361</v>
      </c>
      <c r="U235" s="38">
        <v>1269</v>
      </c>
      <c r="V235" s="39">
        <v>1630</v>
      </c>
      <c r="W235" s="36">
        <v>0</v>
      </c>
      <c r="X235" s="36">
        <v>0</v>
      </c>
      <c r="Y235" s="37">
        <v>0</v>
      </c>
      <c r="Z235" s="39">
        <v>136</v>
      </c>
      <c r="AA235" s="36">
        <v>0</v>
      </c>
      <c r="AB235" s="36">
        <v>0</v>
      </c>
      <c r="AC235" s="37">
        <v>0</v>
      </c>
      <c r="AD235" s="38">
        <v>0</v>
      </c>
      <c r="AE235" s="38">
        <v>32</v>
      </c>
      <c r="AF235" s="39">
        <v>32</v>
      </c>
      <c r="AG235" s="36">
        <v>208</v>
      </c>
      <c r="AH235" s="36">
        <v>0</v>
      </c>
      <c r="AI235" s="36">
        <v>0</v>
      </c>
      <c r="AJ235" s="36">
        <v>84</v>
      </c>
      <c r="AK235" s="40">
        <v>4311</v>
      </c>
      <c r="AL235" s="38">
        <v>6303</v>
      </c>
      <c r="AM235" s="38">
        <v>19</v>
      </c>
      <c r="AN235" s="38">
        <v>0</v>
      </c>
      <c r="AO235" s="38">
        <v>0</v>
      </c>
      <c r="AP235" s="38">
        <v>0</v>
      </c>
      <c r="AQ235" s="36">
        <v>910</v>
      </c>
      <c r="AR235" s="36">
        <v>0</v>
      </c>
      <c r="AS235" s="36">
        <v>0</v>
      </c>
      <c r="AT235" s="36">
        <v>0</v>
      </c>
      <c r="AU235" s="36">
        <v>0</v>
      </c>
      <c r="AV235" s="36">
        <v>-101</v>
      </c>
      <c r="AW235" s="36">
        <v>0</v>
      </c>
      <c r="AX235" s="36">
        <v>0</v>
      </c>
      <c r="AY235" s="36">
        <v>0</v>
      </c>
      <c r="AZ235" s="40"/>
      <c r="BA235" s="40">
        <v>11442</v>
      </c>
      <c r="BB235" s="36">
        <v>0</v>
      </c>
      <c r="BC235" s="36">
        <v>0</v>
      </c>
      <c r="BD235" s="36">
        <v>0</v>
      </c>
      <c r="BE235" s="36">
        <v>-129</v>
      </c>
    </row>
    <row r="236" spans="1:57" x14ac:dyDescent="0.2">
      <c r="A236" s="35" t="s">
        <v>655</v>
      </c>
      <c r="B236" s="35" t="s">
        <v>1278</v>
      </c>
      <c r="C236" s="397" t="str">
        <f>IFERROR(VLOOKUP(B236,#REF!,2,FALSE),"")</f>
        <v/>
      </c>
      <c r="D236" s="35" t="s">
        <v>654</v>
      </c>
      <c r="E236" s="35"/>
      <c r="F236" s="35" t="s">
        <v>3</v>
      </c>
      <c r="G236" s="36">
        <v>0</v>
      </c>
      <c r="H236" s="36">
        <v>1133</v>
      </c>
      <c r="I236" s="37">
        <v>1133</v>
      </c>
      <c r="J236" s="39">
        <v>7</v>
      </c>
      <c r="K236" s="36">
        <v>-2</v>
      </c>
      <c r="L236" s="36">
        <v>0</v>
      </c>
      <c r="M236" s="37">
        <v>-2</v>
      </c>
      <c r="N236" s="38">
        <v>63</v>
      </c>
      <c r="O236" s="38">
        <v>0</v>
      </c>
      <c r="P236" s="38">
        <v>95</v>
      </c>
      <c r="Q236" s="39">
        <v>158</v>
      </c>
      <c r="R236" s="37">
        <v>2595</v>
      </c>
      <c r="S236" s="38">
        <v>0</v>
      </c>
      <c r="T236" s="38">
        <v>50</v>
      </c>
      <c r="U236" s="38">
        <v>195</v>
      </c>
      <c r="V236" s="39">
        <v>245</v>
      </c>
      <c r="W236" s="36">
        <v>0</v>
      </c>
      <c r="X236" s="36">
        <v>0</v>
      </c>
      <c r="Y236" s="37">
        <v>0</v>
      </c>
      <c r="Z236" s="39">
        <v>411</v>
      </c>
      <c r="AA236" s="36">
        <v>0</v>
      </c>
      <c r="AB236" s="36">
        <v>0</v>
      </c>
      <c r="AC236" s="37">
        <v>0</v>
      </c>
      <c r="AD236" s="38">
        <v>0</v>
      </c>
      <c r="AE236" s="38">
        <v>97</v>
      </c>
      <c r="AF236" s="39">
        <v>97</v>
      </c>
      <c r="AG236" s="36">
        <v>4</v>
      </c>
      <c r="AH236" s="36">
        <v>0</v>
      </c>
      <c r="AI236" s="36">
        <v>0</v>
      </c>
      <c r="AJ236" s="36">
        <v>0</v>
      </c>
      <c r="AK236" s="40">
        <v>4648</v>
      </c>
      <c r="AL236" s="38">
        <v>5527</v>
      </c>
      <c r="AM236" s="38">
        <v>0</v>
      </c>
      <c r="AN236" s="38">
        <v>0</v>
      </c>
      <c r="AO236" s="38">
        <v>0</v>
      </c>
      <c r="AP236" s="38">
        <v>0</v>
      </c>
      <c r="AQ236" s="36">
        <v>871</v>
      </c>
      <c r="AR236" s="36">
        <v>0</v>
      </c>
      <c r="AS236" s="36">
        <v>0</v>
      </c>
      <c r="AT236" s="36">
        <v>0</v>
      </c>
      <c r="AU236" s="36">
        <v>0</v>
      </c>
      <c r="AV236" s="36">
        <v>-725</v>
      </c>
      <c r="AW236" s="36">
        <v>0</v>
      </c>
      <c r="AX236" s="36">
        <v>0</v>
      </c>
      <c r="AY236" s="36">
        <v>0</v>
      </c>
      <c r="AZ236" s="40"/>
      <c r="BA236" s="40">
        <v>10321</v>
      </c>
      <c r="BB236" s="36">
        <v>0</v>
      </c>
      <c r="BC236" s="36">
        <v>0</v>
      </c>
      <c r="BD236" s="36">
        <v>0</v>
      </c>
      <c r="BE236" s="36">
        <v>-179</v>
      </c>
    </row>
    <row r="237" spans="1:57" x14ac:dyDescent="0.2">
      <c r="A237" s="35" t="s">
        <v>589</v>
      </c>
      <c r="B237" s="35" t="s">
        <v>1279</v>
      </c>
      <c r="C237" s="397" t="str">
        <f>IFERROR(VLOOKUP(B237,#REF!,2,FALSE),"")</f>
        <v/>
      </c>
      <c r="D237" s="35" t="s">
        <v>932</v>
      </c>
      <c r="E237" s="35"/>
      <c r="F237" s="35" t="s">
        <v>34</v>
      </c>
      <c r="G237" s="36">
        <v>3</v>
      </c>
      <c r="H237" s="36">
        <v>3028</v>
      </c>
      <c r="I237" s="37">
        <v>3031</v>
      </c>
      <c r="J237" s="39">
        <v>63</v>
      </c>
      <c r="K237" s="36">
        <v>287</v>
      </c>
      <c r="L237" s="36">
        <v>64</v>
      </c>
      <c r="M237" s="37">
        <v>351</v>
      </c>
      <c r="N237" s="38">
        <v>1445</v>
      </c>
      <c r="O237" s="38">
        <v>0</v>
      </c>
      <c r="P237" s="38">
        <v>610</v>
      </c>
      <c r="Q237" s="39">
        <v>2055</v>
      </c>
      <c r="R237" s="37">
        <v>3697</v>
      </c>
      <c r="S237" s="38">
        <v>233</v>
      </c>
      <c r="T237" s="38">
        <v>147</v>
      </c>
      <c r="U237" s="38">
        <v>251</v>
      </c>
      <c r="V237" s="39">
        <v>631</v>
      </c>
      <c r="W237" s="36">
        <v>1175</v>
      </c>
      <c r="X237" s="36">
        <v>1996</v>
      </c>
      <c r="Y237" s="37">
        <v>3171</v>
      </c>
      <c r="Z237" s="39">
        <v>1652</v>
      </c>
      <c r="AA237" s="36">
        <v>23346</v>
      </c>
      <c r="AB237" s="36">
        <v>8238</v>
      </c>
      <c r="AC237" s="37">
        <v>31584</v>
      </c>
      <c r="AD237" s="38">
        <v>21473</v>
      </c>
      <c r="AE237" s="38">
        <v>628</v>
      </c>
      <c r="AF237" s="39">
        <v>22101</v>
      </c>
      <c r="AG237" s="36">
        <v>234</v>
      </c>
      <c r="AH237" s="36">
        <v>0</v>
      </c>
      <c r="AI237" s="36">
        <v>0</v>
      </c>
      <c r="AJ237" s="36">
        <v>137</v>
      </c>
      <c r="AK237" s="40">
        <v>68707</v>
      </c>
      <c r="AL237" s="38">
        <v>16023</v>
      </c>
      <c r="AM237" s="38">
        <v>154</v>
      </c>
      <c r="AN237" s="38">
        <v>0</v>
      </c>
      <c r="AO237" s="38">
        <v>0</v>
      </c>
      <c r="AP237" s="38">
        <v>0</v>
      </c>
      <c r="AQ237" s="36">
        <v>1001</v>
      </c>
      <c r="AR237" s="36">
        <v>0</v>
      </c>
      <c r="AS237" s="36">
        <v>0</v>
      </c>
      <c r="AT237" s="36">
        <v>0</v>
      </c>
      <c r="AU237" s="36">
        <v>0</v>
      </c>
      <c r="AV237" s="36">
        <v>-95</v>
      </c>
      <c r="AW237" s="36">
        <v>-2242</v>
      </c>
      <c r="AX237" s="36">
        <v>0</v>
      </c>
      <c r="AY237" s="36">
        <v>0</v>
      </c>
      <c r="AZ237" s="40"/>
      <c r="BA237" s="40">
        <v>83548</v>
      </c>
      <c r="BB237" s="36">
        <v>0</v>
      </c>
      <c r="BC237" s="36">
        <v>0</v>
      </c>
      <c r="BD237" s="36">
        <v>1310</v>
      </c>
      <c r="BE237" s="36">
        <v>-125</v>
      </c>
    </row>
    <row r="238" spans="1:57" x14ac:dyDescent="0.2">
      <c r="A238" s="35" t="s">
        <v>499</v>
      </c>
      <c r="B238" s="35" t="s">
        <v>1280</v>
      </c>
      <c r="C238" s="397" t="str">
        <f>IFERROR(VLOOKUP(B238,#REF!,2,FALSE),"")</f>
        <v/>
      </c>
      <c r="D238" s="35" t="s">
        <v>738</v>
      </c>
      <c r="E238" s="35"/>
      <c r="F238" s="35" t="s">
        <v>34</v>
      </c>
      <c r="G238" s="36">
        <v>150</v>
      </c>
      <c r="H238" s="36">
        <v>6935</v>
      </c>
      <c r="I238" s="37">
        <v>7085</v>
      </c>
      <c r="J238" s="39">
        <v>56</v>
      </c>
      <c r="K238" s="36">
        <v>84</v>
      </c>
      <c r="L238" s="36">
        <v>94</v>
      </c>
      <c r="M238" s="37">
        <v>178</v>
      </c>
      <c r="N238" s="38">
        <v>3400</v>
      </c>
      <c r="O238" s="38">
        <v>0</v>
      </c>
      <c r="P238" s="38">
        <v>612</v>
      </c>
      <c r="Q238" s="39">
        <v>4012</v>
      </c>
      <c r="R238" s="37">
        <v>9588</v>
      </c>
      <c r="S238" s="38">
        <v>374</v>
      </c>
      <c r="T238" s="38">
        <v>126</v>
      </c>
      <c r="U238" s="38">
        <v>1054</v>
      </c>
      <c r="V238" s="39">
        <v>1554</v>
      </c>
      <c r="W238" s="36">
        <v>646</v>
      </c>
      <c r="X238" s="36">
        <v>2487</v>
      </c>
      <c r="Y238" s="37">
        <v>3133</v>
      </c>
      <c r="Z238" s="39">
        <v>2101</v>
      </c>
      <c r="AA238" s="36">
        <v>23137</v>
      </c>
      <c r="AB238" s="36">
        <v>15361</v>
      </c>
      <c r="AC238" s="37">
        <v>38498</v>
      </c>
      <c r="AD238" s="38">
        <v>30670</v>
      </c>
      <c r="AE238" s="38">
        <v>1012</v>
      </c>
      <c r="AF238" s="39">
        <v>31682</v>
      </c>
      <c r="AG238" s="36">
        <v>275</v>
      </c>
      <c r="AH238" s="36">
        <v>2</v>
      </c>
      <c r="AI238" s="36">
        <v>40</v>
      </c>
      <c r="AJ238" s="36">
        <v>-376</v>
      </c>
      <c r="AK238" s="40">
        <v>97828</v>
      </c>
      <c r="AL238" s="38">
        <v>14893</v>
      </c>
      <c r="AM238" s="38">
        <v>180</v>
      </c>
      <c r="AN238" s="38">
        <v>2426</v>
      </c>
      <c r="AO238" s="38">
        <v>0</v>
      </c>
      <c r="AP238" s="38">
        <v>0</v>
      </c>
      <c r="AQ238" s="36">
        <v>1789</v>
      </c>
      <c r="AR238" s="36">
        <v>0</v>
      </c>
      <c r="AS238" s="36">
        <v>0</v>
      </c>
      <c r="AT238" s="36">
        <v>0</v>
      </c>
      <c r="AU238" s="36">
        <v>31</v>
      </c>
      <c r="AV238" s="36">
        <v>72</v>
      </c>
      <c r="AW238" s="36">
        <v>77</v>
      </c>
      <c r="AX238" s="36">
        <v>0</v>
      </c>
      <c r="AY238" s="36">
        <v>0</v>
      </c>
      <c r="AZ238" s="40"/>
      <c r="BA238" s="40">
        <v>117296</v>
      </c>
      <c r="BB238" s="36">
        <v>0</v>
      </c>
      <c r="BC238" s="36">
        <v>0</v>
      </c>
      <c r="BD238" s="36">
        <v>3141</v>
      </c>
      <c r="BE238" s="36">
        <v>-319</v>
      </c>
    </row>
    <row r="239" spans="1:57" x14ac:dyDescent="0.2">
      <c r="A239" s="35" t="s">
        <v>505</v>
      </c>
      <c r="B239" s="35" t="s">
        <v>1281</v>
      </c>
      <c r="C239" s="397" t="str">
        <f>IFERROR(VLOOKUP(B239,#REF!,2,FALSE),"")</f>
        <v/>
      </c>
      <c r="D239" s="35" t="s">
        <v>933</v>
      </c>
      <c r="E239" s="35"/>
      <c r="F239" s="35" t="s">
        <v>729</v>
      </c>
      <c r="G239" s="36">
        <v>194</v>
      </c>
      <c r="H239" s="36">
        <v>1043</v>
      </c>
      <c r="I239" s="37">
        <v>1237</v>
      </c>
      <c r="J239" s="39">
        <v>65</v>
      </c>
      <c r="K239" s="36">
        <v>150</v>
      </c>
      <c r="L239" s="36">
        <v>210</v>
      </c>
      <c r="M239" s="37">
        <v>360</v>
      </c>
      <c r="N239" s="38">
        <v>5084</v>
      </c>
      <c r="O239" s="38">
        <v>0</v>
      </c>
      <c r="P239" s="38">
        <v>1329</v>
      </c>
      <c r="Q239" s="39">
        <v>6413</v>
      </c>
      <c r="R239" s="37">
        <v>6486</v>
      </c>
      <c r="S239" s="38">
        <v>1026</v>
      </c>
      <c r="T239" s="38">
        <v>3</v>
      </c>
      <c r="U239" s="38">
        <v>379</v>
      </c>
      <c r="V239" s="39">
        <v>1408</v>
      </c>
      <c r="W239" s="36">
        <v>3009</v>
      </c>
      <c r="X239" s="36">
        <v>2270</v>
      </c>
      <c r="Y239" s="37">
        <v>5279</v>
      </c>
      <c r="Z239" s="39">
        <v>2022</v>
      </c>
      <c r="AA239" s="36">
        <v>37865</v>
      </c>
      <c r="AB239" s="36">
        <v>28566</v>
      </c>
      <c r="AC239" s="37">
        <v>66431</v>
      </c>
      <c r="AD239" s="38">
        <v>57837</v>
      </c>
      <c r="AE239" s="38">
        <v>887</v>
      </c>
      <c r="AF239" s="39">
        <v>58724</v>
      </c>
      <c r="AG239" s="36">
        <v>303</v>
      </c>
      <c r="AH239" s="36">
        <v>0</v>
      </c>
      <c r="AI239" s="36">
        <v>0</v>
      </c>
      <c r="AJ239" s="36">
        <v>0</v>
      </c>
      <c r="AK239" s="40">
        <v>148728</v>
      </c>
      <c r="AL239" s="38">
        <v>0</v>
      </c>
      <c r="AM239" s="38">
        <v>0</v>
      </c>
      <c r="AN239" s="38">
        <v>0</v>
      </c>
      <c r="AO239" s="38">
        <v>0</v>
      </c>
      <c r="AP239" s="38">
        <v>0</v>
      </c>
      <c r="AQ239" s="36">
        <v>0</v>
      </c>
      <c r="AR239" s="36">
        <v>0</v>
      </c>
      <c r="AS239" s="36">
        <v>0</v>
      </c>
      <c r="AT239" s="36">
        <v>0</v>
      </c>
      <c r="AU239" s="36">
        <v>36</v>
      </c>
      <c r="AV239" s="36">
        <v>0</v>
      </c>
      <c r="AW239" s="36">
        <v>327</v>
      </c>
      <c r="AX239" s="36">
        <v>0</v>
      </c>
      <c r="AY239" s="36">
        <v>0</v>
      </c>
      <c r="AZ239" s="40"/>
      <c r="BA239" s="40">
        <v>149091</v>
      </c>
      <c r="BB239" s="36">
        <v>0</v>
      </c>
      <c r="BC239" s="36">
        <v>-33</v>
      </c>
      <c r="BD239" s="36">
        <v>3842</v>
      </c>
      <c r="BE239" s="36">
        <v>-460</v>
      </c>
    </row>
    <row r="240" spans="1:57" x14ac:dyDescent="0.2">
      <c r="A240" s="35" t="s">
        <v>359</v>
      </c>
      <c r="B240" s="35" t="s">
        <v>1282</v>
      </c>
      <c r="C240" s="397" t="str">
        <f>IFERROR(VLOOKUP(B240,#REF!,2,FALSE),"")</f>
        <v/>
      </c>
      <c r="D240" s="35" t="s">
        <v>358</v>
      </c>
      <c r="E240" s="35"/>
      <c r="F240" s="35" t="s">
        <v>3</v>
      </c>
      <c r="G240" s="36">
        <v>-10</v>
      </c>
      <c r="H240" s="36">
        <v>536</v>
      </c>
      <c r="I240" s="37">
        <v>526</v>
      </c>
      <c r="J240" s="39">
        <v>1</v>
      </c>
      <c r="K240" s="36">
        <v>45</v>
      </c>
      <c r="L240" s="36">
        <v>0</v>
      </c>
      <c r="M240" s="37">
        <v>45</v>
      </c>
      <c r="N240" s="38">
        <v>-542</v>
      </c>
      <c r="O240" s="38">
        <v>0</v>
      </c>
      <c r="P240" s="38">
        <v>2849</v>
      </c>
      <c r="Q240" s="39">
        <v>2307</v>
      </c>
      <c r="R240" s="37">
        <v>1223</v>
      </c>
      <c r="S240" s="38">
        <v>0</v>
      </c>
      <c r="T240" s="38">
        <v>433</v>
      </c>
      <c r="U240" s="38">
        <v>277</v>
      </c>
      <c r="V240" s="39">
        <v>710</v>
      </c>
      <c r="W240" s="36">
        <v>0</v>
      </c>
      <c r="X240" s="36">
        <v>0</v>
      </c>
      <c r="Y240" s="37">
        <v>0</v>
      </c>
      <c r="Z240" s="39">
        <v>262</v>
      </c>
      <c r="AA240" s="36">
        <v>0</v>
      </c>
      <c r="AB240" s="36">
        <v>0</v>
      </c>
      <c r="AC240" s="37">
        <v>0</v>
      </c>
      <c r="AD240" s="38">
        <v>0</v>
      </c>
      <c r="AE240" s="38">
        <v>41</v>
      </c>
      <c r="AF240" s="39">
        <v>41</v>
      </c>
      <c r="AG240" s="36">
        <v>0</v>
      </c>
      <c r="AH240" s="36">
        <v>0</v>
      </c>
      <c r="AI240" s="36">
        <v>0</v>
      </c>
      <c r="AJ240" s="36">
        <v>375</v>
      </c>
      <c r="AK240" s="40">
        <v>5490</v>
      </c>
      <c r="AL240" s="38">
        <v>5447</v>
      </c>
      <c r="AM240" s="38">
        <v>0</v>
      </c>
      <c r="AN240" s="38">
        <v>0</v>
      </c>
      <c r="AO240" s="38">
        <v>0</v>
      </c>
      <c r="AP240" s="38">
        <v>0</v>
      </c>
      <c r="AQ240" s="36">
        <v>18</v>
      </c>
      <c r="AR240" s="36">
        <v>0</v>
      </c>
      <c r="AS240" s="36">
        <v>0</v>
      </c>
      <c r="AT240" s="36">
        <v>0</v>
      </c>
      <c r="AU240" s="36">
        <v>0</v>
      </c>
      <c r="AV240" s="36">
        <v>-52</v>
      </c>
      <c r="AW240" s="36">
        <v>0</v>
      </c>
      <c r="AX240" s="36">
        <v>0</v>
      </c>
      <c r="AY240" s="36">
        <v>0</v>
      </c>
      <c r="AZ240" s="40"/>
      <c r="BA240" s="40">
        <v>10903</v>
      </c>
      <c r="BB240" s="36">
        <v>0</v>
      </c>
      <c r="BC240" s="36">
        <v>0</v>
      </c>
      <c r="BD240" s="36">
        <v>-17</v>
      </c>
      <c r="BE240" s="36">
        <v>-331</v>
      </c>
    </row>
    <row r="241" spans="1:57" x14ac:dyDescent="0.2">
      <c r="A241" s="35" t="s">
        <v>490</v>
      </c>
      <c r="B241" s="35" t="s">
        <v>1283</v>
      </c>
      <c r="C241" s="397" t="str">
        <f>IFERROR(VLOOKUP(B241,#REF!,2,FALSE),"")</f>
        <v/>
      </c>
      <c r="D241" s="35" t="s">
        <v>489</v>
      </c>
      <c r="E241" s="35"/>
      <c r="F241" s="35" t="s">
        <v>3</v>
      </c>
      <c r="G241" s="36">
        <v>47</v>
      </c>
      <c r="H241" s="36">
        <v>311</v>
      </c>
      <c r="I241" s="37">
        <v>358</v>
      </c>
      <c r="J241" s="39">
        <v>32</v>
      </c>
      <c r="K241" s="36">
        <v>182</v>
      </c>
      <c r="L241" s="36">
        <v>0</v>
      </c>
      <c r="M241" s="37">
        <v>182</v>
      </c>
      <c r="N241" s="38">
        <v>-183</v>
      </c>
      <c r="O241" s="38">
        <v>0</v>
      </c>
      <c r="P241" s="38">
        <v>1184</v>
      </c>
      <c r="Q241" s="39">
        <v>1001</v>
      </c>
      <c r="R241" s="37">
        <v>1497</v>
      </c>
      <c r="S241" s="38">
        <v>0</v>
      </c>
      <c r="T241" s="38">
        <v>487</v>
      </c>
      <c r="U241" s="38">
        <v>572</v>
      </c>
      <c r="V241" s="39">
        <v>1059</v>
      </c>
      <c r="W241" s="36">
        <v>0</v>
      </c>
      <c r="X241" s="36">
        <v>0</v>
      </c>
      <c r="Y241" s="37">
        <v>0</v>
      </c>
      <c r="Z241" s="39">
        <v>499</v>
      </c>
      <c r="AA241" s="36">
        <v>0</v>
      </c>
      <c r="AB241" s="36">
        <v>0</v>
      </c>
      <c r="AC241" s="37">
        <v>0</v>
      </c>
      <c r="AD241" s="38">
        <v>0</v>
      </c>
      <c r="AE241" s="38">
        <v>133</v>
      </c>
      <c r="AF241" s="39">
        <v>133</v>
      </c>
      <c r="AG241" s="36">
        <v>479</v>
      </c>
      <c r="AH241" s="36">
        <v>0</v>
      </c>
      <c r="AI241" s="36">
        <v>0</v>
      </c>
      <c r="AJ241" s="36">
        <v>-261</v>
      </c>
      <c r="AK241" s="40">
        <v>4979</v>
      </c>
      <c r="AL241" s="38">
        <v>3587</v>
      </c>
      <c r="AM241" s="38">
        <v>1</v>
      </c>
      <c r="AN241" s="38">
        <v>1979</v>
      </c>
      <c r="AO241" s="38">
        <v>0</v>
      </c>
      <c r="AP241" s="38">
        <v>0</v>
      </c>
      <c r="AQ241" s="36">
        <v>557</v>
      </c>
      <c r="AR241" s="36">
        <v>0</v>
      </c>
      <c r="AS241" s="36">
        <v>0</v>
      </c>
      <c r="AT241" s="36">
        <v>0</v>
      </c>
      <c r="AU241" s="36">
        <v>0</v>
      </c>
      <c r="AV241" s="36">
        <v>-24</v>
      </c>
      <c r="AW241" s="36">
        <v>0</v>
      </c>
      <c r="AX241" s="36">
        <v>0</v>
      </c>
      <c r="AY241" s="36">
        <v>0</v>
      </c>
      <c r="AZ241" s="40"/>
      <c r="BA241" s="40">
        <v>11079</v>
      </c>
      <c r="BB241" s="36">
        <v>0</v>
      </c>
      <c r="BC241" s="36">
        <v>0</v>
      </c>
      <c r="BD241" s="36">
        <v>0</v>
      </c>
      <c r="BE241" s="36">
        <v>-85</v>
      </c>
    </row>
    <row r="242" spans="1:57" x14ac:dyDescent="0.2">
      <c r="A242" s="35" t="s">
        <v>586</v>
      </c>
      <c r="B242" s="35" t="s">
        <v>1284</v>
      </c>
      <c r="C242" s="397" t="str">
        <f>IFERROR(VLOOKUP(B242,#REF!,2,FALSE),"")</f>
        <v/>
      </c>
      <c r="D242" s="35" t="s">
        <v>585</v>
      </c>
      <c r="E242" s="35"/>
      <c r="F242" s="35" t="s">
        <v>3</v>
      </c>
      <c r="G242" s="36">
        <v>-154</v>
      </c>
      <c r="H242" s="36">
        <v>291</v>
      </c>
      <c r="I242" s="37">
        <v>137</v>
      </c>
      <c r="J242" s="39">
        <v>12</v>
      </c>
      <c r="K242" s="36">
        <v>43</v>
      </c>
      <c r="L242" s="36">
        <v>0</v>
      </c>
      <c r="M242" s="37">
        <v>43</v>
      </c>
      <c r="N242" s="38">
        <v>-698</v>
      </c>
      <c r="O242" s="38">
        <v>0</v>
      </c>
      <c r="P242" s="38">
        <v>477</v>
      </c>
      <c r="Q242" s="39">
        <v>-221</v>
      </c>
      <c r="R242" s="37">
        <v>1025</v>
      </c>
      <c r="S242" s="38">
        <v>0</v>
      </c>
      <c r="T242" s="38">
        <v>325</v>
      </c>
      <c r="U242" s="38">
        <v>466</v>
      </c>
      <c r="V242" s="39">
        <v>791</v>
      </c>
      <c r="W242" s="36">
        <v>0</v>
      </c>
      <c r="X242" s="36">
        <v>0</v>
      </c>
      <c r="Y242" s="37">
        <v>0</v>
      </c>
      <c r="Z242" s="39">
        <v>879</v>
      </c>
      <c r="AA242" s="36">
        <v>0</v>
      </c>
      <c r="AB242" s="36">
        <v>0</v>
      </c>
      <c r="AC242" s="37">
        <v>0</v>
      </c>
      <c r="AD242" s="38">
        <v>0</v>
      </c>
      <c r="AE242" s="38">
        <v>309</v>
      </c>
      <c r="AF242" s="39">
        <v>309</v>
      </c>
      <c r="AG242" s="36">
        <v>34</v>
      </c>
      <c r="AH242" s="36">
        <v>0</v>
      </c>
      <c r="AI242" s="36">
        <v>0</v>
      </c>
      <c r="AJ242" s="36">
        <v>0</v>
      </c>
      <c r="AK242" s="40">
        <v>3009</v>
      </c>
      <c r="AL242" s="38">
        <v>4699</v>
      </c>
      <c r="AM242" s="38">
        <v>0</v>
      </c>
      <c r="AN242" s="38">
        <v>3441</v>
      </c>
      <c r="AO242" s="38">
        <v>0</v>
      </c>
      <c r="AP242" s="38">
        <v>50</v>
      </c>
      <c r="AQ242" s="36">
        <v>195</v>
      </c>
      <c r="AR242" s="36">
        <v>0</v>
      </c>
      <c r="AS242" s="36">
        <v>0</v>
      </c>
      <c r="AT242" s="36">
        <v>0</v>
      </c>
      <c r="AU242" s="36">
        <v>12</v>
      </c>
      <c r="AV242" s="36">
        <v>0</v>
      </c>
      <c r="AW242" s="36">
        <v>8</v>
      </c>
      <c r="AX242" s="36">
        <v>0</v>
      </c>
      <c r="AY242" s="36">
        <v>0</v>
      </c>
      <c r="AZ242" s="40"/>
      <c r="BA242" s="40">
        <v>11414</v>
      </c>
      <c r="BB242" s="36">
        <v>0</v>
      </c>
      <c r="BC242" s="36">
        <v>28</v>
      </c>
      <c r="BD242" s="36">
        <v>0</v>
      </c>
      <c r="BE242" s="36">
        <v>-229</v>
      </c>
    </row>
    <row r="243" spans="1:57" x14ac:dyDescent="0.2">
      <c r="A243" s="35" t="s">
        <v>531</v>
      </c>
      <c r="B243" s="35" t="s">
        <v>1285</v>
      </c>
      <c r="C243" s="397" t="str">
        <f>IFERROR(VLOOKUP(B243,#REF!,2,FALSE),"")</f>
        <v/>
      </c>
      <c r="D243" s="35" t="s">
        <v>530</v>
      </c>
      <c r="E243" s="35"/>
      <c r="F243" s="35" t="s">
        <v>3</v>
      </c>
      <c r="G243" s="36">
        <v>-90</v>
      </c>
      <c r="H243" s="36">
        <v>246</v>
      </c>
      <c r="I243" s="37">
        <v>156</v>
      </c>
      <c r="J243" s="39">
        <v>62</v>
      </c>
      <c r="K243" s="36">
        <v>30</v>
      </c>
      <c r="L243" s="36">
        <v>0</v>
      </c>
      <c r="M243" s="37">
        <v>30</v>
      </c>
      <c r="N243" s="38">
        <v>-212</v>
      </c>
      <c r="O243" s="38">
        <v>0</v>
      </c>
      <c r="P243" s="38">
        <v>196</v>
      </c>
      <c r="Q243" s="39">
        <v>-16</v>
      </c>
      <c r="R243" s="37">
        <v>1747</v>
      </c>
      <c r="S243" s="38">
        <v>0</v>
      </c>
      <c r="T243" s="38">
        <v>79</v>
      </c>
      <c r="U243" s="38">
        <v>762</v>
      </c>
      <c r="V243" s="39">
        <v>841</v>
      </c>
      <c r="W243" s="36">
        <v>0</v>
      </c>
      <c r="X243" s="36">
        <v>0</v>
      </c>
      <c r="Y243" s="37">
        <v>0</v>
      </c>
      <c r="Z243" s="39">
        <v>757</v>
      </c>
      <c r="AA243" s="36">
        <v>0</v>
      </c>
      <c r="AB243" s="36">
        <v>0</v>
      </c>
      <c r="AC243" s="37">
        <v>0</v>
      </c>
      <c r="AD243" s="38">
        <v>0</v>
      </c>
      <c r="AE243" s="38">
        <v>500</v>
      </c>
      <c r="AF243" s="39">
        <v>500</v>
      </c>
      <c r="AG243" s="36">
        <v>57</v>
      </c>
      <c r="AH243" s="36">
        <v>0</v>
      </c>
      <c r="AI243" s="36">
        <v>0</v>
      </c>
      <c r="AJ243" s="36">
        <v>396</v>
      </c>
      <c r="AK243" s="40">
        <v>4530</v>
      </c>
      <c r="AL243" s="38">
        <v>10184</v>
      </c>
      <c r="AM243" s="38">
        <v>0</v>
      </c>
      <c r="AN243" s="38">
        <v>0</v>
      </c>
      <c r="AO243" s="38">
        <v>0</v>
      </c>
      <c r="AP243" s="38">
        <v>0</v>
      </c>
      <c r="AQ243" s="36">
        <v>1256</v>
      </c>
      <c r="AR243" s="36">
        <v>0</v>
      </c>
      <c r="AS243" s="36">
        <v>0</v>
      </c>
      <c r="AT243" s="36">
        <v>0</v>
      </c>
      <c r="AU243" s="36">
        <v>0</v>
      </c>
      <c r="AV243" s="36">
        <v>-17</v>
      </c>
      <c r="AW243" s="36">
        <v>0</v>
      </c>
      <c r="AX243" s="36">
        <v>0</v>
      </c>
      <c r="AY243" s="36">
        <v>0</v>
      </c>
      <c r="AZ243" s="40"/>
      <c r="BA243" s="40">
        <v>15953</v>
      </c>
      <c r="BB243" s="36">
        <v>-22</v>
      </c>
      <c r="BC243" s="36">
        <v>0</v>
      </c>
      <c r="BD243" s="36">
        <v>0</v>
      </c>
      <c r="BE243" s="36">
        <v>-119</v>
      </c>
    </row>
    <row r="244" spans="1:57" x14ac:dyDescent="0.2">
      <c r="A244" s="35" t="s">
        <v>656</v>
      </c>
      <c r="B244" s="35" t="s">
        <v>1286</v>
      </c>
      <c r="C244" s="397" t="str">
        <f>IFERROR(VLOOKUP(B244,#REF!,2,FALSE),"")</f>
        <v/>
      </c>
      <c r="D244" s="35" t="s">
        <v>934</v>
      </c>
      <c r="E244" s="35"/>
      <c r="F244" s="35" t="s">
        <v>3</v>
      </c>
      <c r="G244" s="36">
        <v>0</v>
      </c>
      <c r="H244" s="36">
        <v>341</v>
      </c>
      <c r="I244" s="37">
        <v>341</v>
      </c>
      <c r="J244" s="39">
        <v>3</v>
      </c>
      <c r="K244" s="36">
        <v>10</v>
      </c>
      <c r="L244" s="36">
        <v>0</v>
      </c>
      <c r="M244" s="37">
        <v>10</v>
      </c>
      <c r="N244" s="38">
        <v>-162</v>
      </c>
      <c r="O244" s="38">
        <v>0</v>
      </c>
      <c r="P244" s="38">
        <v>84</v>
      </c>
      <c r="Q244" s="39">
        <v>-78</v>
      </c>
      <c r="R244" s="37">
        <v>406</v>
      </c>
      <c r="S244" s="38">
        <v>0</v>
      </c>
      <c r="T244" s="38">
        <v>8</v>
      </c>
      <c r="U244" s="38">
        <v>76</v>
      </c>
      <c r="V244" s="39">
        <v>84</v>
      </c>
      <c r="W244" s="36">
        <v>0</v>
      </c>
      <c r="X244" s="36">
        <v>0</v>
      </c>
      <c r="Y244" s="37">
        <v>0</v>
      </c>
      <c r="Z244" s="39">
        <v>74</v>
      </c>
      <c r="AA244" s="36">
        <v>0</v>
      </c>
      <c r="AB244" s="36">
        <v>0</v>
      </c>
      <c r="AC244" s="37">
        <v>0</v>
      </c>
      <c r="AD244" s="38">
        <v>0</v>
      </c>
      <c r="AE244" s="38">
        <v>118</v>
      </c>
      <c r="AF244" s="39">
        <v>118</v>
      </c>
      <c r="AG244" s="36">
        <v>0</v>
      </c>
      <c r="AH244" s="36">
        <v>0</v>
      </c>
      <c r="AI244" s="36">
        <v>0</v>
      </c>
      <c r="AJ244" s="36">
        <v>0</v>
      </c>
      <c r="AK244" s="40">
        <v>958</v>
      </c>
      <c r="AL244" s="38">
        <v>3276</v>
      </c>
      <c r="AM244" s="38">
        <v>13</v>
      </c>
      <c r="AN244" s="38">
        <v>0</v>
      </c>
      <c r="AO244" s="38">
        <v>0</v>
      </c>
      <c r="AP244" s="38">
        <v>0</v>
      </c>
      <c r="AQ244" s="36">
        <v>238</v>
      </c>
      <c r="AR244" s="36">
        <v>0</v>
      </c>
      <c r="AS244" s="36">
        <v>0</v>
      </c>
      <c r="AT244" s="36">
        <v>0</v>
      </c>
      <c r="AU244" s="36">
        <v>0</v>
      </c>
      <c r="AV244" s="36">
        <v>0</v>
      </c>
      <c r="AW244" s="36">
        <v>0</v>
      </c>
      <c r="AX244" s="36">
        <v>0</v>
      </c>
      <c r="AY244" s="36">
        <v>0</v>
      </c>
      <c r="AZ244" s="40"/>
      <c r="BA244" s="40">
        <v>4485</v>
      </c>
      <c r="BB244" s="36">
        <v>0</v>
      </c>
      <c r="BC244" s="36">
        <v>0</v>
      </c>
      <c r="BD244" s="36">
        <v>0</v>
      </c>
      <c r="BE244" s="36">
        <v>-27</v>
      </c>
    </row>
    <row r="245" spans="1:57" x14ac:dyDescent="0.2">
      <c r="A245" s="35" t="s">
        <v>560</v>
      </c>
      <c r="B245" s="35" t="s">
        <v>1287</v>
      </c>
      <c r="C245" s="397" t="str">
        <f>IFERROR(VLOOKUP(B245,#REF!,2,FALSE),"")</f>
        <v/>
      </c>
      <c r="D245" s="35" t="s">
        <v>559</v>
      </c>
      <c r="E245" s="35"/>
      <c r="F245" s="35" t="s">
        <v>34</v>
      </c>
      <c r="G245" s="36">
        <v>69</v>
      </c>
      <c r="H245" s="36">
        <v>724</v>
      </c>
      <c r="I245" s="37">
        <v>793</v>
      </c>
      <c r="J245" s="39">
        <v>1</v>
      </c>
      <c r="K245" s="36">
        <v>474</v>
      </c>
      <c r="L245" s="36">
        <v>39</v>
      </c>
      <c r="M245" s="37">
        <v>513</v>
      </c>
      <c r="N245" s="38">
        <v>1245</v>
      </c>
      <c r="O245" s="38">
        <v>0</v>
      </c>
      <c r="P245" s="38">
        <v>1420</v>
      </c>
      <c r="Q245" s="39">
        <v>2665</v>
      </c>
      <c r="R245" s="37">
        <v>6311</v>
      </c>
      <c r="S245" s="38">
        <v>1492</v>
      </c>
      <c r="T245" s="38">
        <v>279</v>
      </c>
      <c r="U245" s="38">
        <v>649</v>
      </c>
      <c r="V245" s="39">
        <v>2420</v>
      </c>
      <c r="W245" s="36">
        <v>2101</v>
      </c>
      <c r="X245" s="36">
        <v>2702</v>
      </c>
      <c r="Y245" s="37">
        <v>4803</v>
      </c>
      <c r="Z245" s="39">
        <v>1355</v>
      </c>
      <c r="AA245" s="36">
        <v>18360</v>
      </c>
      <c r="AB245" s="36">
        <v>14032</v>
      </c>
      <c r="AC245" s="37">
        <v>32392</v>
      </c>
      <c r="AD245" s="38">
        <v>40525</v>
      </c>
      <c r="AE245" s="38">
        <v>442</v>
      </c>
      <c r="AF245" s="39">
        <v>40967</v>
      </c>
      <c r="AG245" s="36">
        <v>1344</v>
      </c>
      <c r="AH245" s="36">
        <v>0</v>
      </c>
      <c r="AI245" s="36">
        <v>252</v>
      </c>
      <c r="AJ245" s="36">
        <v>0</v>
      </c>
      <c r="AK245" s="40">
        <v>93816</v>
      </c>
      <c r="AL245" s="38">
        <v>12695</v>
      </c>
      <c r="AM245" s="38">
        <v>0</v>
      </c>
      <c r="AN245" s="38">
        <v>8585</v>
      </c>
      <c r="AO245" s="38">
        <v>0</v>
      </c>
      <c r="AP245" s="38">
        <v>0</v>
      </c>
      <c r="AQ245" s="36">
        <v>0</v>
      </c>
      <c r="AR245" s="36">
        <v>0</v>
      </c>
      <c r="AS245" s="36">
        <v>0</v>
      </c>
      <c r="AT245" s="36">
        <v>0</v>
      </c>
      <c r="AU245" s="36">
        <v>0</v>
      </c>
      <c r="AV245" s="36">
        <v>0</v>
      </c>
      <c r="AW245" s="36">
        <v>0</v>
      </c>
      <c r="AX245" s="36">
        <v>0</v>
      </c>
      <c r="AY245" s="36">
        <v>0</v>
      </c>
      <c r="AZ245" s="40"/>
      <c r="BA245" s="40">
        <v>115096</v>
      </c>
      <c r="BB245" s="36">
        <v>0</v>
      </c>
      <c r="BC245" s="36">
        <v>0</v>
      </c>
      <c r="BD245" s="36">
        <v>4767</v>
      </c>
      <c r="BE245" s="36">
        <v>-13</v>
      </c>
    </row>
    <row r="246" spans="1:57" x14ac:dyDescent="0.2">
      <c r="A246" s="35" t="s">
        <v>551</v>
      </c>
      <c r="B246" s="35" t="s">
        <v>1288</v>
      </c>
      <c r="C246" s="397" t="str">
        <f>IFERROR(VLOOKUP(B246,#REF!,2,FALSE),"")</f>
        <v/>
      </c>
      <c r="D246" s="35" t="s">
        <v>935</v>
      </c>
      <c r="E246" s="35"/>
      <c r="F246" s="35" t="s">
        <v>729</v>
      </c>
      <c r="G246" s="36">
        <v>419</v>
      </c>
      <c r="H246" s="36">
        <v>2752</v>
      </c>
      <c r="I246" s="37">
        <v>3171</v>
      </c>
      <c r="J246" s="39">
        <v>126</v>
      </c>
      <c r="K246" s="36">
        <v>54</v>
      </c>
      <c r="L246" s="36">
        <v>136</v>
      </c>
      <c r="M246" s="37">
        <v>190</v>
      </c>
      <c r="N246" s="38">
        <v>6596</v>
      </c>
      <c r="O246" s="38">
        <v>1</v>
      </c>
      <c r="P246" s="38">
        <v>1459</v>
      </c>
      <c r="Q246" s="39">
        <v>8056</v>
      </c>
      <c r="R246" s="37">
        <v>8529</v>
      </c>
      <c r="S246" s="38">
        <v>2890</v>
      </c>
      <c r="T246" s="38">
        <v>0</v>
      </c>
      <c r="U246" s="38">
        <v>88</v>
      </c>
      <c r="V246" s="39">
        <v>2978</v>
      </c>
      <c r="W246" s="36">
        <v>4500</v>
      </c>
      <c r="X246" s="36">
        <v>5605</v>
      </c>
      <c r="Y246" s="37">
        <v>10105</v>
      </c>
      <c r="Z246" s="39">
        <v>1973</v>
      </c>
      <c r="AA246" s="36">
        <v>99146</v>
      </c>
      <c r="AB246" s="36">
        <v>37866.241064494381</v>
      </c>
      <c r="AC246" s="37">
        <v>137012.24106449439</v>
      </c>
      <c r="AD246" s="38">
        <v>77699</v>
      </c>
      <c r="AE246" s="38">
        <v>0</v>
      </c>
      <c r="AF246" s="39">
        <v>77699</v>
      </c>
      <c r="AG246" s="36">
        <v>0</v>
      </c>
      <c r="AH246" s="36">
        <v>0</v>
      </c>
      <c r="AI246" s="36">
        <v>0</v>
      </c>
      <c r="AJ246" s="36">
        <v>0</v>
      </c>
      <c r="AK246" s="40">
        <v>249839.24106449439</v>
      </c>
      <c r="AL246" s="38">
        <v>0</v>
      </c>
      <c r="AM246" s="38">
        <v>0</v>
      </c>
      <c r="AN246" s="38">
        <v>0</v>
      </c>
      <c r="AO246" s="38">
        <v>0</v>
      </c>
      <c r="AP246" s="38">
        <v>0</v>
      </c>
      <c r="AQ246" s="36">
        <v>0</v>
      </c>
      <c r="AR246" s="36">
        <v>0</v>
      </c>
      <c r="AS246" s="36">
        <v>0</v>
      </c>
      <c r="AT246" s="36">
        <v>0</v>
      </c>
      <c r="AU246" s="36">
        <v>160</v>
      </c>
      <c r="AV246" s="36">
        <v>0</v>
      </c>
      <c r="AW246" s="36">
        <v>-173</v>
      </c>
      <c r="AX246" s="36">
        <v>0</v>
      </c>
      <c r="AY246" s="36">
        <v>0</v>
      </c>
      <c r="AZ246" s="40"/>
      <c r="BA246" s="40">
        <v>249826.24106449439</v>
      </c>
      <c r="BB246" s="36">
        <v>0</v>
      </c>
      <c r="BC246" s="36">
        <v>0</v>
      </c>
      <c r="BD246" s="36">
        <v>5777</v>
      </c>
      <c r="BE246" s="36">
        <v>-442</v>
      </c>
    </row>
    <row r="247" spans="1:57" x14ac:dyDescent="0.2">
      <c r="A247" s="35" t="s">
        <v>95</v>
      </c>
      <c r="B247" s="35" t="s">
        <v>1289</v>
      </c>
      <c r="C247" s="397" t="str">
        <f>IFERROR(VLOOKUP(B247,#REF!,2,FALSE),"")</f>
        <v/>
      </c>
      <c r="D247" s="35" t="s">
        <v>94</v>
      </c>
      <c r="E247" s="35"/>
      <c r="F247" s="35" t="s">
        <v>3</v>
      </c>
      <c r="G247" s="36">
        <v>50</v>
      </c>
      <c r="H247" s="36">
        <v>357</v>
      </c>
      <c r="I247" s="37">
        <v>407</v>
      </c>
      <c r="J247" s="39">
        <v>11</v>
      </c>
      <c r="K247" s="36">
        <v>161</v>
      </c>
      <c r="L247" s="36">
        <v>0</v>
      </c>
      <c r="M247" s="37">
        <v>161</v>
      </c>
      <c r="N247" s="38">
        <v>-87</v>
      </c>
      <c r="O247" s="38">
        <v>0</v>
      </c>
      <c r="P247" s="38">
        <v>-6</v>
      </c>
      <c r="Q247" s="39">
        <v>-93</v>
      </c>
      <c r="R247" s="37">
        <v>471</v>
      </c>
      <c r="S247" s="38">
        <v>0</v>
      </c>
      <c r="T247" s="38">
        <v>12</v>
      </c>
      <c r="U247" s="38">
        <v>31</v>
      </c>
      <c r="V247" s="39">
        <v>43</v>
      </c>
      <c r="W247" s="36">
        <v>0</v>
      </c>
      <c r="X247" s="36">
        <v>0</v>
      </c>
      <c r="Y247" s="37">
        <v>0</v>
      </c>
      <c r="Z247" s="39">
        <v>886</v>
      </c>
      <c r="AA247" s="36">
        <v>0</v>
      </c>
      <c r="AB247" s="36">
        <v>0</v>
      </c>
      <c r="AC247" s="37">
        <v>0</v>
      </c>
      <c r="AD247" s="38">
        <v>0</v>
      </c>
      <c r="AE247" s="38">
        <v>63</v>
      </c>
      <c r="AF247" s="39">
        <v>63</v>
      </c>
      <c r="AG247" s="36">
        <v>60</v>
      </c>
      <c r="AH247" s="36">
        <v>0</v>
      </c>
      <c r="AI247" s="36">
        <v>0</v>
      </c>
      <c r="AJ247" s="36">
        <v>0</v>
      </c>
      <c r="AK247" s="40">
        <v>2009</v>
      </c>
      <c r="AL247" s="38">
        <v>3422</v>
      </c>
      <c r="AM247" s="38">
        <v>0</v>
      </c>
      <c r="AN247" s="38">
        <v>2707</v>
      </c>
      <c r="AO247" s="38">
        <v>0</v>
      </c>
      <c r="AP247" s="38">
        <v>0</v>
      </c>
      <c r="AQ247" s="36">
        <v>162</v>
      </c>
      <c r="AR247" s="36">
        <v>0</v>
      </c>
      <c r="AS247" s="36">
        <v>0</v>
      </c>
      <c r="AT247" s="36">
        <v>0</v>
      </c>
      <c r="AU247" s="36">
        <v>0</v>
      </c>
      <c r="AV247" s="36">
        <v>0</v>
      </c>
      <c r="AW247" s="36">
        <v>37</v>
      </c>
      <c r="AX247" s="36">
        <v>0</v>
      </c>
      <c r="AY247" s="36">
        <v>0</v>
      </c>
      <c r="AZ247" s="40"/>
      <c r="BA247" s="40">
        <v>8337</v>
      </c>
      <c r="BB247" s="36">
        <v>0</v>
      </c>
      <c r="BC247" s="36">
        <v>0</v>
      </c>
      <c r="BD247" s="36">
        <v>31</v>
      </c>
      <c r="BE247" s="36">
        <v>-50</v>
      </c>
    </row>
    <row r="248" spans="1:57" x14ac:dyDescent="0.2">
      <c r="A248" s="35" t="s">
        <v>190</v>
      </c>
      <c r="B248" s="35" t="s">
        <v>1290</v>
      </c>
      <c r="C248" s="397" t="str">
        <f>IFERROR(VLOOKUP(B248,#REF!,2,FALSE),"")</f>
        <v/>
      </c>
      <c r="D248" s="35" t="s">
        <v>189</v>
      </c>
      <c r="E248" s="35"/>
      <c r="F248" s="35" t="s">
        <v>3</v>
      </c>
      <c r="G248" s="36">
        <v>-1</v>
      </c>
      <c r="H248" s="36">
        <v>742</v>
      </c>
      <c r="I248" s="37">
        <v>741</v>
      </c>
      <c r="J248" s="39">
        <v>3</v>
      </c>
      <c r="K248" s="36">
        <v>44</v>
      </c>
      <c r="L248" s="36">
        <v>0</v>
      </c>
      <c r="M248" s="37">
        <v>44</v>
      </c>
      <c r="N248" s="38">
        <v>-186</v>
      </c>
      <c r="O248" s="38">
        <v>0</v>
      </c>
      <c r="P248" s="38">
        <v>161</v>
      </c>
      <c r="Q248" s="39">
        <v>-25</v>
      </c>
      <c r="R248" s="37">
        <v>713</v>
      </c>
      <c r="S248" s="38">
        <v>0</v>
      </c>
      <c r="T248" s="38">
        <v>110</v>
      </c>
      <c r="U248" s="38">
        <v>164</v>
      </c>
      <c r="V248" s="39">
        <v>274</v>
      </c>
      <c r="W248" s="36">
        <v>0</v>
      </c>
      <c r="X248" s="36">
        <v>0</v>
      </c>
      <c r="Y248" s="37">
        <v>0</v>
      </c>
      <c r="Z248" s="39">
        <v>723</v>
      </c>
      <c r="AA248" s="36">
        <v>0</v>
      </c>
      <c r="AB248" s="36">
        <v>0</v>
      </c>
      <c r="AC248" s="37">
        <v>0</v>
      </c>
      <c r="AD248" s="38">
        <v>0</v>
      </c>
      <c r="AE248" s="38">
        <v>47</v>
      </c>
      <c r="AF248" s="39">
        <v>47</v>
      </c>
      <c r="AG248" s="36">
        <v>0</v>
      </c>
      <c r="AH248" s="36">
        <v>0</v>
      </c>
      <c r="AI248" s="36">
        <v>0</v>
      </c>
      <c r="AJ248" s="36">
        <v>0</v>
      </c>
      <c r="AK248" s="40">
        <v>2520</v>
      </c>
      <c r="AL248" s="38">
        <v>6252</v>
      </c>
      <c r="AM248" s="38">
        <v>0</v>
      </c>
      <c r="AN248" s="38">
        <v>0</v>
      </c>
      <c r="AO248" s="38">
        <v>0</v>
      </c>
      <c r="AP248" s="38">
        <v>0</v>
      </c>
      <c r="AQ248" s="36">
        <v>286</v>
      </c>
      <c r="AR248" s="36">
        <v>0</v>
      </c>
      <c r="AS248" s="36">
        <v>0</v>
      </c>
      <c r="AT248" s="36">
        <v>0</v>
      </c>
      <c r="AU248" s="36">
        <v>0</v>
      </c>
      <c r="AV248" s="36">
        <v>-130</v>
      </c>
      <c r="AW248" s="36">
        <v>0</v>
      </c>
      <c r="AX248" s="36">
        <v>0</v>
      </c>
      <c r="AY248" s="36">
        <v>0</v>
      </c>
      <c r="AZ248" s="40"/>
      <c r="BA248" s="40">
        <v>8928</v>
      </c>
      <c r="BB248" s="36">
        <v>0</v>
      </c>
      <c r="BC248" s="36">
        <v>0</v>
      </c>
      <c r="BD248" s="36">
        <v>76</v>
      </c>
      <c r="BE248" s="36">
        <v>-28</v>
      </c>
    </row>
    <row r="249" spans="1:57" x14ac:dyDescent="0.2">
      <c r="A249" s="35" t="s">
        <v>339</v>
      </c>
      <c r="B249" s="35" t="s">
        <v>1291</v>
      </c>
      <c r="C249" s="397" t="str">
        <f>IFERROR(VLOOKUP(B249,#REF!,2,FALSE),"")</f>
        <v/>
      </c>
      <c r="D249" s="35" t="s">
        <v>338</v>
      </c>
      <c r="E249" s="35"/>
      <c r="F249" s="35" t="s">
        <v>3</v>
      </c>
      <c r="G249" s="36">
        <v>0</v>
      </c>
      <c r="H249" s="36">
        <v>766</v>
      </c>
      <c r="I249" s="37">
        <v>766</v>
      </c>
      <c r="J249" s="39">
        <v>10</v>
      </c>
      <c r="K249" s="36">
        <v>81</v>
      </c>
      <c r="L249" s="36">
        <v>0</v>
      </c>
      <c r="M249" s="37">
        <v>81</v>
      </c>
      <c r="N249" s="38">
        <v>-212</v>
      </c>
      <c r="O249" s="38">
        <v>0</v>
      </c>
      <c r="P249" s="38">
        <v>41</v>
      </c>
      <c r="Q249" s="39">
        <v>-171</v>
      </c>
      <c r="R249" s="37">
        <v>587</v>
      </c>
      <c r="S249" s="38">
        <v>-4</v>
      </c>
      <c r="T249" s="38">
        <v>90</v>
      </c>
      <c r="U249" s="38">
        <v>328</v>
      </c>
      <c r="V249" s="39">
        <v>414</v>
      </c>
      <c r="W249" s="36">
        <v>0</v>
      </c>
      <c r="X249" s="36">
        <v>0</v>
      </c>
      <c r="Y249" s="37">
        <v>0</v>
      </c>
      <c r="Z249" s="39">
        <v>708</v>
      </c>
      <c r="AA249" s="36">
        <v>0</v>
      </c>
      <c r="AB249" s="36">
        <v>0</v>
      </c>
      <c r="AC249" s="37">
        <v>0</v>
      </c>
      <c r="AD249" s="38">
        <v>0</v>
      </c>
      <c r="AE249" s="38">
        <v>244</v>
      </c>
      <c r="AF249" s="39">
        <v>244</v>
      </c>
      <c r="AG249" s="36">
        <v>92</v>
      </c>
      <c r="AH249" s="36">
        <v>0</v>
      </c>
      <c r="AI249" s="36">
        <v>0</v>
      </c>
      <c r="AJ249" s="36">
        <v>0</v>
      </c>
      <c r="AK249" s="40">
        <v>2731</v>
      </c>
      <c r="AL249" s="38">
        <v>4397</v>
      </c>
      <c r="AM249" s="38">
        <v>0</v>
      </c>
      <c r="AN249" s="38">
        <v>0</v>
      </c>
      <c r="AO249" s="38">
        <v>0</v>
      </c>
      <c r="AP249" s="38">
        <v>0</v>
      </c>
      <c r="AQ249" s="36">
        <v>429</v>
      </c>
      <c r="AR249" s="36">
        <v>0</v>
      </c>
      <c r="AS249" s="36">
        <v>0</v>
      </c>
      <c r="AT249" s="36">
        <v>0</v>
      </c>
      <c r="AU249" s="36">
        <v>0</v>
      </c>
      <c r="AV249" s="36">
        <v>0</v>
      </c>
      <c r="AW249" s="36">
        <v>0</v>
      </c>
      <c r="AX249" s="36">
        <v>0</v>
      </c>
      <c r="AY249" s="36">
        <v>0</v>
      </c>
      <c r="AZ249" s="40"/>
      <c r="BA249" s="40">
        <v>7557</v>
      </c>
      <c r="BB249" s="36">
        <v>0</v>
      </c>
      <c r="BC249" s="36">
        <v>0</v>
      </c>
      <c r="BD249" s="36">
        <v>0</v>
      </c>
      <c r="BE249" s="36">
        <v>0</v>
      </c>
    </row>
    <row r="250" spans="1:57" x14ac:dyDescent="0.2">
      <c r="A250" s="35" t="s">
        <v>383</v>
      </c>
      <c r="B250" s="35" t="s">
        <v>1292</v>
      </c>
      <c r="C250" s="397" t="str">
        <f>IFERROR(VLOOKUP(B250,#REF!,2,FALSE),"")</f>
        <v/>
      </c>
      <c r="D250" s="35" t="s">
        <v>382</v>
      </c>
      <c r="E250" s="35"/>
      <c r="F250" s="35" t="s">
        <v>3</v>
      </c>
      <c r="G250" s="36">
        <v>-95</v>
      </c>
      <c r="H250" s="36">
        <v>694</v>
      </c>
      <c r="I250" s="37">
        <v>599</v>
      </c>
      <c r="J250" s="39">
        <v>12</v>
      </c>
      <c r="K250" s="36">
        <v>118</v>
      </c>
      <c r="L250" s="36">
        <v>0</v>
      </c>
      <c r="M250" s="37">
        <v>118</v>
      </c>
      <c r="N250" s="38">
        <v>-248</v>
      </c>
      <c r="O250" s="38">
        <v>0</v>
      </c>
      <c r="P250" s="38">
        <v>146</v>
      </c>
      <c r="Q250" s="39">
        <v>-102</v>
      </c>
      <c r="R250" s="37">
        <v>1128</v>
      </c>
      <c r="S250" s="38">
        <v>2</v>
      </c>
      <c r="T250" s="38">
        <v>95</v>
      </c>
      <c r="U250" s="38">
        <v>132</v>
      </c>
      <c r="V250" s="39">
        <v>229</v>
      </c>
      <c r="W250" s="36">
        <v>0</v>
      </c>
      <c r="X250" s="36">
        <v>0</v>
      </c>
      <c r="Y250" s="37">
        <v>0</v>
      </c>
      <c r="Z250" s="39">
        <v>655</v>
      </c>
      <c r="AA250" s="36">
        <v>0</v>
      </c>
      <c r="AB250" s="36">
        <v>0</v>
      </c>
      <c r="AC250" s="37">
        <v>0</v>
      </c>
      <c r="AD250" s="38">
        <v>0</v>
      </c>
      <c r="AE250" s="38">
        <v>327</v>
      </c>
      <c r="AF250" s="39">
        <v>327</v>
      </c>
      <c r="AG250" s="36">
        <v>116</v>
      </c>
      <c r="AH250" s="36">
        <v>5</v>
      </c>
      <c r="AI250" s="36">
        <v>0</v>
      </c>
      <c r="AJ250" s="36">
        <v>0</v>
      </c>
      <c r="AK250" s="40">
        <v>3087</v>
      </c>
      <c r="AL250" s="38">
        <v>7080</v>
      </c>
      <c r="AM250" s="38">
        <v>0</v>
      </c>
      <c r="AN250" s="38">
        <v>0</v>
      </c>
      <c r="AO250" s="38">
        <v>0</v>
      </c>
      <c r="AP250" s="38">
        <v>0</v>
      </c>
      <c r="AQ250" s="36">
        <v>0</v>
      </c>
      <c r="AR250" s="36">
        <v>0</v>
      </c>
      <c r="AS250" s="36">
        <v>0</v>
      </c>
      <c r="AT250" s="36">
        <v>0</v>
      </c>
      <c r="AU250" s="36">
        <v>0</v>
      </c>
      <c r="AV250" s="36">
        <v>0</v>
      </c>
      <c r="AW250" s="36">
        <v>0</v>
      </c>
      <c r="AX250" s="36">
        <v>0</v>
      </c>
      <c r="AY250" s="36">
        <v>0</v>
      </c>
      <c r="AZ250" s="40"/>
      <c r="BA250" s="40">
        <v>10167</v>
      </c>
      <c r="BB250" s="36">
        <v>0</v>
      </c>
      <c r="BC250" s="36">
        <v>0</v>
      </c>
      <c r="BD250" s="36">
        <v>0</v>
      </c>
      <c r="BE250" s="36">
        <v>-154</v>
      </c>
    </row>
    <row r="251" spans="1:57" x14ac:dyDescent="0.2">
      <c r="A251" s="35" t="s">
        <v>533</v>
      </c>
      <c r="B251" s="35" t="s">
        <v>1293</v>
      </c>
      <c r="C251" s="397" t="str">
        <f>IFERROR(VLOOKUP(B251,#REF!,2,FALSE),"")</f>
        <v/>
      </c>
      <c r="D251" s="35" t="s">
        <v>532</v>
      </c>
      <c r="E251" s="35"/>
      <c r="F251" s="35" t="s">
        <v>3</v>
      </c>
      <c r="G251" s="36">
        <v>8</v>
      </c>
      <c r="H251" s="36">
        <v>501</v>
      </c>
      <c r="I251" s="37">
        <v>509</v>
      </c>
      <c r="J251" s="39">
        <v>6</v>
      </c>
      <c r="K251" s="36">
        <v>12</v>
      </c>
      <c r="L251" s="36">
        <v>0</v>
      </c>
      <c r="M251" s="37">
        <v>12</v>
      </c>
      <c r="N251" s="38">
        <v>20</v>
      </c>
      <c r="O251" s="38">
        <v>0</v>
      </c>
      <c r="P251" s="38">
        <v>712</v>
      </c>
      <c r="Q251" s="39">
        <v>732</v>
      </c>
      <c r="R251" s="37">
        <v>397</v>
      </c>
      <c r="S251" s="38">
        <v>20</v>
      </c>
      <c r="T251" s="38">
        <v>62</v>
      </c>
      <c r="U251" s="38">
        <v>337</v>
      </c>
      <c r="V251" s="39">
        <v>419</v>
      </c>
      <c r="W251" s="36">
        <v>0</v>
      </c>
      <c r="X251" s="36">
        <v>14</v>
      </c>
      <c r="Y251" s="37">
        <v>14</v>
      </c>
      <c r="Z251" s="39">
        <v>366</v>
      </c>
      <c r="AA251" s="36">
        <v>0</v>
      </c>
      <c r="AB251" s="36">
        <v>0</v>
      </c>
      <c r="AC251" s="37">
        <v>0</v>
      </c>
      <c r="AD251" s="38">
        <v>0</v>
      </c>
      <c r="AE251" s="38">
        <v>151</v>
      </c>
      <c r="AF251" s="39">
        <v>151</v>
      </c>
      <c r="AG251" s="36">
        <v>0</v>
      </c>
      <c r="AH251" s="36">
        <v>0</v>
      </c>
      <c r="AI251" s="36">
        <v>0</v>
      </c>
      <c r="AJ251" s="36">
        <v>30</v>
      </c>
      <c r="AK251" s="40">
        <v>2636</v>
      </c>
      <c r="AL251" s="38">
        <v>5197</v>
      </c>
      <c r="AM251" s="38">
        <v>0</v>
      </c>
      <c r="AN251" s="38">
        <v>0</v>
      </c>
      <c r="AO251" s="38">
        <v>0</v>
      </c>
      <c r="AP251" s="38">
        <v>0</v>
      </c>
      <c r="AQ251" s="36">
        <v>492</v>
      </c>
      <c r="AR251" s="36">
        <v>0</v>
      </c>
      <c r="AS251" s="36">
        <v>0</v>
      </c>
      <c r="AT251" s="36">
        <v>0</v>
      </c>
      <c r="AU251" s="36">
        <v>0</v>
      </c>
      <c r="AV251" s="36">
        <v>0</v>
      </c>
      <c r="AW251" s="36">
        <v>76</v>
      </c>
      <c r="AX251" s="36">
        <v>0</v>
      </c>
      <c r="AY251" s="36">
        <v>0</v>
      </c>
      <c r="AZ251" s="40"/>
      <c r="BA251" s="40">
        <v>8401</v>
      </c>
      <c r="BB251" s="36">
        <v>0</v>
      </c>
      <c r="BC251" s="36">
        <v>0</v>
      </c>
      <c r="BD251" s="36">
        <v>0</v>
      </c>
      <c r="BE251" s="36">
        <v>-21</v>
      </c>
    </row>
    <row r="252" spans="1:57" x14ac:dyDescent="0.2">
      <c r="A252" s="35" t="s">
        <v>550</v>
      </c>
      <c r="B252" s="35" t="s">
        <v>1294</v>
      </c>
      <c r="C252" s="397" t="str">
        <f>IFERROR(VLOOKUP(B252,#REF!,2,FALSE),"")</f>
        <v/>
      </c>
      <c r="D252" s="35" t="s">
        <v>936</v>
      </c>
      <c r="E252" s="35"/>
      <c r="F252" s="35" t="s">
        <v>3</v>
      </c>
      <c r="G252" s="36">
        <v>-171</v>
      </c>
      <c r="H252" s="36">
        <v>500</v>
      </c>
      <c r="I252" s="37">
        <v>329</v>
      </c>
      <c r="J252" s="39">
        <v>13</v>
      </c>
      <c r="K252" s="36">
        <v>65</v>
      </c>
      <c r="L252" s="36">
        <v>0</v>
      </c>
      <c r="M252" s="37">
        <v>65</v>
      </c>
      <c r="N252" s="38">
        <v>-457</v>
      </c>
      <c r="O252" s="38">
        <v>0</v>
      </c>
      <c r="P252" s="38">
        <v>200</v>
      </c>
      <c r="Q252" s="39">
        <v>-257</v>
      </c>
      <c r="R252" s="37">
        <v>1120</v>
      </c>
      <c r="S252" s="38">
        <v>32</v>
      </c>
      <c r="T252" s="38">
        <v>82</v>
      </c>
      <c r="U252" s="38">
        <v>177</v>
      </c>
      <c r="V252" s="39">
        <v>291</v>
      </c>
      <c r="W252" s="36">
        <v>0</v>
      </c>
      <c r="X252" s="36">
        <v>0</v>
      </c>
      <c r="Y252" s="37">
        <v>0</v>
      </c>
      <c r="Z252" s="39">
        <v>888</v>
      </c>
      <c r="AA252" s="36">
        <v>0</v>
      </c>
      <c r="AB252" s="36">
        <v>0</v>
      </c>
      <c r="AC252" s="37">
        <v>0</v>
      </c>
      <c r="AD252" s="38">
        <v>0</v>
      </c>
      <c r="AE252" s="38">
        <v>249</v>
      </c>
      <c r="AF252" s="39">
        <v>249</v>
      </c>
      <c r="AG252" s="36">
        <v>50</v>
      </c>
      <c r="AH252" s="36">
        <v>0</v>
      </c>
      <c r="AI252" s="36">
        <v>0</v>
      </c>
      <c r="AJ252" s="36">
        <v>0</v>
      </c>
      <c r="AK252" s="40">
        <v>2748</v>
      </c>
      <c r="AL252" s="38">
        <v>5116</v>
      </c>
      <c r="AM252" s="38">
        <v>0</v>
      </c>
      <c r="AN252" s="38">
        <v>0</v>
      </c>
      <c r="AO252" s="38">
        <v>0</v>
      </c>
      <c r="AP252" s="38">
        <v>0</v>
      </c>
      <c r="AQ252" s="36">
        <v>239</v>
      </c>
      <c r="AR252" s="36">
        <v>0</v>
      </c>
      <c r="AS252" s="36">
        <v>0</v>
      </c>
      <c r="AT252" s="36">
        <v>0</v>
      </c>
      <c r="AU252" s="36">
        <v>0</v>
      </c>
      <c r="AV252" s="36">
        <v>4</v>
      </c>
      <c r="AW252" s="36">
        <v>0</v>
      </c>
      <c r="AX252" s="36">
        <v>0</v>
      </c>
      <c r="AY252" s="36">
        <v>0</v>
      </c>
      <c r="AZ252" s="40"/>
      <c r="BA252" s="40">
        <v>8107</v>
      </c>
      <c r="BB252" s="36">
        <v>0</v>
      </c>
      <c r="BC252" s="36">
        <v>0</v>
      </c>
      <c r="BD252" s="36">
        <v>0</v>
      </c>
      <c r="BE252" s="36">
        <v>-70</v>
      </c>
    </row>
    <row r="253" spans="1:57" x14ac:dyDescent="0.2">
      <c r="A253" s="35" t="s">
        <v>554</v>
      </c>
      <c r="B253" s="35" t="s">
        <v>1295</v>
      </c>
      <c r="C253" s="397" t="str">
        <f>IFERROR(VLOOKUP(B253,#REF!,2,FALSE),"")</f>
        <v/>
      </c>
      <c r="D253" s="35" t="s">
        <v>553</v>
      </c>
      <c r="E253" s="35"/>
      <c r="F253" s="35" t="s">
        <v>3</v>
      </c>
      <c r="G253" s="36">
        <v>72</v>
      </c>
      <c r="H253" s="36">
        <v>294</v>
      </c>
      <c r="I253" s="37">
        <v>366</v>
      </c>
      <c r="J253" s="39">
        <v>20</v>
      </c>
      <c r="K253" s="36">
        <v>80</v>
      </c>
      <c r="L253" s="36">
        <v>0</v>
      </c>
      <c r="M253" s="37">
        <v>80</v>
      </c>
      <c r="N253" s="38">
        <v>-55</v>
      </c>
      <c r="O253" s="38">
        <v>0</v>
      </c>
      <c r="P253" s="38">
        <v>107</v>
      </c>
      <c r="Q253" s="39">
        <v>52</v>
      </c>
      <c r="R253" s="37">
        <v>1124</v>
      </c>
      <c r="S253" s="38">
        <v>0</v>
      </c>
      <c r="T253" s="38">
        <v>52</v>
      </c>
      <c r="U253" s="38">
        <v>216</v>
      </c>
      <c r="V253" s="39">
        <v>268</v>
      </c>
      <c r="W253" s="36">
        <v>0</v>
      </c>
      <c r="X253" s="36">
        <v>0</v>
      </c>
      <c r="Y253" s="37">
        <v>0</v>
      </c>
      <c r="Z253" s="39">
        <v>465</v>
      </c>
      <c r="AA253" s="36">
        <v>0</v>
      </c>
      <c r="AB253" s="36">
        <v>0</v>
      </c>
      <c r="AC253" s="37">
        <v>0</v>
      </c>
      <c r="AD253" s="38">
        <v>0</v>
      </c>
      <c r="AE253" s="38">
        <v>30</v>
      </c>
      <c r="AF253" s="39">
        <v>30</v>
      </c>
      <c r="AG253" s="36">
        <v>526</v>
      </c>
      <c r="AH253" s="36">
        <v>0</v>
      </c>
      <c r="AI253" s="36">
        <v>0</v>
      </c>
      <c r="AJ253" s="36">
        <v>0</v>
      </c>
      <c r="AK253" s="40">
        <v>2931</v>
      </c>
      <c r="AL253" s="38">
        <v>3731</v>
      </c>
      <c r="AM253" s="38">
        <v>0</v>
      </c>
      <c r="AN253" s="38">
        <v>0</v>
      </c>
      <c r="AO253" s="38">
        <v>0</v>
      </c>
      <c r="AP253" s="38">
        <v>0</v>
      </c>
      <c r="AQ253" s="36">
        <v>0</v>
      </c>
      <c r="AR253" s="36">
        <v>0</v>
      </c>
      <c r="AS253" s="36">
        <v>0</v>
      </c>
      <c r="AT253" s="36">
        <v>0</v>
      </c>
      <c r="AU253" s="36">
        <v>0</v>
      </c>
      <c r="AV253" s="36">
        <v>0</v>
      </c>
      <c r="AW253" s="36">
        <v>0</v>
      </c>
      <c r="AX253" s="36">
        <v>0</v>
      </c>
      <c r="AY253" s="36">
        <v>0</v>
      </c>
      <c r="AZ253" s="40"/>
      <c r="BA253" s="40">
        <v>6662</v>
      </c>
      <c r="BB253" s="36">
        <v>0</v>
      </c>
      <c r="BC253" s="36">
        <v>0</v>
      </c>
      <c r="BD253" s="36">
        <v>64</v>
      </c>
      <c r="BE253" s="36">
        <v>-138</v>
      </c>
    </row>
    <row r="254" spans="1:57" x14ac:dyDescent="0.2">
      <c r="A254" s="35" t="s">
        <v>582</v>
      </c>
      <c r="B254" s="35" t="s">
        <v>1296</v>
      </c>
      <c r="C254" s="397" t="str">
        <f>IFERROR(VLOOKUP(B254,#REF!,2,FALSE),"")</f>
        <v/>
      </c>
      <c r="D254" s="35" t="s">
        <v>581</v>
      </c>
      <c r="E254" s="35"/>
      <c r="F254" s="35" t="s">
        <v>3</v>
      </c>
      <c r="G254" s="36">
        <v>0</v>
      </c>
      <c r="H254" s="36">
        <v>893</v>
      </c>
      <c r="I254" s="37">
        <v>893</v>
      </c>
      <c r="J254" s="39">
        <v>3</v>
      </c>
      <c r="K254" s="36">
        <v>198</v>
      </c>
      <c r="L254" s="36">
        <v>0</v>
      </c>
      <c r="M254" s="37">
        <v>198</v>
      </c>
      <c r="N254" s="38">
        <v>-161</v>
      </c>
      <c r="O254" s="38">
        <v>0</v>
      </c>
      <c r="P254" s="38">
        <v>239</v>
      </c>
      <c r="Q254" s="39">
        <v>78</v>
      </c>
      <c r="R254" s="37">
        <v>555</v>
      </c>
      <c r="S254" s="38">
        <v>42</v>
      </c>
      <c r="T254" s="38">
        <v>168</v>
      </c>
      <c r="U254" s="38">
        <v>149</v>
      </c>
      <c r="V254" s="39">
        <v>359</v>
      </c>
      <c r="W254" s="36">
        <v>0</v>
      </c>
      <c r="X254" s="36">
        <v>0</v>
      </c>
      <c r="Y254" s="37">
        <v>0</v>
      </c>
      <c r="Z254" s="39">
        <v>498</v>
      </c>
      <c r="AA254" s="36">
        <v>0</v>
      </c>
      <c r="AB254" s="36">
        <v>0</v>
      </c>
      <c r="AC254" s="37">
        <v>0</v>
      </c>
      <c r="AD254" s="38">
        <v>0</v>
      </c>
      <c r="AE254" s="38">
        <v>152</v>
      </c>
      <c r="AF254" s="39">
        <v>152</v>
      </c>
      <c r="AG254" s="36">
        <v>31</v>
      </c>
      <c r="AH254" s="36">
        <v>0</v>
      </c>
      <c r="AI254" s="36">
        <v>0</v>
      </c>
      <c r="AJ254" s="36">
        <v>0</v>
      </c>
      <c r="AK254" s="40">
        <v>2767</v>
      </c>
      <c r="AL254" s="38">
        <v>1956</v>
      </c>
      <c r="AM254" s="38">
        <v>25</v>
      </c>
      <c r="AN254" s="38">
        <v>2417</v>
      </c>
      <c r="AO254" s="38">
        <v>0</v>
      </c>
      <c r="AP254" s="38">
        <v>57</v>
      </c>
      <c r="AQ254" s="36">
        <v>0</v>
      </c>
      <c r="AR254" s="36">
        <v>0</v>
      </c>
      <c r="AS254" s="36">
        <v>0</v>
      </c>
      <c r="AT254" s="36">
        <v>0</v>
      </c>
      <c r="AU254" s="36">
        <v>0</v>
      </c>
      <c r="AV254" s="36">
        <v>-534</v>
      </c>
      <c r="AW254" s="36">
        <v>0</v>
      </c>
      <c r="AX254" s="36">
        <v>0</v>
      </c>
      <c r="AY254" s="36">
        <v>0</v>
      </c>
      <c r="AZ254" s="40"/>
      <c r="BA254" s="40">
        <v>6688</v>
      </c>
      <c r="BB254" s="36">
        <v>0</v>
      </c>
      <c r="BC254" s="36">
        <v>0</v>
      </c>
      <c r="BD254" s="36">
        <v>639</v>
      </c>
      <c r="BE254" s="36">
        <v>-58</v>
      </c>
    </row>
    <row r="255" spans="1:57" x14ac:dyDescent="0.2">
      <c r="A255" s="35" t="s">
        <v>565</v>
      </c>
      <c r="B255" s="35" t="s">
        <v>1297</v>
      </c>
      <c r="C255" s="397" t="str">
        <f>IFERROR(VLOOKUP(B255,#REF!,2,FALSE),"")</f>
        <v/>
      </c>
      <c r="D255" s="35" t="s">
        <v>937</v>
      </c>
      <c r="E255" s="35"/>
      <c r="F255" s="35" t="s">
        <v>729</v>
      </c>
      <c r="G255" s="36">
        <v>115</v>
      </c>
      <c r="H255" s="36">
        <v>1344</v>
      </c>
      <c r="I255" s="37">
        <v>1459</v>
      </c>
      <c r="J255" s="39">
        <v>147</v>
      </c>
      <c r="K255" s="36">
        <v>0</v>
      </c>
      <c r="L255" s="36">
        <v>6950</v>
      </c>
      <c r="M255" s="37">
        <v>6950</v>
      </c>
      <c r="N255" s="38">
        <v>12228</v>
      </c>
      <c r="O255" s="38">
        <v>0</v>
      </c>
      <c r="P255" s="38">
        <v>744</v>
      </c>
      <c r="Q255" s="39">
        <v>12972</v>
      </c>
      <c r="R255" s="37">
        <v>6957</v>
      </c>
      <c r="S255" s="38">
        <v>997</v>
      </c>
      <c r="T255" s="38">
        <v>0</v>
      </c>
      <c r="U255" s="38">
        <v>-202</v>
      </c>
      <c r="V255" s="39">
        <v>795</v>
      </c>
      <c r="W255" s="36">
        <v>3894</v>
      </c>
      <c r="X255" s="36">
        <v>4290</v>
      </c>
      <c r="Y255" s="37">
        <v>8184</v>
      </c>
      <c r="Z255" s="39">
        <v>2822</v>
      </c>
      <c r="AA255" s="36">
        <v>70563</v>
      </c>
      <c r="AB255" s="36">
        <v>6435</v>
      </c>
      <c r="AC255" s="37">
        <v>76998</v>
      </c>
      <c r="AD255" s="38">
        <v>86088</v>
      </c>
      <c r="AE255" s="38">
        <v>2466</v>
      </c>
      <c r="AF255" s="39">
        <v>88554</v>
      </c>
      <c r="AG255" s="36">
        <v>0</v>
      </c>
      <c r="AH255" s="36">
        <v>166</v>
      </c>
      <c r="AI255" s="36">
        <v>0</v>
      </c>
      <c r="AJ255" s="36">
        <v>0</v>
      </c>
      <c r="AK255" s="40">
        <v>206004</v>
      </c>
      <c r="AL255" s="38">
        <v>0</v>
      </c>
      <c r="AM255" s="38">
        <v>0</v>
      </c>
      <c r="AN255" s="38">
        <v>0</v>
      </c>
      <c r="AO255" s="38">
        <v>0</v>
      </c>
      <c r="AP255" s="38">
        <v>0</v>
      </c>
      <c r="AQ255" s="36">
        <v>0</v>
      </c>
      <c r="AR255" s="36">
        <v>0</v>
      </c>
      <c r="AS255" s="36">
        <v>0</v>
      </c>
      <c r="AT255" s="36">
        <v>0</v>
      </c>
      <c r="AU255" s="36">
        <v>0</v>
      </c>
      <c r="AV255" s="36">
        <v>0</v>
      </c>
      <c r="AW255" s="36">
        <v>-1254</v>
      </c>
      <c r="AX255" s="36">
        <v>0</v>
      </c>
      <c r="AY255" s="36">
        <v>0</v>
      </c>
      <c r="AZ255" s="40"/>
      <c r="BA255" s="40">
        <v>204750</v>
      </c>
      <c r="BB255" s="36">
        <v>0</v>
      </c>
      <c r="BC255" s="36">
        <v>0</v>
      </c>
      <c r="BD255" s="36">
        <v>3376</v>
      </c>
      <c r="BE255" s="36">
        <v>-930</v>
      </c>
    </row>
    <row r="256" spans="1:57" x14ac:dyDescent="0.2">
      <c r="A256" s="35" t="s">
        <v>17</v>
      </c>
      <c r="B256" s="35" t="s">
        <v>1298</v>
      </c>
      <c r="C256" s="397" t="str">
        <f>IFERROR(VLOOKUP(B256,#REF!,2,FALSE),"")</f>
        <v/>
      </c>
      <c r="D256" s="35" t="s">
        <v>16</v>
      </c>
      <c r="E256" s="35"/>
      <c r="F256" s="35" t="s">
        <v>3</v>
      </c>
      <c r="G256" s="36">
        <v>0</v>
      </c>
      <c r="H256" s="36">
        <v>995</v>
      </c>
      <c r="I256" s="37">
        <v>995</v>
      </c>
      <c r="J256" s="39">
        <v>0</v>
      </c>
      <c r="K256" s="36">
        <v>14</v>
      </c>
      <c r="L256" s="36">
        <v>0</v>
      </c>
      <c r="M256" s="37">
        <v>14</v>
      </c>
      <c r="N256" s="38">
        <v>5</v>
      </c>
      <c r="O256" s="38">
        <v>0</v>
      </c>
      <c r="P256" s="38">
        <v>116</v>
      </c>
      <c r="Q256" s="39">
        <v>121</v>
      </c>
      <c r="R256" s="37">
        <v>82</v>
      </c>
      <c r="S256" s="38">
        <v>0</v>
      </c>
      <c r="T256" s="38">
        <v>-6</v>
      </c>
      <c r="U256" s="38">
        <v>312</v>
      </c>
      <c r="V256" s="39">
        <v>306</v>
      </c>
      <c r="W256" s="36">
        <v>0</v>
      </c>
      <c r="X256" s="36">
        <v>0</v>
      </c>
      <c r="Y256" s="37">
        <v>0</v>
      </c>
      <c r="Z256" s="39">
        <v>290</v>
      </c>
      <c r="AA256" s="36">
        <v>0</v>
      </c>
      <c r="AB256" s="36">
        <v>0</v>
      </c>
      <c r="AC256" s="37">
        <v>0</v>
      </c>
      <c r="AD256" s="38">
        <v>0</v>
      </c>
      <c r="AE256" s="38">
        <v>13</v>
      </c>
      <c r="AF256" s="39">
        <v>13</v>
      </c>
      <c r="AG256" s="36">
        <v>146</v>
      </c>
      <c r="AH256" s="36">
        <v>0</v>
      </c>
      <c r="AI256" s="36">
        <v>0</v>
      </c>
      <c r="AJ256" s="36">
        <v>0</v>
      </c>
      <c r="AK256" s="40">
        <v>1967</v>
      </c>
      <c r="AL256" s="38">
        <v>2367</v>
      </c>
      <c r="AM256" s="38">
        <v>0</v>
      </c>
      <c r="AN256" s="38">
        <v>1849</v>
      </c>
      <c r="AO256" s="38">
        <v>0</v>
      </c>
      <c r="AP256" s="38">
        <v>0</v>
      </c>
      <c r="AQ256" s="36">
        <v>638</v>
      </c>
      <c r="AR256" s="36">
        <v>0</v>
      </c>
      <c r="AS256" s="36">
        <v>0</v>
      </c>
      <c r="AT256" s="36">
        <v>0</v>
      </c>
      <c r="AU256" s="36">
        <v>0</v>
      </c>
      <c r="AV256" s="36">
        <v>0</v>
      </c>
      <c r="AW256" s="36">
        <v>0</v>
      </c>
      <c r="AX256" s="36">
        <v>0</v>
      </c>
      <c r="AY256" s="36">
        <v>0</v>
      </c>
      <c r="AZ256" s="40"/>
      <c r="BA256" s="40">
        <v>6821</v>
      </c>
      <c r="BB256" s="36">
        <v>0</v>
      </c>
      <c r="BC256" s="36">
        <v>0</v>
      </c>
      <c r="BD256" s="36">
        <v>0</v>
      </c>
      <c r="BE256" s="36">
        <v>-140</v>
      </c>
    </row>
    <row r="257" spans="1:57" x14ac:dyDescent="0.2">
      <c r="A257" s="35" t="s">
        <v>220</v>
      </c>
      <c r="B257" s="35" t="s">
        <v>1299</v>
      </c>
      <c r="C257" s="397" t="str">
        <f>IFERROR(VLOOKUP(B257,#REF!,2,FALSE),"")</f>
        <v/>
      </c>
      <c r="D257" s="35" t="s">
        <v>219</v>
      </c>
      <c r="E257" s="35"/>
      <c r="F257" s="35" t="s">
        <v>3</v>
      </c>
      <c r="G257" s="36">
        <v>-5</v>
      </c>
      <c r="H257" s="36">
        <v>1567</v>
      </c>
      <c r="I257" s="37">
        <v>1562</v>
      </c>
      <c r="J257" s="39">
        <v>0</v>
      </c>
      <c r="K257" s="36">
        <v>-14</v>
      </c>
      <c r="L257" s="36">
        <v>0</v>
      </c>
      <c r="M257" s="37">
        <v>-14</v>
      </c>
      <c r="N257" s="38">
        <v>-70</v>
      </c>
      <c r="O257" s="38">
        <v>0</v>
      </c>
      <c r="P257" s="38">
        <v>-257</v>
      </c>
      <c r="Q257" s="39">
        <v>-327</v>
      </c>
      <c r="R257" s="37">
        <v>-132</v>
      </c>
      <c r="S257" s="38">
        <v>0</v>
      </c>
      <c r="T257" s="38">
        <v>106</v>
      </c>
      <c r="U257" s="38">
        <v>225</v>
      </c>
      <c r="V257" s="39">
        <v>331</v>
      </c>
      <c r="W257" s="36">
        <v>0</v>
      </c>
      <c r="X257" s="36">
        <v>0</v>
      </c>
      <c r="Y257" s="37">
        <v>0</v>
      </c>
      <c r="Z257" s="39">
        <v>334</v>
      </c>
      <c r="AA257" s="36">
        <v>0</v>
      </c>
      <c r="AB257" s="36">
        <v>0</v>
      </c>
      <c r="AC257" s="37">
        <v>0</v>
      </c>
      <c r="AD257" s="38">
        <v>0</v>
      </c>
      <c r="AE257" s="38">
        <v>-60</v>
      </c>
      <c r="AF257" s="39">
        <v>-60</v>
      </c>
      <c r="AG257" s="36">
        <v>1</v>
      </c>
      <c r="AH257" s="36">
        <v>0</v>
      </c>
      <c r="AI257" s="36">
        <v>0</v>
      </c>
      <c r="AJ257" s="36">
        <v>0</v>
      </c>
      <c r="AK257" s="40">
        <v>1695</v>
      </c>
      <c r="AL257" s="38">
        <v>3771</v>
      </c>
      <c r="AM257" s="38">
        <v>0</v>
      </c>
      <c r="AN257" s="38">
        <v>0</v>
      </c>
      <c r="AO257" s="38">
        <v>0</v>
      </c>
      <c r="AP257" s="38">
        <v>0</v>
      </c>
      <c r="AQ257" s="36">
        <v>383</v>
      </c>
      <c r="AR257" s="36">
        <v>0</v>
      </c>
      <c r="AS257" s="36">
        <v>0</v>
      </c>
      <c r="AT257" s="36">
        <v>0</v>
      </c>
      <c r="AU257" s="36">
        <v>0</v>
      </c>
      <c r="AV257" s="36">
        <v>-185</v>
      </c>
      <c r="AW257" s="36">
        <v>0</v>
      </c>
      <c r="AX257" s="36">
        <v>0</v>
      </c>
      <c r="AY257" s="36">
        <v>0</v>
      </c>
      <c r="AZ257" s="40"/>
      <c r="BA257" s="40">
        <v>5664</v>
      </c>
      <c r="BB257" s="36">
        <v>0</v>
      </c>
      <c r="BC257" s="36">
        <v>0</v>
      </c>
      <c r="BD257" s="36">
        <v>85</v>
      </c>
      <c r="BE257" s="36">
        <v>-32</v>
      </c>
    </row>
    <row r="258" spans="1:57" x14ac:dyDescent="0.2">
      <c r="A258" s="35" t="s">
        <v>297</v>
      </c>
      <c r="B258" s="35" t="s">
        <v>1300</v>
      </c>
      <c r="C258" s="397" t="str">
        <f>IFERROR(VLOOKUP(B258,#REF!,2,FALSE),"")</f>
        <v/>
      </c>
      <c r="D258" s="35" t="s">
        <v>296</v>
      </c>
      <c r="E258" s="35"/>
      <c r="F258" s="35" t="s">
        <v>3</v>
      </c>
      <c r="G258" s="36">
        <v>34</v>
      </c>
      <c r="H258" s="36">
        <v>1614</v>
      </c>
      <c r="I258" s="37">
        <v>1648</v>
      </c>
      <c r="J258" s="39">
        <v>3</v>
      </c>
      <c r="K258" s="36">
        <v>372</v>
      </c>
      <c r="L258" s="36">
        <v>0</v>
      </c>
      <c r="M258" s="37">
        <v>372</v>
      </c>
      <c r="N258" s="38">
        <v>-427</v>
      </c>
      <c r="O258" s="38">
        <v>0</v>
      </c>
      <c r="P258" s="38">
        <v>281</v>
      </c>
      <c r="Q258" s="39">
        <v>-146</v>
      </c>
      <c r="R258" s="37">
        <v>1776</v>
      </c>
      <c r="S258" s="38">
        <v>5</v>
      </c>
      <c r="T258" s="38">
        <v>64</v>
      </c>
      <c r="U258" s="38">
        <v>499</v>
      </c>
      <c r="V258" s="39">
        <v>568</v>
      </c>
      <c r="W258" s="36">
        <v>0</v>
      </c>
      <c r="X258" s="36">
        <v>0</v>
      </c>
      <c r="Y258" s="37">
        <v>0</v>
      </c>
      <c r="Z258" s="39">
        <v>1303</v>
      </c>
      <c r="AA258" s="36">
        <v>0</v>
      </c>
      <c r="AB258" s="36">
        <v>0</v>
      </c>
      <c r="AC258" s="37">
        <v>0</v>
      </c>
      <c r="AD258" s="38">
        <v>0</v>
      </c>
      <c r="AE258" s="38">
        <v>589</v>
      </c>
      <c r="AF258" s="39">
        <v>589</v>
      </c>
      <c r="AG258" s="36">
        <v>45</v>
      </c>
      <c r="AH258" s="36">
        <v>0</v>
      </c>
      <c r="AI258" s="36">
        <v>0</v>
      </c>
      <c r="AJ258" s="36">
        <v>0</v>
      </c>
      <c r="AK258" s="40">
        <v>6158</v>
      </c>
      <c r="AL258" s="38">
        <v>7534</v>
      </c>
      <c r="AM258" s="38">
        <v>28</v>
      </c>
      <c r="AN258" s="38">
        <v>4954</v>
      </c>
      <c r="AO258" s="38">
        <v>0</v>
      </c>
      <c r="AP258" s="38">
        <v>51</v>
      </c>
      <c r="AQ258" s="36">
        <v>0</v>
      </c>
      <c r="AR258" s="36">
        <v>0</v>
      </c>
      <c r="AS258" s="36">
        <v>0</v>
      </c>
      <c r="AT258" s="36">
        <v>0</v>
      </c>
      <c r="AU258" s="36">
        <v>0</v>
      </c>
      <c r="AV258" s="36">
        <v>-394</v>
      </c>
      <c r="AW258" s="36">
        <v>0</v>
      </c>
      <c r="AX258" s="36">
        <v>0</v>
      </c>
      <c r="AY258" s="36">
        <v>0</v>
      </c>
      <c r="AZ258" s="40"/>
      <c r="BA258" s="40">
        <v>18331</v>
      </c>
      <c r="BB258" s="36">
        <v>-271</v>
      </c>
      <c r="BC258" s="36">
        <v>0</v>
      </c>
      <c r="BD258" s="36">
        <v>1065</v>
      </c>
      <c r="BE258" s="36">
        <v>-14</v>
      </c>
    </row>
    <row r="259" spans="1:57" x14ac:dyDescent="0.2">
      <c r="A259" s="35" t="s">
        <v>367</v>
      </c>
      <c r="B259" s="35" t="s">
        <v>1301</v>
      </c>
      <c r="C259" s="397" t="str">
        <f>IFERROR(VLOOKUP(B259,#REF!,2,FALSE),"")</f>
        <v/>
      </c>
      <c r="D259" s="35" t="s">
        <v>366</v>
      </c>
      <c r="E259" s="35"/>
      <c r="F259" s="35" t="s">
        <v>3</v>
      </c>
      <c r="G259" s="36">
        <v>0</v>
      </c>
      <c r="H259" s="36">
        <v>1054</v>
      </c>
      <c r="I259" s="37">
        <v>1054</v>
      </c>
      <c r="J259" s="39">
        <v>0</v>
      </c>
      <c r="K259" s="36">
        <v>17</v>
      </c>
      <c r="L259" s="36">
        <v>0</v>
      </c>
      <c r="M259" s="37">
        <v>17</v>
      </c>
      <c r="N259" s="38">
        <v>-125</v>
      </c>
      <c r="O259" s="38">
        <v>0</v>
      </c>
      <c r="P259" s="38">
        <v>253</v>
      </c>
      <c r="Q259" s="39">
        <v>128</v>
      </c>
      <c r="R259" s="37">
        <v>239</v>
      </c>
      <c r="S259" s="38">
        <v>0</v>
      </c>
      <c r="T259" s="38">
        <v>-10</v>
      </c>
      <c r="U259" s="38">
        <v>238</v>
      </c>
      <c r="V259" s="39">
        <v>228</v>
      </c>
      <c r="W259" s="36">
        <v>0</v>
      </c>
      <c r="X259" s="36">
        <v>0</v>
      </c>
      <c r="Y259" s="37">
        <v>0</v>
      </c>
      <c r="Z259" s="39">
        <v>388</v>
      </c>
      <c r="AA259" s="36">
        <v>0</v>
      </c>
      <c r="AB259" s="36">
        <v>0</v>
      </c>
      <c r="AC259" s="37">
        <v>0</v>
      </c>
      <c r="AD259" s="38">
        <v>0</v>
      </c>
      <c r="AE259" s="38">
        <v>55</v>
      </c>
      <c r="AF259" s="39">
        <v>55</v>
      </c>
      <c r="AG259" s="36">
        <v>112</v>
      </c>
      <c r="AH259" s="36">
        <v>0</v>
      </c>
      <c r="AI259" s="36">
        <v>0</v>
      </c>
      <c r="AJ259" s="36">
        <v>0</v>
      </c>
      <c r="AK259" s="40">
        <v>2221</v>
      </c>
      <c r="AL259" s="38">
        <v>2065</v>
      </c>
      <c r="AM259" s="38">
        <v>0</v>
      </c>
      <c r="AN259" s="38">
        <v>1604</v>
      </c>
      <c r="AO259" s="38">
        <v>0</v>
      </c>
      <c r="AP259" s="38">
        <v>0</v>
      </c>
      <c r="AQ259" s="36">
        <v>600</v>
      </c>
      <c r="AR259" s="36">
        <v>0</v>
      </c>
      <c r="AS259" s="36">
        <v>0</v>
      </c>
      <c r="AT259" s="36">
        <v>0</v>
      </c>
      <c r="AU259" s="36">
        <v>0</v>
      </c>
      <c r="AV259" s="36">
        <v>0</v>
      </c>
      <c r="AW259" s="36">
        <v>0</v>
      </c>
      <c r="AX259" s="36">
        <v>0</v>
      </c>
      <c r="AY259" s="36">
        <v>0</v>
      </c>
      <c r="AZ259" s="40"/>
      <c r="BA259" s="40">
        <v>6490</v>
      </c>
      <c r="BB259" s="36">
        <v>0</v>
      </c>
      <c r="BC259" s="36">
        <v>0</v>
      </c>
      <c r="BD259" s="36">
        <v>26</v>
      </c>
      <c r="BE259" s="36">
        <v>-140</v>
      </c>
    </row>
    <row r="260" spans="1:57" x14ac:dyDescent="0.2">
      <c r="A260" s="35" t="s">
        <v>548</v>
      </c>
      <c r="B260" s="35" t="s">
        <v>1302</v>
      </c>
      <c r="C260" s="397" t="str">
        <f>IFERROR(VLOOKUP(B260,#REF!,2,FALSE),"")</f>
        <v/>
      </c>
      <c r="D260" s="35" t="s">
        <v>547</v>
      </c>
      <c r="E260" s="35"/>
      <c r="F260" s="35" t="s">
        <v>3</v>
      </c>
      <c r="G260" s="36">
        <v>11</v>
      </c>
      <c r="H260" s="36">
        <v>3477</v>
      </c>
      <c r="I260" s="37">
        <v>3488</v>
      </c>
      <c r="J260" s="39">
        <v>0</v>
      </c>
      <c r="K260" s="36">
        <v>-36</v>
      </c>
      <c r="L260" s="36">
        <v>0</v>
      </c>
      <c r="M260" s="37">
        <v>-36</v>
      </c>
      <c r="N260" s="38">
        <v>-1039</v>
      </c>
      <c r="O260" s="38">
        <v>0</v>
      </c>
      <c r="P260" s="38">
        <v>-143</v>
      </c>
      <c r="Q260" s="39">
        <v>-1182</v>
      </c>
      <c r="R260" s="37">
        <v>55</v>
      </c>
      <c r="S260" s="38">
        <v>0</v>
      </c>
      <c r="T260" s="38">
        <v>13</v>
      </c>
      <c r="U260" s="38">
        <v>375</v>
      </c>
      <c r="V260" s="39">
        <v>388</v>
      </c>
      <c r="W260" s="36">
        <v>0</v>
      </c>
      <c r="X260" s="36">
        <v>0</v>
      </c>
      <c r="Y260" s="37">
        <v>0</v>
      </c>
      <c r="Z260" s="39">
        <v>334</v>
      </c>
      <c r="AA260" s="36">
        <v>0</v>
      </c>
      <c r="AB260" s="36">
        <v>0</v>
      </c>
      <c r="AC260" s="37">
        <v>0</v>
      </c>
      <c r="AD260" s="38">
        <v>0</v>
      </c>
      <c r="AE260" s="38">
        <v>-66</v>
      </c>
      <c r="AF260" s="39">
        <v>-66</v>
      </c>
      <c r="AG260" s="36">
        <v>72</v>
      </c>
      <c r="AH260" s="36">
        <v>0</v>
      </c>
      <c r="AI260" s="36">
        <v>0</v>
      </c>
      <c r="AJ260" s="36">
        <v>0</v>
      </c>
      <c r="AK260" s="40">
        <v>3053</v>
      </c>
      <c r="AL260" s="38">
        <v>7175</v>
      </c>
      <c r="AM260" s="38">
        <v>0</v>
      </c>
      <c r="AN260" s="38">
        <v>0</v>
      </c>
      <c r="AO260" s="38">
        <v>0</v>
      </c>
      <c r="AP260" s="38">
        <v>0</v>
      </c>
      <c r="AQ260" s="36">
        <v>506</v>
      </c>
      <c r="AR260" s="36">
        <v>0</v>
      </c>
      <c r="AS260" s="36">
        <v>0</v>
      </c>
      <c r="AT260" s="36">
        <v>0</v>
      </c>
      <c r="AU260" s="36">
        <v>0</v>
      </c>
      <c r="AV260" s="36">
        <v>-142</v>
      </c>
      <c r="AW260" s="36">
        <v>0</v>
      </c>
      <c r="AX260" s="36">
        <v>0</v>
      </c>
      <c r="AY260" s="36">
        <v>0</v>
      </c>
      <c r="AZ260" s="40"/>
      <c r="BA260" s="40">
        <v>10592</v>
      </c>
      <c r="BB260" s="36">
        <v>0</v>
      </c>
      <c r="BC260" s="36">
        <v>0</v>
      </c>
      <c r="BD260" s="36">
        <v>0</v>
      </c>
      <c r="BE260" s="36">
        <v>-77</v>
      </c>
    </row>
    <row r="261" spans="1:57" x14ac:dyDescent="0.2">
      <c r="A261" s="35" t="s">
        <v>567</v>
      </c>
      <c r="B261" s="35" t="s">
        <v>1303</v>
      </c>
      <c r="C261" s="397" t="str">
        <f>IFERROR(VLOOKUP(B261,#REF!,2,FALSE),"")</f>
        <v/>
      </c>
      <c r="D261" s="35" t="s">
        <v>566</v>
      </c>
      <c r="E261" s="35"/>
      <c r="F261" s="35" t="s">
        <v>3</v>
      </c>
      <c r="G261" s="36">
        <v>32</v>
      </c>
      <c r="H261" s="36">
        <v>793</v>
      </c>
      <c r="I261" s="37">
        <v>825</v>
      </c>
      <c r="J261" s="39">
        <v>15</v>
      </c>
      <c r="K261" s="36">
        <v>23</v>
      </c>
      <c r="L261" s="36">
        <v>0</v>
      </c>
      <c r="M261" s="37">
        <v>23</v>
      </c>
      <c r="N261" s="38">
        <v>-223</v>
      </c>
      <c r="O261" s="38">
        <v>0</v>
      </c>
      <c r="P261" s="38">
        <v>287</v>
      </c>
      <c r="Q261" s="39">
        <v>64</v>
      </c>
      <c r="R261" s="37">
        <v>1277</v>
      </c>
      <c r="S261" s="38">
        <v>30</v>
      </c>
      <c r="T261" s="38">
        <v>103</v>
      </c>
      <c r="U261" s="38">
        <v>320</v>
      </c>
      <c r="V261" s="39">
        <v>453</v>
      </c>
      <c r="W261" s="36">
        <v>0</v>
      </c>
      <c r="X261" s="36">
        <v>0</v>
      </c>
      <c r="Y261" s="37">
        <v>0</v>
      </c>
      <c r="Z261" s="39">
        <v>406</v>
      </c>
      <c r="AA261" s="36">
        <v>0</v>
      </c>
      <c r="AB261" s="36">
        <v>0</v>
      </c>
      <c r="AC261" s="37">
        <v>0</v>
      </c>
      <c r="AD261" s="38">
        <v>0</v>
      </c>
      <c r="AE261" s="38">
        <v>333</v>
      </c>
      <c r="AF261" s="39">
        <v>333</v>
      </c>
      <c r="AG261" s="36">
        <v>350</v>
      </c>
      <c r="AH261" s="36">
        <v>0</v>
      </c>
      <c r="AI261" s="36">
        <v>0</v>
      </c>
      <c r="AJ261" s="36">
        <v>-39</v>
      </c>
      <c r="AK261" s="40">
        <v>3707</v>
      </c>
      <c r="AL261" s="38">
        <v>6055</v>
      </c>
      <c r="AM261" s="38">
        <v>0</v>
      </c>
      <c r="AN261" s="38">
        <v>0</v>
      </c>
      <c r="AO261" s="38">
        <v>0</v>
      </c>
      <c r="AP261" s="38">
        <v>0</v>
      </c>
      <c r="AQ261" s="36">
        <v>0</v>
      </c>
      <c r="AR261" s="36">
        <v>0</v>
      </c>
      <c r="AS261" s="36">
        <v>0</v>
      </c>
      <c r="AT261" s="36">
        <v>0</v>
      </c>
      <c r="AU261" s="36">
        <v>0</v>
      </c>
      <c r="AV261" s="36">
        <v>0</v>
      </c>
      <c r="AW261" s="36">
        <v>0</v>
      </c>
      <c r="AX261" s="36">
        <v>0</v>
      </c>
      <c r="AY261" s="36">
        <v>0</v>
      </c>
      <c r="AZ261" s="40"/>
      <c r="BA261" s="40">
        <v>9762</v>
      </c>
      <c r="BB261" s="36">
        <v>0</v>
      </c>
      <c r="BC261" s="36">
        <v>0</v>
      </c>
      <c r="BD261" s="36">
        <v>27</v>
      </c>
      <c r="BE261" s="36">
        <v>-70</v>
      </c>
    </row>
    <row r="262" spans="1:57" x14ac:dyDescent="0.2">
      <c r="A262" s="35" t="s">
        <v>633</v>
      </c>
      <c r="B262" s="35" t="s">
        <v>1304</v>
      </c>
      <c r="C262" s="397" t="str">
        <f>IFERROR(VLOOKUP(B262,#REF!,2,FALSE),"")</f>
        <v/>
      </c>
      <c r="D262" s="35" t="s">
        <v>632</v>
      </c>
      <c r="E262" s="35"/>
      <c r="F262" s="35" t="s">
        <v>3</v>
      </c>
      <c r="G262" s="36">
        <v>23</v>
      </c>
      <c r="H262" s="36">
        <v>775</v>
      </c>
      <c r="I262" s="37">
        <v>798</v>
      </c>
      <c r="J262" s="39">
        <v>14</v>
      </c>
      <c r="K262" s="36">
        <v>48</v>
      </c>
      <c r="L262" s="36">
        <v>0</v>
      </c>
      <c r="M262" s="37">
        <v>48</v>
      </c>
      <c r="N262" s="38">
        <v>-295</v>
      </c>
      <c r="O262" s="38">
        <v>0</v>
      </c>
      <c r="P262" s="38">
        <v>330</v>
      </c>
      <c r="Q262" s="39">
        <v>35</v>
      </c>
      <c r="R262" s="37">
        <v>778</v>
      </c>
      <c r="S262" s="38">
        <v>0</v>
      </c>
      <c r="T262" s="38">
        <v>81</v>
      </c>
      <c r="U262" s="38">
        <v>402</v>
      </c>
      <c r="V262" s="39">
        <v>483</v>
      </c>
      <c r="W262" s="36">
        <v>0</v>
      </c>
      <c r="X262" s="36">
        <v>0</v>
      </c>
      <c r="Y262" s="37">
        <v>0</v>
      </c>
      <c r="Z262" s="39">
        <v>137</v>
      </c>
      <c r="AA262" s="36">
        <v>0</v>
      </c>
      <c r="AB262" s="36">
        <v>0</v>
      </c>
      <c r="AC262" s="37">
        <v>0</v>
      </c>
      <c r="AD262" s="38">
        <v>2</v>
      </c>
      <c r="AE262" s="38">
        <v>423</v>
      </c>
      <c r="AF262" s="39">
        <v>425</v>
      </c>
      <c r="AG262" s="36">
        <v>264</v>
      </c>
      <c r="AH262" s="36">
        <v>0</v>
      </c>
      <c r="AI262" s="36">
        <v>0</v>
      </c>
      <c r="AJ262" s="36">
        <v>-111</v>
      </c>
      <c r="AK262" s="40">
        <v>2871</v>
      </c>
      <c r="AL262" s="38">
        <v>6180</v>
      </c>
      <c r="AM262" s="38">
        <v>0</v>
      </c>
      <c r="AN262" s="38">
        <v>2912</v>
      </c>
      <c r="AO262" s="38">
        <v>0</v>
      </c>
      <c r="AP262" s="38">
        <v>0</v>
      </c>
      <c r="AQ262" s="36">
        <v>0</v>
      </c>
      <c r="AR262" s="36">
        <v>0</v>
      </c>
      <c r="AS262" s="36">
        <v>0</v>
      </c>
      <c r="AT262" s="36">
        <v>0</v>
      </c>
      <c r="AU262" s="36">
        <v>0</v>
      </c>
      <c r="AV262" s="36">
        <v>7</v>
      </c>
      <c r="AW262" s="36">
        <v>0</v>
      </c>
      <c r="AX262" s="36">
        <v>0</v>
      </c>
      <c r="AY262" s="36">
        <v>0</v>
      </c>
      <c r="AZ262" s="40"/>
      <c r="BA262" s="40">
        <v>11970</v>
      </c>
      <c r="BB262" s="36">
        <v>60</v>
      </c>
      <c r="BC262" s="36">
        <v>0</v>
      </c>
      <c r="BD262" s="36">
        <v>301</v>
      </c>
      <c r="BE262" s="36">
        <v>-45</v>
      </c>
    </row>
    <row r="263" spans="1:57" x14ac:dyDescent="0.2">
      <c r="A263" s="35" t="s">
        <v>570</v>
      </c>
      <c r="B263" s="35" t="s">
        <v>1305</v>
      </c>
      <c r="C263" s="397" t="str">
        <f>IFERROR(VLOOKUP(B263,#REF!,2,FALSE),"")</f>
        <v/>
      </c>
      <c r="D263" s="35" t="s">
        <v>938</v>
      </c>
      <c r="E263" s="35"/>
      <c r="F263" s="35" t="s">
        <v>729</v>
      </c>
      <c r="G263" s="36">
        <v>302</v>
      </c>
      <c r="H263" s="36">
        <v>1222</v>
      </c>
      <c r="I263" s="37">
        <v>1524</v>
      </c>
      <c r="J263" s="39">
        <v>113</v>
      </c>
      <c r="K263" s="36">
        <v>236</v>
      </c>
      <c r="L263" s="36">
        <v>12010</v>
      </c>
      <c r="M263" s="37">
        <v>12246</v>
      </c>
      <c r="N263" s="38">
        <v>14522</v>
      </c>
      <c r="O263" s="38">
        <v>0</v>
      </c>
      <c r="P263" s="38">
        <v>1296</v>
      </c>
      <c r="Q263" s="39">
        <v>15818</v>
      </c>
      <c r="R263" s="37">
        <v>15003</v>
      </c>
      <c r="S263" s="38">
        <v>3474</v>
      </c>
      <c r="T263" s="38">
        <v>0</v>
      </c>
      <c r="U263" s="38">
        <v>1002</v>
      </c>
      <c r="V263" s="39">
        <v>4476</v>
      </c>
      <c r="W263" s="36">
        <v>2044</v>
      </c>
      <c r="X263" s="36">
        <v>6137</v>
      </c>
      <c r="Y263" s="37">
        <v>8181</v>
      </c>
      <c r="Z263" s="39">
        <v>4407</v>
      </c>
      <c r="AA263" s="36">
        <v>137275</v>
      </c>
      <c r="AB263" s="36">
        <v>17407</v>
      </c>
      <c r="AC263" s="37">
        <v>154682</v>
      </c>
      <c r="AD263" s="38">
        <v>138593</v>
      </c>
      <c r="AE263" s="38">
        <v>1479</v>
      </c>
      <c r="AF263" s="39">
        <v>140072</v>
      </c>
      <c r="AG263" s="36">
        <v>3349</v>
      </c>
      <c r="AH263" s="36">
        <v>0</v>
      </c>
      <c r="AI263" s="36">
        <v>0</v>
      </c>
      <c r="AJ263" s="36">
        <v>0</v>
      </c>
      <c r="AK263" s="40">
        <v>359871</v>
      </c>
      <c r="AL263" s="38">
        <v>0</v>
      </c>
      <c r="AM263" s="38">
        <v>0</v>
      </c>
      <c r="AN263" s="38">
        <v>0</v>
      </c>
      <c r="AO263" s="38">
        <v>0</v>
      </c>
      <c r="AP263" s="38">
        <v>0</v>
      </c>
      <c r="AQ263" s="36">
        <v>0</v>
      </c>
      <c r="AR263" s="36">
        <v>0</v>
      </c>
      <c r="AS263" s="36">
        <v>0</v>
      </c>
      <c r="AT263" s="36">
        <v>0</v>
      </c>
      <c r="AU263" s="36">
        <v>272</v>
      </c>
      <c r="AV263" s="36">
        <v>0</v>
      </c>
      <c r="AW263" s="36">
        <v>-1781</v>
      </c>
      <c r="AX263" s="36">
        <v>0</v>
      </c>
      <c r="AY263" s="36">
        <v>0</v>
      </c>
      <c r="AZ263" s="40"/>
      <c r="BA263" s="40">
        <v>358362</v>
      </c>
      <c r="BB263" s="36">
        <v>0</v>
      </c>
      <c r="BC263" s="36">
        <v>0</v>
      </c>
      <c r="BD263" s="36">
        <v>1012</v>
      </c>
      <c r="BE263" s="36">
        <v>-90</v>
      </c>
    </row>
    <row r="264" spans="1:57" x14ac:dyDescent="0.2">
      <c r="A264" s="35" t="s">
        <v>200</v>
      </c>
      <c r="B264" s="35" t="s">
        <v>1306</v>
      </c>
      <c r="C264" s="397" t="str">
        <f>IFERROR(VLOOKUP(B264,#REF!,2,FALSE),"")</f>
        <v/>
      </c>
      <c r="D264" s="35" t="s">
        <v>199</v>
      </c>
      <c r="E264" s="35"/>
      <c r="F264" s="35" t="s">
        <v>3</v>
      </c>
      <c r="G264" s="36">
        <v>114</v>
      </c>
      <c r="H264" s="36">
        <v>1145</v>
      </c>
      <c r="I264" s="37">
        <v>1259</v>
      </c>
      <c r="J264" s="39">
        <v>23</v>
      </c>
      <c r="K264" s="36">
        <v>56</v>
      </c>
      <c r="L264" s="36">
        <v>0</v>
      </c>
      <c r="M264" s="37">
        <v>56</v>
      </c>
      <c r="N264" s="38">
        <v>-727</v>
      </c>
      <c r="O264" s="38">
        <v>0</v>
      </c>
      <c r="P264" s="38">
        <v>79</v>
      </c>
      <c r="Q264" s="39">
        <v>-648</v>
      </c>
      <c r="R264" s="37">
        <v>2158</v>
      </c>
      <c r="S264" s="38">
        <v>0</v>
      </c>
      <c r="T264" s="38">
        <v>153</v>
      </c>
      <c r="U264" s="38">
        <v>780</v>
      </c>
      <c r="V264" s="39">
        <v>933</v>
      </c>
      <c r="W264" s="36">
        <v>0</v>
      </c>
      <c r="X264" s="36">
        <v>0</v>
      </c>
      <c r="Y264" s="37">
        <v>0</v>
      </c>
      <c r="Z264" s="39">
        <v>959</v>
      </c>
      <c r="AA264" s="36">
        <v>0</v>
      </c>
      <c r="AB264" s="36">
        <v>0</v>
      </c>
      <c r="AC264" s="37">
        <v>0</v>
      </c>
      <c r="AD264" s="38">
        <v>578</v>
      </c>
      <c r="AE264" s="38">
        <v>484</v>
      </c>
      <c r="AF264" s="39">
        <v>1062</v>
      </c>
      <c r="AG264" s="36">
        <v>357</v>
      </c>
      <c r="AH264" s="36">
        <v>0</v>
      </c>
      <c r="AI264" s="36">
        <v>0</v>
      </c>
      <c r="AJ264" s="36">
        <v>-670</v>
      </c>
      <c r="AK264" s="40">
        <v>5489</v>
      </c>
      <c r="AL264" s="38">
        <v>9826</v>
      </c>
      <c r="AM264" s="38">
        <v>0</v>
      </c>
      <c r="AN264" s="38">
        <v>0</v>
      </c>
      <c r="AO264" s="38">
        <v>0</v>
      </c>
      <c r="AP264" s="38">
        <v>0</v>
      </c>
      <c r="AQ264" s="36">
        <v>12</v>
      </c>
      <c r="AR264" s="36">
        <v>0</v>
      </c>
      <c r="AS264" s="36">
        <v>0</v>
      </c>
      <c r="AT264" s="36">
        <v>0</v>
      </c>
      <c r="AU264" s="36">
        <v>0</v>
      </c>
      <c r="AV264" s="36">
        <v>0</v>
      </c>
      <c r="AW264" s="36">
        <v>0</v>
      </c>
      <c r="AX264" s="36">
        <v>0</v>
      </c>
      <c r="AY264" s="36">
        <v>0</v>
      </c>
      <c r="AZ264" s="40"/>
      <c r="BA264" s="40">
        <v>15327</v>
      </c>
      <c r="BB264" s="36">
        <v>0</v>
      </c>
      <c r="BC264" s="36">
        <v>0</v>
      </c>
      <c r="BD264" s="36">
        <v>102</v>
      </c>
      <c r="BE264" s="36">
        <v>-152</v>
      </c>
    </row>
    <row r="265" spans="1:57" x14ac:dyDescent="0.2">
      <c r="A265" s="35" t="s">
        <v>206</v>
      </c>
      <c r="B265" s="35" t="s">
        <v>1307</v>
      </c>
      <c r="C265" s="397" t="str">
        <f>IFERROR(VLOOKUP(B265,#REF!,2,FALSE),"")</f>
        <v/>
      </c>
      <c r="D265" s="35" t="s">
        <v>205</v>
      </c>
      <c r="E265" s="35"/>
      <c r="F265" s="35" t="s">
        <v>3</v>
      </c>
      <c r="G265" s="36">
        <v>-45</v>
      </c>
      <c r="H265" s="36">
        <v>831</v>
      </c>
      <c r="I265" s="37">
        <v>786</v>
      </c>
      <c r="J265" s="39">
        <v>0</v>
      </c>
      <c r="K265" s="36">
        <v>28</v>
      </c>
      <c r="L265" s="36">
        <v>0</v>
      </c>
      <c r="M265" s="37">
        <v>28</v>
      </c>
      <c r="N265" s="38">
        <v>-523</v>
      </c>
      <c r="O265" s="38">
        <v>0</v>
      </c>
      <c r="P265" s="38">
        <v>21</v>
      </c>
      <c r="Q265" s="39">
        <v>-502</v>
      </c>
      <c r="R265" s="37">
        <v>652</v>
      </c>
      <c r="S265" s="38">
        <v>0</v>
      </c>
      <c r="T265" s="38">
        <v>70</v>
      </c>
      <c r="U265" s="38">
        <v>217</v>
      </c>
      <c r="V265" s="39">
        <v>287</v>
      </c>
      <c r="W265" s="36">
        <v>0</v>
      </c>
      <c r="X265" s="36">
        <v>0</v>
      </c>
      <c r="Y265" s="37">
        <v>0</v>
      </c>
      <c r="Z265" s="39">
        <v>630</v>
      </c>
      <c r="AA265" s="36">
        <v>0</v>
      </c>
      <c r="AB265" s="36">
        <v>0</v>
      </c>
      <c r="AC265" s="37">
        <v>0</v>
      </c>
      <c r="AD265" s="38">
        <v>172</v>
      </c>
      <c r="AE265" s="38">
        <v>446</v>
      </c>
      <c r="AF265" s="39">
        <v>618</v>
      </c>
      <c r="AG265" s="36">
        <v>233</v>
      </c>
      <c r="AH265" s="36">
        <v>0</v>
      </c>
      <c r="AI265" s="36">
        <v>0</v>
      </c>
      <c r="AJ265" s="36">
        <v>0</v>
      </c>
      <c r="AK265" s="40">
        <v>2732</v>
      </c>
      <c r="AL265" s="38">
        <v>4594</v>
      </c>
      <c r="AM265" s="38">
        <v>47</v>
      </c>
      <c r="AN265" s="38">
        <v>0</v>
      </c>
      <c r="AO265" s="38">
        <v>0</v>
      </c>
      <c r="AP265" s="38">
        <v>0</v>
      </c>
      <c r="AQ265" s="36">
        <v>0</v>
      </c>
      <c r="AR265" s="36">
        <v>0</v>
      </c>
      <c r="AS265" s="36">
        <v>0</v>
      </c>
      <c r="AT265" s="36">
        <v>0</v>
      </c>
      <c r="AU265" s="36">
        <v>0</v>
      </c>
      <c r="AV265" s="36">
        <v>-475</v>
      </c>
      <c r="AW265" s="36">
        <v>0</v>
      </c>
      <c r="AX265" s="36">
        <v>0</v>
      </c>
      <c r="AY265" s="36">
        <v>0</v>
      </c>
      <c r="AZ265" s="40"/>
      <c r="BA265" s="40">
        <v>6898</v>
      </c>
      <c r="BB265" s="36">
        <v>0</v>
      </c>
      <c r="BC265" s="36">
        <v>0</v>
      </c>
      <c r="BD265" s="36">
        <v>0</v>
      </c>
      <c r="BE265" s="36">
        <v>-149</v>
      </c>
    </row>
    <row r="266" spans="1:57" x14ac:dyDescent="0.2">
      <c r="A266" s="35" t="s">
        <v>246</v>
      </c>
      <c r="B266" s="35" t="s">
        <v>1308</v>
      </c>
      <c r="C266" s="397" t="str">
        <f>IFERROR(VLOOKUP(B266,#REF!,2,FALSE),"")</f>
        <v/>
      </c>
      <c r="D266" s="35" t="s">
        <v>245</v>
      </c>
      <c r="E266" s="35"/>
      <c r="F266" s="35" t="s">
        <v>3</v>
      </c>
      <c r="G266" s="36">
        <v>-162</v>
      </c>
      <c r="H266" s="36">
        <v>1471</v>
      </c>
      <c r="I266" s="37">
        <v>1309</v>
      </c>
      <c r="J266" s="39">
        <v>11</v>
      </c>
      <c r="K266" s="36">
        <v>118</v>
      </c>
      <c r="L266" s="36">
        <v>0</v>
      </c>
      <c r="M266" s="37">
        <v>118</v>
      </c>
      <c r="N266" s="38">
        <v>-2330</v>
      </c>
      <c r="O266" s="38">
        <v>0</v>
      </c>
      <c r="P266" s="38">
        <v>-32</v>
      </c>
      <c r="Q266" s="39">
        <v>-2362</v>
      </c>
      <c r="R266" s="37">
        <v>1790</v>
      </c>
      <c r="S266" s="38">
        <v>0</v>
      </c>
      <c r="T266" s="38">
        <v>208</v>
      </c>
      <c r="U266" s="38">
        <v>967</v>
      </c>
      <c r="V266" s="39">
        <v>1175</v>
      </c>
      <c r="W266" s="36">
        <v>0</v>
      </c>
      <c r="X266" s="36">
        <v>0</v>
      </c>
      <c r="Y266" s="37">
        <v>0</v>
      </c>
      <c r="Z266" s="39">
        <v>987</v>
      </c>
      <c r="AA266" s="36">
        <v>0</v>
      </c>
      <c r="AB266" s="36">
        <v>0</v>
      </c>
      <c r="AC266" s="37">
        <v>0</v>
      </c>
      <c r="AD266" s="38">
        <v>473</v>
      </c>
      <c r="AE266" s="38">
        <v>387</v>
      </c>
      <c r="AF266" s="39">
        <v>860</v>
      </c>
      <c r="AG266" s="36">
        <v>574</v>
      </c>
      <c r="AH266" s="36">
        <v>0</v>
      </c>
      <c r="AI266" s="36">
        <v>0</v>
      </c>
      <c r="AJ266" s="36">
        <v>66</v>
      </c>
      <c r="AK266" s="40">
        <v>4528</v>
      </c>
      <c r="AL266" s="38">
        <v>4664</v>
      </c>
      <c r="AM266" s="38">
        <v>0</v>
      </c>
      <c r="AN266" s="38">
        <v>3493</v>
      </c>
      <c r="AO266" s="38">
        <v>0</v>
      </c>
      <c r="AP266" s="38">
        <v>0</v>
      </c>
      <c r="AQ266" s="36">
        <v>394</v>
      </c>
      <c r="AR266" s="36">
        <v>0</v>
      </c>
      <c r="AS266" s="36">
        <v>0</v>
      </c>
      <c r="AT266" s="36">
        <v>0</v>
      </c>
      <c r="AU266" s="36">
        <v>0</v>
      </c>
      <c r="AV266" s="36">
        <v>-1402</v>
      </c>
      <c r="AW266" s="36">
        <v>-9</v>
      </c>
      <c r="AX266" s="36">
        <v>0</v>
      </c>
      <c r="AY266" s="36">
        <v>0</v>
      </c>
      <c r="AZ266" s="40"/>
      <c r="BA266" s="40">
        <v>11668</v>
      </c>
      <c r="BB266" s="36">
        <v>-16</v>
      </c>
      <c r="BC266" s="36">
        <v>-156</v>
      </c>
      <c r="BD266" s="36">
        <v>0</v>
      </c>
      <c r="BE266" s="36">
        <v>-491</v>
      </c>
    </row>
    <row r="267" spans="1:57" x14ac:dyDescent="0.2">
      <c r="A267" s="35" t="s">
        <v>375</v>
      </c>
      <c r="B267" s="35" t="s">
        <v>1309</v>
      </c>
      <c r="C267" s="397" t="str">
        <f>IFERROR(VLOOKUP(B267,#REF!,2,FALSE),"")</f>
        <v/>
      </c>
      <c r="D267" s="35" t="s">
        <v>374</v>
      </c>
      <c r="E267" s="35"/>
      <c r="F267" s="35" t="s">
        <v>3</v>
      </c>
      <c r="G267" s="36">
        <v>-6</v>
      </c>
      <c r="H267" s="36">
        <v>1030</v>
      </c>
      <c r="I267" s="37">
        <v>1024</v>
      </c>
      <c r="J267" s="39">
        <v>2</v>
      </c>
      <c r="K267" s="36">
        <v>32</v>
      </c>
      <c r="L267" s="36">
        <v>0</v>
      </c>
      <c r="M267" s="37">
        <v>32</v>
      </c>
      <c r="N267" s="38">
        <v>-491</v>
      </c>
      <c r="O267" s="38">
        <v>0</v>
      </c>
      <c r="P267" s="38">
        <v>-143</v>
      </c>
      <c r="Q267" s="39">
        <v>-634</v>
      </c>
      <c r="R267" s="37">
        <v>1358</v>
      </c>
      <c r="S267" s="38">
        <v>0</v>
      </c>
      <c r="T267" s="38">
        <v>35</v>
      </c>
      <c r="U267" s="38">
        <v>560</v>
      </c>
      <c r="V267" s="39">
        <v>595</v>
      </c>
      <c r="W267" s="36">
        <v>0</v>
      </c>
      <c r="X267" s="36">
        <v>0</v>
      </c>
      <c r="Y267" s="37">
        <v>0</v>
      </c>
      <c r="Z267" s="39">
        <v>42</v>
      </c>
      <c r="AA267" s="36">
        <v>0</v>
      </c>
      <c r="AB267" s="36">
        <v>0</v>
      </c>
      <c r="AC267" s="37">
        <v>0</v>
      </c>
      <c r="AD267" s="38">
        <v>0</v>
      </c>
      <c r="AE267" s="38">
        <v>447</v>
      </c>
      <c r="AF267" s="39">
        <v>447</v>
      </c>
      <c r="AG267" s="36">
        <v>0</v>
      </c>
      <c r="AH267" s="36">
        <v>0</v>
      </c>
      <c r="AI267" s="36">
        <v>0</v>
      </c>
      <c r="AJ267" s="36">
        <v>0</v>
      </c>
      <c r="AK267" s="40">
        <v>2866</v>
      </c>
      <c r="AL267" s="38">
        <v>4714</v>
      </c>
      <c r="AM267" s="38">
        <v>60</v>
      </c>
      <c r="AN267" s="38">
        <v>0</v>
      </c>
      <c r="AO267" s="38">
        <v>0</v>
      </c>
      <c r="AP267" s="38">
        <v>0</v>
      </c>
      <c r="AQ267" s="36">
        <v>0</v>
      </c>
      <c r="AR267" s="36">
        <v>0</v>
      </c>
      <c r="AS267" s="36">
        <v>0</v>
      </c>
      <c r="AT267" s="36">
        <v>0</v>
      </c>
      <c r="AU267" s="36">
        <v>0</v>
      </c>
      <c r="AV267" s="36">
        <v>0</v>
      </c>
      <c r="AW267" s="36">
        <v>0</v>
      </c>
      <c r="AX267" s="36">
        <v>0</v>
      </c>
      <c r="AY267" s="36">
        <v>0</v>
      </c>
      <c r="AZ267" s="40"/>
      <c r="BA267" s="40">
        <v>7640</v>
      </c>
      <c r="BB267" s="36">
        <v>0</v>
      </c>
      <c r="BC267" s="36">
        <v>0</v>
      </c>
      <c r="BD267" s="36">
        <v>253</v>
      </c>
      <c r="BE267" s="36">
        <v>-89</v>
      </c>
    </row>
    <row r="268" spans="1:57" x14ac:dyDescent="0.2">
      <c r="A268" s="35" t="s">
        <v>457</v>
      </c>
      <c r="B268" s="35" t="s">
        <v>1310</v>
      </c>
      <c r="C268" s="397" t="str">
        <f>IFERROR(VLOOKUP(B268,#REF!,2,FALSE),"")</f>
        <v/>
      </c>
      <c r="D268" s="35" t="s">
        <v>939</v>
      </c>
      <c r="E268" s="35"/>
      <c r="F268" s="35" t="s">
        <v>3</v>
      </c>
      <c r="G268" s="36">
        <v>-30</v>
      </c>
      <c r="H268" s="36">
        <v>816</v>
      </c>
      <c r="I268" s="37">
        <v>786</v>
      </c>
      <c r="J268" s="39">
        <v>0</v>
      </c>
      <c r="K268" s="36">
        <v>33</v>
      </c>
      <c r="L268" s="36">
        <v>0</v>
      </c>
      <c r="M268" s="37">
        <v>33</v>
      </c>
      <c r="N268" s="38">
        <v>-843</v>
      </c>
      <c r="O268" s="38">
        <v>0</v>
      </c>
      <c r="P268" s="38">
        <v>48</v>
      </c>
      <c r="Q268" s="39">
        <v>-795</v>
      </c>
      <c r="R268" s="37">
        <v>759</v>
      </c>
      <c r="S268" s="38">
        <v>0</v>
      </c>
      <c r="T268" s="38">
        <v>81</v>
      </c>
      <c r="U268" s="38">
        <v>372</v>
      </c>
      <c r="V268" s="39">
        <v>453</v>
      </c>
      <c r="W268" s="36">
        <v>0</v>
      </c>
      <c r="X268" s="36">
        <v>0</v>
      </c>
      <c r="Y268" s="37">
        <v>0</v>
      </c>
      <c r="Z268" s="39">
        <v>328</v>
      </c>
      <c r="AA268" s="36">
        <v>0</v>
      </c>
      <c r="AB268" s="36">
        <v>0</v>
      </c>
      <c r="AC268" s="37">
        <v>0</v>
      </c>
      <c r="AD268" s="38">
        <v>139</v>
      </c>
      <c r="AE268" s="38">
        <v>-132</v>
      </c>
      <c r="AF268" s="39">
        <v>7</v>
      </c>
      <c r="AG268" s="36">
        <v>441</v>
      </c>
      <c r="AH268" s="36">
        <v>0</v>
      </c>
      <c r="AI268" s="36">
        <v>0</v>
      </c>
      <c r="AJ268" s="36">
        <v>0</v>
      </c>
      <c r="AK268" s="40">
        <v>2012</v>
      </c>
      <c r="AL268" s="38">
        <v>10015</v>
      </c>
      <c r="AM268" s="38">
        <v>19</v>
      </c>
      <c r="AN268" s="38">
        <v>0</v>
      </c>
      <c r="AO268" s="38">
        <v>0</v>
      </c>
      <c r="AP268" s="38">
        <v>0</v>
      </c>
      <c r="AQ268" s="36">
        <v>91</v>
      </c>
      <c r="AR268" s="36">
        <v>0</v>
      </c>
      <c r="AS268" s="36">
        <v>0</v>
      </c>
      <c r="AT268" s="36">
        <v>0</v>
      </c>
      <c r="AU268" s="36">
        <v>0</v>
      </c>
      <c r="AV268" s="36">
        <v>0</v>
      </c>
      <c r="AW268" s="36">
        <v>0</v>
      </c>
      <c r="AX268" s="36">
        <v>0</v>
      </c>
      <c r="AY268" s="36">
        <v>0</v>
      </c>
      <c r="AZ268" s="40"/>
      <c r="BA268" s="40">
        <v>12137</v>
      </c>
      <c r="BB268" s="36">
        <v>0</v>
      </c>
      <c r="BC268" s="36">
        <v>0</v>
      </c>
      <c r="BD268" s="36">
        <v>0</v>
      </c>
      <c r="BE268" s="36">
        <v>-221</v>
      </c>
    </row>
    <row r="269" spans="1:57" x14ac:dyDescent="0.2">
      <c r="A269" s="35" t="s">
        <v>475</v>
      </c>
      <c r="B269" s="35" t="s">
        <v>1311</v>
      </c>
      <c r="C269" s="397" t="str">
        <f>IFERROR(VLOOKUP(B269,#REF!,2,FALSE),"")</f>
        <v/>
      </c>
      <c r="D269" s="35" t="s">
        <v>474</v>
      </c>
      <c r="E269" s="35"/>
      <c r="F269" s="35" t="s">
        <v>3</v>
      </c>
      <c r="G269" s="36">
        <v>29</v>
      </c>
      <c r="H269" s="36">
        <v>838</v>
      </c>
      <c r="I269" s="37">
        <v>867</v>
      </c>
      <c r="J269" s="39">
        <v>26</v>
      </c>
      <c r="K269" s="36">
        <v>186</v>
      </c>
      <c r="L269" s="36">
        <v>0</v>
      </c>
      <c r="M269" s="37">
        <v>186</v>
      </c>
      <c r="N269" s="38">
        <v>-125</v>
      </c>
      <c r="O269" s="38">
        <v>0</v>
      </c>
      <c r="P269" s="38">
        <v>-2061</v>
      </c>
      <c r="Q269" s="39">
        <v>-2186</v>
      </c>
      <c r="R269" s="37">
        <v>784</v>
      </c>
      <c r="S269" s="38">
        <v>0</v>
      </c>
      <c r="T269" s="38">
        <v>184</v>
      </c>
      <c r="U269" s="38">
        <v>397</v>
      </c>
      <c r="V269" s="39">
        <v>581</v>
      </c>
      <c r="W269" s="36">
        <v>0</v>
      </c>
      <c r="X269" s="36">
        <v>0</v>
      </c>
      <c r="Y269" s="37">
        <v>0</v>
      </c>
      <c r="Z269" s="39">
        <v>690</v>
      </c>
      <c r="AA269" s="36">
        <v>0</v>
      </c>
      <c r="AB269" s="36">
        <v>0</v>
      </c>
      <c r="AC269" s="37">
        <v>0</v>
      </c>
      <c r="AD269" s="38">
        <v>228</v>
      </c>
      <c r="AE269" s="38">
        <v>211</v>
      </c>
      <c r="AF269" s="39">
        <v>439</v>
      </c>
      <c r="AG269" s="36">
        <v>204</v>
      </c>
      <c r="AH269" s="36">
        <v>0</v>
      </c>
      <c r="AI269" s="36">
        <v>0</v>
      </c>
      <c r="AJ269" s="36">
        <v>0</v>
      </c>
      <c r="AK269" s="40">
        <v>1591</v>
      </c>
      <c r="AL269" s="38">
        <v>3592</v>
      </c>
      <c r="AM269" s="38">
        <v>69</v>
      </c>
      <c r="AN269" s="38">
        <v>1784</v>
      </c>
      <c r="AO269" s="38">
        <v>0</v>
      </c>
      <c r="AP269" s="38">
        <v>0</v>
      </c>
      <c r="AQ269" s="36">
        <v>0</v>
      </c>
      <c r="AR269" s="36">
        <v>0</v>
      </c>
      <c r="AS269" s="36">
        <v>0</v>
      </c>
      <c r="AT269" s="36">
        <v>0</v>
      </c>
      <c r="AU269" s="36">
        <v>0</v>
      </c>
      <c r="AV269" s="36">
        <v>0</v>
      </c>
      <c r="AW269" s="36">
        <v>0</v>
      </c>
      <c r="AX269" s="36">
        <v>0</v>
      </c>
      <c r="AY269" s="36">
        <v>0</v>
      </c>
      <c r="AZ269" s="40"/>
      <c r="BA269" s="40">
        <v>7036</v>
      </c>
      <c r="BB269" s="36">
        <v>0</v>
      </c>
      <c r="BC269" s="36">
        <v>0</v>
      </c>
      <c r="BD269" s="36">
        <v>1644</v>
      </c>
      <c r="BE269" s="36">
        <v>-744</v>
      </c>
    </row>
    <row r="270" spans="1:57" x14ac:dyDescent="0.2">
      <c r="A270" s="35" t="s">
        <v>544</v>
      </c>
      <c r="B270" s="35" t="s">
        <v>1312</v>
      </c>
      <c r="C270" s="397" t="str">
        <f>IFERROR(VLOOKUP(B270,#REF!,2,FALSE),"")</f>
        <v/>
      </c>
      <c r="D270" s="35" t="s">
        <v>543</v>
      </c>
      <c r="E270" s="35"/>
      <c r="F270" s="35" t="s">
        <v>3</v>
      </c>
      <c r="G270" s="36">
        <v>-71</v>
      </c>
      <c r="H270" s="36">
        <v>962</v>
      </c>
      <c r="I270" s="37">
        <v>891</v>
      </c>
      <c r="J270" s="39">
        <v>87</v>
      </c>
      <c r="K270" s="36">
        <v>84</v>
      </c>
      <c r="L270" s="36">
        <v>0</v>
      </c>
      <c r="M270" s="37">
        <v>84</v>
      </c>
      <c r="N270" s="38">
        <v>76</v>
      </c>
      <c r="O270" s="38">
        <v>0</v>
      </c>
      <c r="P270" s="38">
        <v>-4819</v>
      </c>
      <c r="Q270" s="39">
        <v>-4743</v>
      </c>
      <c r="R270" s="37">
        <v>870</v>
      </c>
      <c r="S270" s="38">
        <v>0</v>
      </c>
      <c r="T270" s="38">
        <v>0</v>
      </c>
      <c r="U270" s="38">
        <v>310</v>
      </c>
      <c r="V270" s="39">
        <v>310</v>
      </c>
      <c r="W270" s="36">
        <v>0</v>
      </c>
      <c r="X270" s="36">
        <v>0</v>
      </c>
      <c r="Y270" s="37">
        <v>0</v>
      </c>
      <c r="Z270" s="39">
        <v>507</v>
      </c>
      <c r="AA270" s="36">
        <v>0</v>
      </c>
      <c r="AB270" s="36">
        <v>0</v>
      </c>
      <c r="AC270" s="37">
        <v>0</v>
      </c>
      <c r="AD270" s="38">
        <v>5</v>
      </c>
      <c r="AE270" s="38">
        <v>653</v>
      </c>
      <c r="AF270" s="39">
        <v>658</v>
      </c>
      <c r="AG270" s="36">
        <v>274</v>
      </c>
      <c r="AH270" s="36">
        <v>0</v>
      </c>
      <c r="AI270" s="36">
        <v>0</v>
      </c>
      <c r="AJ270" s="36">
        <v>0</v>
      </c>
      <c r="AK270" s="40">
        <v>-1062</v>
      </c>
      <c r="AL270" s="38">
        <v>6791</v>
      </c>
      <c r="AM270" s="38">
        <v>179</v>
      </c>
      <c r="AN270" s="38">
        <v>0</v>
      </c>
      <c r="AO270" s="38">
        <v>0</v>
      </c>
      <c r="AP270" s="38">
        <v>0</v>
      </c>
      <c r="AQ270" s="36">
        <v>0</v>
      </c>
      <c r="AR270" s="36">
        <v>0</v>
      </c>
      <c r="AS270" s="36">
        <v>0</v>
      </c>
      <c r="AT270" s="36">
        <v>0</v>
      </c>
      <c r="AU270" s="36">
        <v>0</v>
      </c>
      <c r="AV270" s="36">
        <v>0</v>
      </c>
      <c r="AW270" s="36">
        <v>0</v>
      </c>
      <c r="AX270" s="36">
        <v>0</v>
      </c>
      <c r="AY270" s="36">
        <v>0</v>
      </c>
      <c r="AZ270" s="40"/>
      <c r="BA270" s="40">
        <v>5908</v>
      </c>
      <c r="BB270" s="36">
        <v>0</v>
      </c>
      <c r="BC270" s="36">
        <v>0</v>
      </c>
      <c r="BD270" s="36">
        <v>396</v>
      </c>
      <c r="BE270" s="36">
        <v>-264</v>
      </c>
    </row>
    <row r="271" spans="1:57" x14ac:dyDescent="0.2">
      <c r="A271" s="35" t="s">
        <v>572</v>
      </c>
      <c r="B271" s="35" t="s">
        <v>1313</v>
      </c>
      <c r="C271" s="397" t="str">
        <f>IFERROR(VLOOKUP(B271,#REF!,2,FALSE),"")</f>
        <v/>
      </c>
      <c r="D271" s="35" t="s">
        <v>571</v>
      </c>
      <c r="E271" s="35"/>
      <c r="F271" s="35" t="s">
        <v>3</v>
      </c>
      <c r="G271" s="36">
        <v>9</v>
      </c>
      <c r="H271" s="36">
        <v>524</v>
      </c>
      <c r="I271" s="37">
        <v>533</v>
      </c>
      <c r="J271" s="39">
        <v>8</v>
      </c>
      <c r="K271" s="36">
        <v>42</v>
      </c>
      <c r="L271" s="36">
        <v>0</v>
      </c>
      <c r="M271" s="37">
        <v>42</v>
      </c>
      <c r="N271" s="38">
        <v>35</v>
      </c>
      <c r="O271" s="38">
        <v>0</v>
      </c>
      <c r="P271" s="38">
        <v>-1376</v>
      </c>
      <c r="Q271" s="39">
        <v>-1341</v>
      </c>
      <c r="R271" s="37">
        <v>813</v>
      </c>
      <c r="S271" s="38">
        <v>0</v>
      </c>
      <c r="T271" s="38">
        <v>0</v>
      </c>
      <c r="U271" s="38">
        <v>347</v>
      </c>
      <c r="V271" s="39">
        <v>347</v>
      </c>
      <c r="W271" s="36">
        <v>0</v>
      </c>
      <c r="X271" s="36">
        <v>0</v>
      </c>
      <c r="Y271" s="37">
        <v>0</v>
      </c>
      <c r="Z271" s="39">
        <v>403</v>
      </c>
      <c r="AA271" s="36">
        <v>0</v>
      </c>
      <c r="AB271" s="36">
        <v>0</v>
      </c>
      <c r="AC271" s="37">
        <v>0</v>
      </c>
      <c r="AD271" s="38">
        <v>148</v>
      </c>
      <c r="AE271" s="38">
        <v>421</v>
      </c>
      <c r="AF271" s="39">
        <v>569</v>
      </c>
      <c r="AG271" s="36">
        <v>0</v>
      </c>
      <c r="AH271" s="36">
        <v>0</v>
      </c>
      <c r="AI271" s="36">
        <v>0</v>
      </c>
      <c r="AJ271" s="36">
        <v>0</v>
      </c>
      <c r="AK271" s="40">
        <v>1374</v>
      </c>
      <c r="AL271" s="38">
        <v>3603</v>
      </c>
      <c r="AM271" s="38">
        <v>0</v>
      </c>
      <c r="AN271" s="38">
        <v>0</v>
      </c>
      <c r="AO271" s="38">
        <v>0</v>
      </c>
      <c r="AP271" s="38">
        <v>0</v>
      </c>
      <c r="AQ271" s="36">
        <v>142</v>
      </c>
      <c r="AR271" s="36">
        <v>0</v>
      </c>
      <c r="AS271" s="36">
        <v>0</v>
      </c>
      <c r="AT271" s="36">
        <v>0</v>
      </c>
      <c r="AU271" s="36">
        <v>0</v>
      </c>
      <c r="AV271" s="36">
        <v>-99</v>
      </c>
      <c r="AW271" s="36">
        <v>0</v>
      </c>
      <c r="AX271" s="36">
        <v>0</v>
      </c>
      <c r="AY271" s="36">
        <v>0</v>
      </c>
      <c r="AZ271" s="40"/>
      <c r="BA271" s="40">
        <v>5020</v>
      </c>
      <c r="BB271" s="36">
        <v>0</v>
      </c>
      <c r="BC271" s="36">
        <v>0</v>
      </c>
      <c r="BD271" s="36">
        <v>326</v>
      </c>
      <c r="BE271" s="36">
        <v>-38</v>
      </c>
    </row>
    <row r="272" spans="1:57" x14ac:dyDescent="0.2">
      <c r="A272" s="35" t="s">
        <v>584</v>
      </c>
      <c r="B272" s="35" t="s">
        <v>1314</v>
      </c>
      <c r="C272" s="397" t="str">
        <f>IFERROR(VLOOKUP(B272,#REF!,2,FALSE),"")</f>
        <v/>
      </c>
      <c r="D272" s="35" t="s">
        <v>583</v>
      </c>
      <c r="E272" s="35"/>
      <c r="F272" s="35" t="s">
        <v>3</v>
      </c>
      <c r="G272" s="36">
        <v>6</v>
      </c>
      <c r="H272" s="36">
        <v>847</v>
      </c>
      <c r="I272" s="37">
        <v>853</v>
      </c>
      <c r="J272" s="39">
        <v>7</v>
      </c>
      <c r="K272" s="36">
        <v>27</v>
      </c>
      <c r="L272" s="36">
        <v>0</v>
      </c>
      <c r="M272" s="37">
        <v>27</v>
      </c>
      <c r="N272" s="38">
        <v>53</v>
      </c>
      <c r="O272" s="38">
        <v>0</v>
      </c>
      <c r="P272" s="38">
        <v>87</v>
      </c>
      <c r="Q272" s="39">
        <v>140</v>
      </c>
      <c r="R272" s="37">
        <v>922</v>
      </c>
      <c r="S272" s="38">
        <v>0</v>
      </c>
      <c r="T272" s="38">
        <v>73</v>
      </c>
      <c r="U272" s="38">
        <v>570</v>
      </c>
      <c r="V272" s="39">
        <v>643</v>
      </c>
      <c r="W272" s="36">
        <v>0</v>
      </c>
      <c r="X272" s="36">
        <v>83</v>
      </c>
      <c r="Y272" s="37">
        <v>83</v>
      </c>
      <c r="Z272" s="39">
        <v>45</v>
      </c>
      <c r="AA272" s="36">
        <v>0</v>
      </c>
      <c r="AB272" s="36">
        <v>0</v>
      </c>
      <c r="AC272" s="37">
        <v>0</v>
      </c>
      <c r="AD272" s="38">
        <v>80</v>
      </c>
      <c r="AE272" s="38">
        <v>-3</v>
      </c>
      <c r="AF272" s="39">
        <v>77</v>
      </c>
      <c r="AG272" s="36">
        <v>347</v>
      </c>
      <c r="AH272" s="36">
        <v>-185</v>
      </c>
      <c r="AI272" s="36">
        <v>0</v>
      </c>
      <c r="AJ272" s="36">
        <v>0</v>
      </c>
      <c r="AK272" s="40">
        <v>2959</v>
      </c>
      <c r="AL272" s="38">
        <v>3108</v>
      </c>
      <c r="AM272" s="38">
        <v>0</v>
      </c>
      <c r="AN272" s="38">
        <v>1634</v>
      </c>
      <c r="AO272" s="38">
        <v>0</v>
      </c>
      <c r="AP272" s="38">
        <v>0</v>
      </c>
      <c r="AQ272" s="36">
        <v>210</v>
      </c>
      <c r="AR272" s="36">
        <v>0</v>
      </c>
      <c r="AS272" s="36">
        <v>0</v>
      </c>
      <c r="AT272" s="36">
        <v>0</v>
      </c>
      <c r="AU272" s="36">
        <v>-58</v>
      </c>
      <c r="AV272" s="36">
        <v>-5</v>
      </c>
      <c r="AW272" s="36">
        <v>-47</v>
      </c>
      <c r="AX272" s="36">
        <v>0</v>
      </c>
      <c r="AY272" s="36">
        <v>0</v>
      </c>
      <c r="AZ272" s="40"/>
      <c r="BA272" s="40">
        <v>7801</v>
      </c>
      <c r="BB272" s="36">
        <v>0</v>
      </c>
      <c r="BC272" s="36">
        <v>0</v>
      </c>
      <c r="BD272" s="36">
        <v>0</v>
      </c>
      <c r="BE272" s="36">
        <v>-140</v>
      </c>
    </row>
    <row r="273" spans="1:57" x14ac:dyDescent="0.2">
      <c r="A273" s="35" t="s">
        <v>635</v>
      </c>
      <c r="B273" s="35" t="s">
        <v>1315</v>
      </c>
      <c r="C273" s="397" t="str">
        <f>IFERROR(VLOOKUP(B273,#REF!,2,FALSE),"")</f>
        <v/>
      </c>
      <c r="D273" s="35" t="s">
        <v>634</v>
      </c>
      <c r="E273" s="35"/>
      <c r="F273" s="35" t="s">
        <v>3</v>
      </c>
      <c r="G273" s="36">
        <v>29</v>
      </c>
      <c r="H273" s="36">
        <v>774</v>
      </c>
      <c r="I273" s="37">
        <v>803</v>
      </c>
      <c r="J273" s="39">
        <v>61</v>
      </c>
      <c r="K273" s="36">
        <v>7</v>
      </c>
      <c r="L273" s="36">
        <v>0</v>
      </c>
      <c r="M273" s="37">
        <v>7</v>
      </c>
      <c r="N273" s="38">
        <v>-921</v>
      </c>
      <c r="O273" s="38">
        <v>0</v>
      </c>
      <c r="P273" s="38">
        <v>42</v>
      </c>
      <c r="Q273" s="39">
        <v>-879</v>
      </c>
      <c r="R273" s="37">
        <v>1060</v>
      </c>
      <c r="S273" s="38">
        <v>0</v>
      </c>
      <c r="T273" s="38">
        <v>159</v>
      </c>
      <c r="U273" s="38">
        <v>648</v>
      </c>
      <c r="V273" s="39">
        <v>807</v>
      </c>
      <c r="W273" s="36">
        <v>0</v>
      </c>
      <c r="X273" s="36">
        <v>0</v>
      </c>
      <c r="Y273" s="37">
        <v>0</v>
      </c>
      <c r="Z273" s="39">
        <v>329</v>
      </c>
      <c r="AA273" s="36">
        <v>0</v>
      </c>
      <c r="AB273" s="36">
        <v>0</v>
      </c>
      <c r="AC273" s="37">
        <v>0</v>
      </c>
      <c r="AD273" s="38">
        <v>271</v>
      </c>
      <c r="AE273" s="38">
        <v>212</v>
      </c>
      <c r="AF273" s="39">
        <v>483</v>
      </c>
      <c r="AG273" s="36">
        <v>96</v>
      </c>
      <c r="AH273" s="36">
        <v>0</v>
      </c>
      <c r="AI273" s="36">
        <v>0</v>
      </c>
      <c r="AJ273" s="36">
        <v>212</v>
      </c>
      <c r="AK273" s="40">
        <v>2979</v>
      </c>
      <c r="AL273" s="38">
        <v>3565</v>
      </c>
      <c r="AM273" s="38">
        <v>0</v>
      </c>
      <c r="AN273" s="38">
        <v>3451</v>
      </c>
      <c r="AO273" s="38">
        <v>-44</v>
      </c>
      <c r="AP273" s="38">
        <v>0</v>
      </c>
      <c r="AQ273" s="36">
        <v>732</v>
      </c>
      <c r="AR273" s="36">
        <v>0</v>
      </c>
      <c r="AS273" s="36">
        <v>0</v>
      </c>
      <c r="AT273" s="36">
        <v>0</v>
      </c>
      <c r="AU273" s="36">
        <v>0</v>
      </c>
      <c r="AV273" s="36">
        <v>-103</v>
      </c>
      <c r="AW273" s="36">
        <v>-3</v>
      </c>
      <c r="AX273" s="36">
        <v>0</v>
      </c>
      <c r="AY273" s="36">
        <v>0</v>
      </c>
      <c r="AZ273" s="40"/>
      <c r="BA273" s="40">
        <v>10577</v>
      </c>
      <c r="BB273" s="36">
        <v>11</v>
      </c>
      <c r="BC273" s="36">
        <v>0</v>
      </c>
      <c r="BD273" s="36">
        <v>4</v>
      </c>
      <c r="BE273" s="36">
        <v>-119</v>
      </c>
    </row>
    <row r="274" spans="1:57" x14ac:dyDescent="0.2">
      <c r="A274" s="35" t="s">
        <v>673</v>
      </c>
      <c r="B274" s="35" t="s">
        <v>1316</v>
      </c>
      <c r="C274" s="397" t="str">
        <f>IFERROR(VLOOKUP(B274,#REF!,2,FALSE),"")</f>
        <v/>
      </c>
      <c r="D274" s="35" t="s">
        <v>940</v>
      </c>
      <c r="E274" s="35"/>
      <c r="F274" s="35" t="s">
        <v>3</v>
      </c>
      <c r="G274" s="36">
        <v>52</v>
      </c>
      <c r="H274" s="36">
        <v>760</v>
      </c>
      <c r="I274" s="37">
        <v>812</v>
      </c>
      <c r="J274" s="39">
        <v>15</v>
      </c>
      <c r="K274" s="36">
        <v>127</v>
      </c>
      <c r="L274" s="36">
        <v>0</v>
      </c>
      <c r="M274" s="37">
        <v>127</v>
      </c>
      <c r="N274" s="38">
        <v>-1301</v>
      </c>
      <c r="O274" s="38">
        <v>0</v>
      </c>
      <c r="P274" s="38">
        <v>169</v>
      </c>
      <c r="Q274" s="39">
        <v>-1132</v>
      </c>
      <c r="R274" s="37">
        <v>1179</v>
      </c>
      <c r="S274" s="38">
        <v>0</v>
      </c>
      <c r="T274" s="38">
        <v>439</v>
      </c>
      <c r="U274" s="38">
        <v>432</v>
      </c>
      <c r="V274" s="39">
        <v>871</v>
      </c>
      <c r="W274" s="36">
        <v>0</v>
      </c>
      <c r="X274" s="36">
        <v>0</v>
      </c>
      <c r="Y274" s="37">
        <v>0</v>
      </c>
      <c r="Z274" s="39">
        <v>820</v>
      </c>
      <c r="AA274" s="36">
        <v>0</v>
      </c>
      <c r="AB274" s="36">
        <v>0</v>
      </c>
      <c r="AC274" s="37">
        <v>0</v>
      </c>
      <c r="AD274" s="38">
        <v>413</v>
      </c>
      <c r="AE274" s="38">
        <v>268</v>
      </c>
      <c r="AF274" s="39">
        <v>681</v>
      </c>
      <c r="AG274" s="36">
        <v>0</v>
      </c>
      <c r="AH274" s="36">
        <v>0</v>
      </c>
      <c r="AI274" s="36">
        <v>0</v>
      </c>
      <c r="AJ274" s="36">
        <v>-402</v>
      </c>
      <c r="AK274" s="40">
        <v>2971</v>
      </c>
      <c r="AL274" s="38">
        <v>4895</v>
      </c>
      <c r="AM274" s="38">
        <v>0</v>
      </c>
      <c r="AN274" s="38">
        <v>2520</v>
      </c>
      <c r="AO274" s="38">
        <v>0</v>
      </c>
      <c r="AP274" s="38">
        <v>0</v>
      </c>
      <c r="AQ274" s="36">
        <v>0</v>
      </c>
      <c r="AR274" s="36">
        <v>0</v>
      </c>
      <c r="AS274" s="36">
        <v>0</v>
      </c>
      <c r="AT274" s="36">
        <v>0</v>
      </c>
      <c r="AU274" s="36">
        <v>0</v>
      </c>
      <c r="AV274" s="36">
        <v>-1126</v>
      </c>
      <c r="AW274" s="36">
        <v>0</v>
      </c>
      <c r="AX274" s="36">
        <v>0</v>
      </c>
      <c r="AY274" s="36">
        <v>0</v>
      </c>
      <c r="AZ274" s="40"/>
      <c r="BA274" s="40">
        <v>9260</v>
      </c>
      <c r="BB274" s="36">
        <v>0</v>
      </c>
      <c r="BC274" s="36">
        <v>0</v>
      </c>
      <c r="BD274" s="36">
        <v>5288</v>
      </c>
      <c r="BE274" s="36">
        <v>-3625</v>
      </c>
    </row>
    <row r="275" spans="1:57" x14ac:dyDescent="0.2">
      <c r="A275" s="35" t="s">
        <v>629</v>
      </c>
      <c r="B275" s="35" t="s">
        <v>1317</v>
      </c>
      <c r="C275" s="397" t="str">
        <f>IFERROR(VLOOKUP(B275,#REF!,2,FALSE),"")</f>
        <v/>
      </c>
      <c r="D275" s="35" t="s">
        <v>941</v>
      </c>
      <c r="E275" s="35"/>
      <c r="F275" s="35" t="s">
        <v>729</v>
      </c>
      <c r="G275" s="36">
        <v>76</v>
      </c>
      <c r="H275" s="36">
        <v>857</v>
      </c>
      <c r="I275" s="37">
        <v>933</v>
      </c>
      <c r="J275" s="39">
        <v>40</v>
      </c>
      <c r="K275" s="36">
        <v>0</v>
      </c>
      <c r="L275" s="36">
        <v>5394</v>
      </c>
      <c r="M275" s="37">
        <v>5394</v>
      </c>
      <c r="N275" s="38">
        <v>6106</v>
      </c>
      <c r="O275" s="38">
        <v>0</v>
      </c>
      <c r="P275" s="38">
        <v>821</v>
      </c>
      <c r="Q275" s="39">
        <v>6927</v>
      </c>
      <c r="R275" s="37">
        <v>5100</v>
      </c>
      <c r="S275" s="38">
        <v>1031</v>
      </c>
      <c r="T275" s="38">
        <v>18</v>
      </c>
      <c r="U275" s="38">
        <v>827</v>
      </c>
      <c r="V275" s="39">
        <v>1876</v>
      </c>
      <c r="W275" s="36">
        <v>3030</v>
      </c>
      <c r="X275" s="36">
        <v>3554</v>
      </c>
      <c r="Y275" s="37">
        <v>6584</v>
      </c>
      <c r="Z275" s="39">
        <v>1324</v>
      </c>
      <c r="AA275" s="36">
        <v>10155</v>
      </c>
      <c r="AB275" s="36">
        <v>18403</v>
      </c>
      <c r="AC275" s="37">
        <v>28558</v>
      </c>
      <c r="AD275" s="38">
        <v>46212</v>
      </c>
      <c r="AE275" s="38">
        <v>1142</v>
      </c>
      <c r="AF275" s="39">
        <v>47354</v>
      </c>
      <c r="AG275" s="36">
        <v>4</v>
      </c>
      <c r="AH275" s="36">
        <v>0</v>
      </c>
      <c r="AI275" s="36">
        <v>0</v>
      </c>
      <c r="AJ275" s="36">
        <v>20971</v>
      </c>
      <c r="AK275" s="40">
        <v>125065</v>
      </c>
      <c r="AL275" s="38">
        <v>0</v>
      </c>
      <c r="AM275" s="38">
        <v>0</v>
      </c>
      <c r="AN275" s="38">
        <v>0</v>
      </c>
      <c r="AO275" s="38">
        <v>0</v>
      </c>
      <c r="AP275" s="38">
        <v>0</v>
      </c>
      <c r="AQ275" s="36">
        <v>0</v>
      </c>
      <c r="AR275" s="36">
        <v>0</v>
      </c>
      <c r="AS275" s="36">
        <v>0</v>
      </c>
      <c r="AT275" s="36">
        <v>0</v>
      </c>
      <c r="AU275" s="36">
        <v>162</v>
      </c>
      <c r="AV275" s="36">
        <v>-551</v>
      </c>
      <c r="AW275" s="36">
        <v>-733</v>
      </c>
      <c r="AX275" s="36">
        <v>0</v>
      </c>
      <c r="AY275" s="36">
        <v>0</v>
      </c>
      <c r="AZ275" s="40"/>
      <c r="BA275" s="40">
        <v>123943</v>
      </c>
      <c r="BB275" s="36">
        <v>0</v>
      </c>
      <c r="BC275" s="36">
        <v>0</v>
      </c>
      <c r="BD275" s="36">
        <v>8580</v>
      </c>
      <c r="BE275" s="36">
        <v>-401</v>
      </c>
    </row>
    <row r="276" spans="1:57" x14ac:dyDescent="0.2">
      <c r="A276" s="35" t="s">
        <v>410</v>
      </c>
      <c r="B276" s="35" t="s">
        <v>1318</v>
      </c>
      <c r="C276" s="397" t="str">
        <f>IFERROR(VLOOKUP(B276,#REF!,2,FALSE),"")</f>
        <v/>
      </c>
      <c r="D276" s="35" t="s">
        <v>409</v>
      </c>
      <c r="E276" s="35"/>
      <c r="F276" s="35" t="s">
        <v>3</v>
      </c>
      <c r="G276" s="36">
        <v>9</v>
      </c>
      <c r="H276" s="36">
        <v>473</v>
      </c>
      <c r="I276" s="37">
        <v>482</v>
      </c>
      <c r="J276" s="39">
        <v>10</v>
      </c>
      <c r="K276" s="36">
        <v>43</v>
      </c>
      <c r="L276" s="36">
        <v>0</v>
      </c>
      <c r="M276" s="37">
        <v>43</v>
      </c>
      <c r="N276" s="38">
        <v>24</v>
      </c>
      <c r="O276" s="38">
        <v>0</v>
      </c>
      <c r="P276" s="38">
        <v>34</v>
      </c>
      <c r="Q276" s="39">
        <v>58</v>
      </c>
      <c r="R276" s="37">
        <v>611</v>
      </c>
      <c r="S276" s="38">
        <v>0</v>
      </c>
      <c r="T276" s="38">
        <v>20</v>
      </c>
      <c r="U276" s="38">
        <v>198</v>
      </c>
      <c r="V276" s="39">
        <v>218</v>
      </c>
      <c r="W276" s="36">
        <v>0</v>
      </c>
      <c r="X276" s="36">
        <v>0</v>
      </c>
      <c r="Y276" s="37">
        <v>0</v>
      </c>
      <c r="Z276" s="39">
        <v>392</v>
      </c>
      <c r="AA276" s="36">
        <v>0</v>
      </c>
      <c r="AB276" s="36">
        <v>0</v>
      </c>
      <c r="AC276" s="37">
        <v>0</v>
      </c>
      <c r="AD276" s="38">
        <v>71</v>
      </c>
      <c r="AE276" s="38">
        <v>38</v>
      </c>
      <c r="AF276" s="39">
        <v>109</v>
      </c>
      <c r="AG276" s="36">
        <v>22</v>
      </c>
      <c r="AH276" s="36">
        <v>0</v>
      </c>
      <c r="AI276" s="36">
        <v>0</v>
      </c>
      <c r="AJ276" s="36">
        <v>76</v>
      </c>
      <c r="AK276" s="40">
        <v>2021</v>
      </c>
      <c r="AL276" s="38">
        <v>2034</v>
      </c>
      <c r="AM276" s="38">
        <v>0</v>
      </c>
      <c r="AN276" s="38">
        <v>1336</v>
      </c>
      <c r="AO276" s="38">
        <v>0</v>
      </c>
      <c r="AP276" s="38">
        <v>0</v>
      </c>
      <c r="AQ276" s="36">
        <v>238</v>
      </c>
      <c r="AR276" s="36">
        <v>0</v>
      </c>
      <c r="AS276" s="36">
        <v>0</v>
      </c>
      <c r="AT276" s="36">
        <v>0</v>
      </c>
      <c r="AU276" s="36">
        <v>0</v>
      </c>
      <c r="AV276" s="36">
        <v>-37</v>
      </c>
      <c r="AW276" s="36">
        <v>0</v>
      </c>
      <c r="AX276" s="36">
        <v>0</v>
      </c>
      <c r="AY276" s="36">
        <v>0</v>
      </c>
      <c r="AZ276" s="40"/>
      <c r="BA276" s="40">
        <v>5592</v>
      </c>
      <c r="BB276" s="36">
        <v>0</v>
      </c>
      <c r="BC276" s="36">
        <v>0</v>
      </c>
      <c r="BD276" s="36">
        <v>3</v>
      </c>
      <c r="BE276" s="36">
        <v>-35</v>
      </c>
    </row>
    <row r="277" spans="1:57" x14ac:dyDescent="0.2">
      <c r="A277" s="35" t="s">
        <v>427</v>
      </c>
      <c r="B277" s="35" t="s">
        <v>1319</v>
      </c>
      <c r="C277" s="397" t="str">
        <f>IFERROR(VLOOKUP(B277,#REF!,2,FALSE),"")</f>
        <v/>
      </c>
      <c r="D277" s="35" t="s">
        <v>426</v>
      </c>
      <c r="E277" s="35"/>
      <c r="F277" s="35" t="s">
        <v>3</v>
      </c>
      <c r="G277" s="36">
        <v>55</v>
      </c>
      <c r="H277" s="36">
        <v>520</v>
      </c>
      <c r="I277" s="37">
        <v>575</v>
      </c>
      <c r="J277" s="39">
        <v>9</v>
      </c>
      <c r="K277" s="36">
        <v>71</v>
      </c>
      <c r="L277" s="36">
        <v>0</v>
      </c>
      <c r="M277" s="37">
        <v>71</v>
      </c>
      <c r="N277" s="38">
        <v>-224</v>
      </c>
      <c r="O277" s="38">
        <v>0</v>
      </c>
      <c r="P277" s="38">
        <v>291</v>
      </c>
      <c r="Q277" s="39">
        <v>67</v>
      </c>
      <c r="R277" s="37">
        <v>1024</v>
      </c>
      <c r="S277" s="38">
        <v>0</v>
      </c>
      <c r="T277" s="38">
        <v>-11</v>
      </c>
      <c r="U277" s="38">
        <v>130</v>
      </c>
      <c r="V277" s="39">
        <v>119</v>
      </c>
      <c r="W277" s="36">
        <v>0</v>
      </c>
      <c r="X277" s="36">
        <v>0</v>
      </c>
      <c r="Y277" s="37">
        <v>0</v>
      </c>
      <c r="Z277" s="39">
        <v>932</v>
      </c>
      <c r="AA277" s="36">
        <v>0</v>
      </c>
      <c r="AB277" s="36">
        <v>0</v>
      </c>
      <c r="AC277" s="37">
        <v>0</v>
      </c>
      <c r="AD277" s="38">
        <v>0</v>
      </c>
      <c r="AE277" s="38">
        <v>77</v>
      </c>
      <c r="AF277" s="39">
        <v>77</v>
      </c>
      <c r="AG277" s="36">
        <v>79</v>
      </c>
      <c r="AH277" s="36">
        <v>10</v>
      </c>
      <c r="AI277" s="36">
        <v>0</v>
      </c>
      <c r="AJ277" s="36">
        <v>-3</v>
      </c>
      <c r="AK277" s="40">
        <v>2960</v>
      </c>
      <c r="AL277" s="38">
        <v>5190</v>
      </c>
      <c r="AM277" s="38">
        <v>70</v>
      </c>
      <c r="AN277" s="38">
        <v>3179</v>
      </c>
      <c r="AO277" s="38">
        <v>0</v>
      </c>
      <c r="AP277" s="38">
        <v>21</v>
      </c>
      <c r="AQ277" s="36">
        <v>0</v>
      </c>
      <c r="AR277" s="36">
        <v>0</v>
      </c>
      <c r="AS277" s="36">
        <v>0</v>
      </c>
      <c r="AT277" s="36">
        <v>0</v>
      </c>
      <c r="AU277" s="36">
        <v>0</v>
      </c>
      <c r="AV277" s="36">
        <v>-199</v>
      </c>
      <c r="AW277" s="36">
        <v>0</v>
      </c>
      <c r="AX277" s="36">
        <v>0</v>
      </c>
      <c r="AY277" s="36">
        <v>0</v>
      </c>
      <c r="AZ277" s="40"/>
      <c r="BA277" s="40">
        <v>11221</v>
      </c>
      <c r="BB277" s="36">
        <v>0</v>
      </c>
      <c r="BC277" s="36">
        <v>0</v>
      </c>
      <c r="BD277" s="36">
        <v>652</v>
      </c>
      <c r="BE277" s="36">
        <v>-52</v>
      </c>
    </row>
    <row r="278" spans="1:57" x14ac:dyDescent="0.2">
      <c r="A278" s="35" t="s">
        <v>473</v>
      </c>
      <c r="B278" s="35" t="s">
        <v>1320</v>
      </c>
      <c r="C278" s="397" t="str">
        <f>IFERROR(VLOOKUP(B278,#REF!,2,FALSE),"")</f>
        <v/>
      </c>
      <c r="D278" s="35" t="s">
        <v>472</v>
      </c>
      <c r="E278" s="35"/>
      <c r="F278" s="35" t="s">
        <v>3</v>
      </c>
      <c r="G278" s="36">
        <v>-16</v>
      </c>
      <c r="H278" s="36">
        <v>457</v>
      </c>
      <c r="I278" s="37">
        <v>441</v>
      </c>
      <c r="J278" s="39">
        <v>7</v>
      </c>
      <c r="K278" s="36">
        <v>101</v>
      </c>
      <c r="L278" s="36">
        <v>0</v>
      </c>
      <c r="M278" s="37">
        <v>101</v>
      </c>
      <c r="N278" s="38">
        <v>-99</v>
      </c>
      <c r="O278" s="38">
        <v>0</v>
      </c>
      <c r="P278" s="38">
        <v>142</v>
      </c>
      <c r="Q278" s="39">
        <v>43</v>
      </c>
      <c r="R278" s="37">
        <v>75</v>
      </c>
      <c r="S278" s="38">
        <v>0</v>
      </c>
      <c r="T278" s="38">
        <v>110</v>
      </c>
      <c r="U278" s="38">
        <v>-65</v>
      </c>
      <c r="V278" s="39">
        <v>45</v>
      </c>
      <c r="W278" s="36">
        <v>0</v>
      </c>
      <c r="X278" s="36">
        <v>0</v>
      </c>
      <c r="Y278" s="37">
        <v>0</v>
      </c>
      <c r="Z278" s="39">
        <v>132</v>
      </c>
      <c r="AA278" s="36">
        <v>0</v>
      </c>
      <c r="AB278" s="36">
        <v>0</v>
      </c>
      <c r="AC278" s="37">
        <v>0</v>
      </c>
      <c r="AD278" s="38">
        <v>0</v>
      </c>
      <c r="AE278" s="38">
        <v>109</v>
      </c>
      <c r="AF278" s="39">
        <v>109</v>
      </c>
      <c r="AG278" s="36">
        <v>55</v>
      </c>
      <c r="AH278" s="36">
        <v>0</v>
      </c>
      <c r="AI278" s="36">
        <v>0</v>
      </c>
      <c r="AJ278" s="36">
        <v>38</v>
      </c>
      <c r="AK278" s="40">
        <v>1046</v>
      </c>
      <c r="AL278" s="38">
        <v>1782</v>
      </c>
      <c r="AM278" s="38">
        <v>0</v>
      </c>
      <c r="AN278" s="38">
        <v>1388</v>
      </c>
      <c r="AO278" s="38">
        <v>0</v>
      </c>
      <c r="AP278" s="38">
        <v>0</v>
      </c>
      <c r="AQ278" s="36">
        <v>0</v>
      </c>
      <c r="AR278" s="36">
        <v>0</v>
      </c>
      <c r="AS278" s="36">
        <v>0</v>
      </c>
      <c r="AT278" s="36">
        <v>0</v>
      </c>
      <c r="AU278" s="36">
        <v>0</v>
      </c>
      <c r="AV278" s="36">
        <v>-11</v>
      </c>
      <c r="AW278" s="36">
        <v>872</v>
      </c>
      <c r="AX278" s="36">
        <v>0</v>
      </c>
      <c r="AY278" s="36">
        <v>0</v>
      </c>
      <c r="AZ278" s="40"/>
      <c r="BA278" s="40">
        <v>5077</v>
      </c>
      <c r="BB278" s="36">
        <v>0</v>
      </c>
      <c r="BC278" s="36">
        <v>0</v>
      </c>
      <c r="BD278" s="36">
        <v>342</v>
      </c>
      <c r="BE278" s="36">
        <v>-207</v>
      </c>
    </row>
    <row r="279" spans="1:57" x14ac:dyDescent="0.2">
      <c r="A279" s="35" t="s">
        <v>562</v>
      </c>
      <c r="B279" s="35" t="s">
        <v>1321</v>
      </c>
      <c r="C279" s="397" t="str">
        <f>IFERROR(VLOOKUP(B279,#REF!,2,FALSE),"")</f>
        <v/>
      </c>
      <c r="D279" s="35" t="s">
        <v>561</v>
      </c>
      <c r="E279" s="35"/>
      <c r="F279" s="35" t="s">
        <v>3</v>
      </c>
      <c r="G279" s="36">
        <v>21</v>
      </c>
      <c r="H279" s="36">
        <v>730</v>
      </c>
      <c r="I279" s="37">
        <v>751</v>
      </c>
      <c r="J279" s="39">
        <v>2</v>
      </c>
      <c r="K279" s="36">
        <v>91</v>
      </c>
      <c r="L279" s="36">
        <v>0</v>
      </c>
      <c r="M279" s="37">
        <v>91</v>
      </c>
      <c r="N279" s="38">
        <v>-346</v>
      </c>
      <c r="O279" s="38">
        <v>0</v>
      </c>
      <c r="P279" s="38">
        <v>20</v>
      </c>
      <c r="Q279" s="39">
        <v>-326</v>
      </c>
      <c r="R279" s="37">
        <v>932</v>
      </c>
      <c r="S279" s="38">
        <v>0</v>
      </c>
      <c r="T279" s="38">
        <v>190</v>
      </c>
      <c r="U279" s="38">
        <v>541</v>
      </c>
      <c r="V279" s="39">
        <v>731</v>
      </c>
      <c r="W279" s="36">
        <v>0</v>
      </c>
      <c r="X279" s="36">
        <v>0</v>
      </c>
      <c r="Y279" s="37">
        <v>0</v>
      </c>
      <c r="Z279" s="39">
        <v>198</v>
      </c>
      <c r="AA279" s="36">
        <v>0</v>
      </c>
      <c r="AB279" s="36">
        <v>0</v>
      </c>
      <c r="AC279" s="37">
        <v>0</v>
      </c>
      <c r="AD279" s="38">
        <v>0</v>
      </c>
      <c r="AE279" s="38">
        <v>217</v>
      </c>
      <c r="AF279" s="39">
        <v>217</v>
      </c>
      <c r="AG279" s="36">
        <v>6</v>
      </c>
      <c r="AH279" s="36">
        <v>50</v>
      </c>
      <c r="AI279" s="36">
        <v>0</v>
      </c>
      <c r="AJ279" s="36">
        <v>0</v>
      </c>
      <c r="AK279" s="40">
        <v>2652</v>
      </c>
      <c r="AL279" s="38">
        <v>6864</v>
      </c>
      <c r="AM279" s="38">
        <v>0</v>
      </c>
      <c r="AN279" s="38">
        <v>0</v>
      </c>
      <c r="AO279" s="38">
        <v>0</v>
      </c>
      <c r="AP279" s="38">
        <v>0</v>
      </c>
      <c r="AQ279" s="36">
        <v>0</v>
      </c>
      <c r="AR279" s="36">
        <v>0</v>
      </c>
      <c r="AS279" s="36">
        <v>0</v>
      </c>
      <c r="AT279" s="36">
        <v>0</v>
      </c>
      <c r="AU279" s="36">
        <v>0</v>
      </c>
      <c r="AV279" s="36">
        <v>-166</v>
      </c>
      <c r="AW279" s="36">
        <v>-474</v>
      </c>
      <c r="AX279" s="36">
        <v>0</v>
      </c>
      <c r="AY279" s="36">
        <v>0</v>
      </c>
      <c r="AZ279" s="40"/>
      <c r="BA279" s="40">
        <v>8876</v>
      </c>
      <c r="BB279" s="36">
        <v>0</v>
      </c>
      <c r="BC279" s="36">
        <v>0</v>
      </c>
      <c r="BD279" s="36">
        <v>0</v>
      </c>
      <c r="BE279" s="36">
        <v>-8</v>
      </c>
    </row>
    <row r="280" spans="1:57" x14ac:dyDescent="0.2">
      <c r="A280" s="35" t="s">
        <v>628</v>
      </c>
      <c r="B280" s="35" t="s">
        <v>1322</v>
      </c>
      <c r="C280" s="397" t="str">
        <f>IFERROR(VLOOKUP(B280,#REF!,2,FALSE),"")</f>
        <v/>
      </c>
      <c r="D280" s="35" t="s">
        <v>627</v>
      </c>
      <c r="E280" s="35"/>
      <c r="F280" s="35" t="s">
        <v>3</v>
      </c>
      <c r="G280" s="36">
        <v>0</v>
      </c>
      <c r="H280" s="36">
        <v>782</v>
      </c>
      <c r="I280" s="37">
        <v>782</v>
      </c>
      <c r="J280" s="39">
        <v>22</v>
      </c>
      <c r="K280" s="36">
        <v>110</v>
      </c>
      <c r="L280" s="36">
        <v>0</v>
      </c>
      <c r="M280" s="37">
        <v>110</v>
      </c>
      <c r="N280" s="38">
        <v>-254</v>
      </c>
      <c r="O280" s="38">
        <v>0</v>
      </c>
      <c r="P280" s="38">
        <v>223</v>
      </c>
      <c r="Q280" s="39">
        <v>-31</v>
      </c>
      <c r="R280" s="37">
        <v>928</v>
      </c>
      <c r="S280" s="38">
        <v>7</v>
      </c>
      <c r="T280" s="38">
        <v>-29</v>
      </c>
      <c r="U280" s="38">
        <v>518</v>
      </c>
      <c r="V280" s="39">
        <v>496</v>
      </c>
      <c r="W280" s="36">
        <v>0</v>
      </c>
      <c r="X280" s="36">
        <v>0</v>
      </c>
      <c r="Y280" s="37">
        <v>0</v>
      </c>
      <c r="Z280" s="39">
        <v>1129</v>
      </c>
      <c r="AA280" s="36">
        <v>0</v>
      </c>
      <c r="AB280" s="36">
        <v>0</v>
      </c>
      <c r="AC280" s="37">
        <v>0</v>
      </c>
      <c r="AD280" s="38">
        <v>0</v>
      </c>
      <c r="AE280" s="38">
        <v>291</v>
      </c>
      <c r="AF280" s="39">
        <v>291</v>
      </c>
      <c r="AG280" s="36">
        <v>38</v>
      </c>
      <c r="AH280" s="36">
        <v>0</v>
      </c>
      <c r="AI280" s="36">
        <v>0</v>
      </c>
      <c r="AJ280" s="36">
        <v>0</v>
      </c>
      <c r="AK280" s="40">
        <v>3765</v>
      </c>
      <c r="AL280" s="38">
        <v>4217</v>
      </c>
      <c r="AM280" s="38">
        <v>44</v>
      </c>
      <c r="AN280" s="38">
        <v>2976</v>
      </c>
      <c r="AO280" s="38">
        <v>0</v>
      </c>
      <c r="AP280" s="38">
        <v>10</v>
      </c>
      <c r="AQ280" s="36">
        <v>353</v>
      </c>
      <c r="AR280" s="36">
        <v>0</v>
      </c>
      <c r="AS280" s="36">
        <v>0</v>
      </c>
      <c r="AT280" s="36">
        <v>0</v>
      </c>
      <c r="AU280" s="36">
        <v>0</v>
      </c>
      <c r="AV280" s="36">
        <v>0</v>
      </c>
      <c r="AW280" s="36">
        <v>0</v>
      </c>
      <c r="AX280" s="36">
        <v>0</v>
      </c>
      <c r="AY280" s="36">
        <v>0</v>
      </c>
      <c r="AZ280" s="40"/>
      <c r="BA280" s="40">
        <v>11365</v>
      </c>
      <c r="BB280" s="36">
        <v>0</v>
      </c>
      <c r="BC280" s="36">
        <v>0</v>
      </c>
      <c r="BD280" s="36">
        <v>8</v>
      </c>
      <c r="BE280" s="36">
        <v>-3</v>
      </c>
    </row>
    <row r="281" spans="1:57" x14ac:dyDescent="0.2">
      <c r="A281" s="35" t="s">
        <v>657</v>
      </c>
      <c r="B281" s="35" t="s">
        <v>1323</v>
      </c>
      <c r="C281" s="397" t="str">
        <f>IFERROR(VLOOKUP(B281,#REF!,2,FALSE),"")</f>
        <v/>
      </c>
      <c r="D281" s="35" t="s">
        <v>942</v>
      </c>
      <c r="E281" s="35"/>
      <c r="F281" s="35" t="s">
        <v>729</v>
      </c>
      <c r="G281" s="36">
        <v>159</v>
      </c>
      <c r="H281" s="36">
        <v>214</v>
      </c>
      <c r="I281" s="37">
        <v>373</v>
      </c>
      <c r="J281" s="39">
        <v>1</v>
      </c>
      <c r="K281" s="36">
        <v>696</v>
      </c>
      <c r="L281" s="36">
        <v>7688</v>
      </c>
      <c r="M281" s="37">
        <v>8384</v>
      </c>
      <c r="N281" s="38">
        <v>10116</v>
      </c>
      <c r="O281" s="38">
        <v>0</v>
      </c>
      <c r="P281" s="38">
        <v>571</v>
      </c>
      <c r="Q281" s="39">
        <v>10687</v>
      </c>
      <c r="R281" s="37">
        <v>17866</v>
      </c>
      <c r="S281" s="38">
        <v>3267</v>
      </c>
      <c r="T281" s="38">
        <v>-2</v>
      </c>
      <c r="U281" s="38">
        <v>875</v>
      </c>
      <c r="V281" s="39">
        <v>4140</v>
      </c>
      <c r="W281" s="36">
        <v>3231</v>
      </c>
      <c r="X281" s="36">
        <v>3615</v>
      </c>
      <c r="Y281" s="37">
        <v>6846</v>
      </c>
      <c r="Z281" s="39">
        <v>2002</v>
      </c>
      <c r="AA281" s="36">
        <v>116705</v>
      </c>
      <c r="AB281" s="36">
        <v>4407</v>
      </c>
      <c r="AC281" s="37">
        <v>121112</v>
      </c>
      <c r="AD281" s="38">
        <v>88775</v>
      </c>
      <c r="AE281" s="38">
        <v>1845</v>
      </c>
      <c r="AF281" s="39">
        <v>90620</v>
      </c>
      <c r="AG281" s="36">
        <v>839</v>
      </c>
      <c r="AH281" s="36">
        <v>0</v>
      </c>
      <c r="AI281" s="36">
        <v>0</v>
      </c>
      <c r="AJ281" s="36">
        <v>0</v>
      </c>
      <c r="AK281" s="40">
        <v>262870</v>
      </c>
      <c r="AL281" s="38">
        <v>0</v>
      </c>
      <c r="AM281" s="38">
        <v>0</v>
      </c>
      <c r="AN281" s="38">
        <v>0</v>
      </c>
      <c r="AO281" s="38">
        <v>0</v>
      </c>
      <c r="AP281" s="38">
        <v>0</v>
      </c>
      <c r="AQ281" s="36">
        <v>0</v>
      </c>
      <c r="AR281" s="36">
        <v>0</v>
      </c>
      <c r="AS281" s="36">
        <v>0</v>
      </c>
      <c r="AT281" s="36">
        <v>0</v>
      </c>
      <c r="AU281" s="36">
        <v>74</v>
      </c>
      <c r="AV281" s="36">
        <v>0</v>
      </c>
      <c r="AW281" s="36">
        <v>0</v>
      </c>
      <c r="AX281" s="36">
        <v>0</v>
      </c>
      <c r="AY281" s="36">
        <v>0</v>
      </c>
      <c r="AZ281" s="40"/>
      <c r="BA281" s="40">
        <v>262944</v>
      </c>
      <c r="BB281" s="36">
        <v>0</v>
      </c>
      <c r="BC281" s="36">
        <v>0</v>
      </c>
      <c r="BD281" s="36">
        <v>4555</v>
      </c>
      <c r="BE281" s="36">
        <v>-451</v>
      </c>
    </row>
    <row r="282" spans="1:57" x14ac:dyDescent="0.2">
      <c r="A282" s="35" t="s">
        <v>2</v>
      </c>
      <c r="B282" s="35" t="s">
        <v>1324</v>
      </c>
      <c r="C282" s="397" t="str">
        <f>IFERROR(VLOOKUP(B282,#REF!,2,FALSE),"")</f>
        <v/>
      </c>
      <c r="D282" s="35" t="s">
        <v>1</v>
      </c>
      <c r="E282" s="35"/>
      <c r="F282" s="35" t="s">
        <v>3</v>
      </c>
      <c r="G282" s="36">
        <v>33</v>
      </c>
      <c r="H282" s="36">
        <v>457</v>
      </c>
      <c r="I282" s="37">
        <v>490</v>
      </c>
      <c r="J282" s="39">
        <v>0</v>
      </c>
      <c r="K282" s="36">
        <v>69</v>
      </c>
      <c r="L282" s="36">
        <v>0</v>
      </c>
      <c r="M282" s="37">
        <v>69</v>
      </c>
      <c r="N282" s="38">
        <v>-41</v>
      </c>
      <c r="O282" s="38">
        <v>0</v>
      </c>
      <c r="P282" s="38">
        <v>204</v>
      </c>
      <c r="Q282" s="39">
        <v>163</v>
      </c>
      <c r="R282" s="37">
        <v>328</v>
      </c>
      <c r="S282" s="38">
        <v>10</v>
      </c>
      <c r="T282" s="38">
        <v>85</v>
      </c>
      <c r="U282" s="38">
        <v>295</v>
      </c>
      <c r="V282" s="39">
        <v>390</v>
      </c>
      <c r="W282" s="36">
        <v>0</v>
      </c>
      <c r="X282" s="36">
        <v>0</v>
      </c>
      <c r="Y282" s="37">
        <v>0</v>
      </c>
      <c r="Z282" s="39">
        <v>313</v>
      </c>
      <c r="AA282" s="36">
        <v>0</v>
      </c>
      <c r="AB282" s="36">
        <v>0</v>
      </c>
      <c r="AC282" s="37">
        <v>0</v>
      </c>
      <c r="AD282" s="38">
        <v>4</v>
      </c>
      <c r="AE282" s="38">
        <v>144</v>
      </c>
      <c r="AF282" s="39">
        <v>148</v>
      </c>
      <c r="AG282" s="36">
        <v>222</v>
      </c>
      <c r="AH282" s="36">
        <v>0</v>
      </c>
      <c r="AI282" s="36">
        <v>0</v>
      </c>
      <c r="AJ282" s="36">
        <v>-25</v>
      </c>
      <c r="AK282" s="40">
        <v>2098</v>
      </c>
      <c r="AL282" s="38">
        <v>3388</v>
      </c>
      <c r="AM282" s="38">
        <v>123</v>
      </c>
      <c r="AN282" s="38">
        <v>1711</v>
      </c>
      <c r="AO282" s="38">
        <v>0</v>
      </c>
      <c r="AP282" s="38">
        <v>581</v>
      </c>
      <c r="AQ282" s="36">
        <v>91</v>
      </c>
      <c r="AR282" s="36">
        <v>0</v>
      </c>
      <c r="AS282" s="36">
        <v>0</v>
      </c>
      <c r="AT282" s="36">
        <v>0</v>
      </c>
      <c r="AU282" s="36">
        <v>0</v>
      </c>
      <c r="AV282" s="36">
        <v>0</v>
      </c>
      <c r="AW282" s="36">
        <v>0</v>
      </c>
      <c r="AX282" s="36">
        <v>0</v>
      </c>
      <c r="AY282" s="36">
        <v>0</v>
      </c>
      <c r="AZ282" s="40"/>
      <c r="BA282" s="40">
        <v>7992</v>
      </c>
      <c r="BB282" s="36">
        <v>0</v>
      </c>
      <c r="BC282" s="36">
        <v>0</v>
      </c>
      <c r="BD282" s="36">
        <v>237</v>
      </c>
      <c r="BE282" s="36">
        <v>-254</v>
      </c>
    </row>
    <row r="283" spans="1:57" x14ac:dyDescent="0.2">
      <c r="A283" s="35" t="s">
        <v>9</v>
      </c>
      <c r="B283" s="35" t="s">
        <v>1325</v>
      </c>
      <c r="C283" s="397" t="str">
        <f>IFERROR(VLOOKUP(B283,#REF!,2,FALSE),"")</f>
        <v/>
      </c>
      <c r="D283" s="35" t="s">
        <v>8</v>
      </c>
      <c r="E283" s="35"/>
      <c r="F283" s="35" t="s">
        <v>3</v>
      </c>
      <c r="G283" s="36">
        <v>58</v>
      </c>
      <c r="H283" s="36">
        <v>758</v>
      </c>
      <c r="I283" s="37">
        <v>816</v>
      </c>
      <c r="J283" s="39">
        <v>29</v>
      </c>
      <c r="K283" s="36">
        <v>179</v>
      </c>
      <c r="L283" s="36">
        <v>0</v>
      </c>
      <c r="M283" s="37">
        <v>179</v>
      </c>
      <c r="N283" s="38">
        <v>-172</v>
      </c>
      <c r="O283" s="38">
        <v>0</v>
      </c>
      <c r="P283" s="38">
        <v>449</v>
      </c>
      <c r="Q283" s="39">
        <v>277</v>
      </c>
      <c r="R283" s="37">
        <v>818</v>
      </c>
      <c r="S283" s="38">
        <v>0</v>
      </c>
      <c r="T283" s="38">
        <v>128</v>
      </c>
      <c r="U283" s="38">
        <v>871</v>
      </c>
      <c r="V283" s="39">
        <v>999</v>
      </c>
      <c r="W283" s="36">
        <v>0</v>
      </c>
      <c r="X283" s="36">
        <v>0</v>
      </c>
      <c r="Y283" s="37">
        <v>0</v>
      </c>
      <c r="Z283" s="39">
        <v>306</v>
      </c>
      <c r="AA283" s="36">
        <v>0</v>
      </c>
      <c r="AB283" s="36">
        <v>0</v>
      </c>
      <c r="AC283" s="37">
        <v>0</v>
      </c>
      <c r="AD283" s="38">
        <v>0</v>
      </c>
      <c r="AE283" s="38">
        <v>381</v>
      </c>
      <c r="AF283" s="39">
        <v>381</v>
      </c>
      <c r="AG283" s="36">
        <v>9</v>
      </c>
      <c r="AH283" s="36">
        <v>0</v>
      </c>
      <c r="AI283" s="36">
        <v>0</v>
      </c>
      <c r="AJ283" s="36">
        <v>0</v>
      </c>
      <c r="AK283" s="40">
        <v>3814</v>
      </c>
      <c r="AL283" s="38">
        <v>9322</v>
      </c>
      <c r="AM283" s="38">
        <v>55</v>
      </c>
      <c r="AN283" s="38">
        <v>2246</v>
      </c>
      <c r="AO283" s="38">
        <v>0</v>
      </c>
      <c r="AP283" s="38">
        <v>0</v>
      </c>
      <c r="AQ283" s="36">
        <v>0</v>
      </c>
      <c r="AR283" s="36">
        <v>0</v>
      </c>
      <c r="AS283" s="36">
        <v>0</v>
      </c>
      <c r="AT283" s="36">
        <v>0</v>
      </c>
      <c r="AU283" s="36">
        <v>0</v>
      </c>
      <c r="AV283" s="36">
        <v>0</v>
      </c>
      <c r="AW283" s="36">
        <v>0</v>
      </c>
      <c r="AX283" s="36">
        <v>0</v>
      </c>
      <c r="AY283" s="36">
        <v>0</v>
      </c>
      <c r="AZ283" s="40"/>
      <c r="BA283" s="40">
        <v>15437</v>
      </c>
      <c r="BB283" s="36">
        <v>0</v>
      </c>
      <c r="BC283" s="36">
        <v>0</v>
      </c>
      <c r="BD283" s="36">
        <v>0</v>
      </c>
      <c r="BE283" s="36">
        <v>-79</v>
      </c>
    </row>
    <row r="284" spans="1:57" x14ac:dyDescent="0.2">
      <c r="A284" s="35" t="s">
        <v>116</v>
      </c>
      <c r="B284" s="35" t="s">
        <v>1326</v>
      </c>
      <c r="C284" s="397" t="str">
        <f>IFERROR(VLOOKUP(B284,#REF!,2,FALSE),"")</f>
        <v/>
      </c>
      <c r="D284" s="35" t="s">
        <v>115</v>
      </c>
      <c r="E284" s="35"/>
      <c r="F284" s="35" t="s">
        <v>3</v>
      </c>
      <c r="G284" s="36">
        <v>23</v>
      </c>
      <c r="H284" s="36">
        <v>816</v>
      </c>
      <c r="I284" s="37">
        <v>839</v>
      </c>
      <c r="J284" s="39">
        <v>15</v>
      </c>
      <c r="K284" s="36">
        <v>145</v>
      </c>
      <c r="L284" s="36">
        <v>0</v>
      </c>
      <c r="M284" s="37">
        <v>145</v>
      </c>
      <c r="N284" s="38">
        <v>-1197</v>
      </c>
      <c r="O284" s="38">
        <v>0</v>
      </c>
      <c r="P284" s="38">
        <v>143</v>
      </c>
      <c r="Q284" s="39">
        <v>-1054</v>
      </c>
      <c r="R284" s="37">
        <v>1054</v>
      </c>
      <c r="S284" s="38">
        <v>0</v>
      </c>
      <c r="T284" s="38">
        <v>105</v>
      </c>
      <c r="U284" s="38">
        <v>532</v>
      </c>
      <c r="V284" s="39">
        <v>637</v>
      </c>
      <c r="W284" s="36">
        <v>0</v>
      </c>
      <c r="X284" s="36">
        <v>0</v>
      </c>
      <c r="Y284" s="37">
        <v>0</v>
      </c>
      <c r="Z284" s="39">
        <v>477</v>
      </c>
      <c r="AA284" s="36">
        <v>0</v>
      </c>
      <c r="AB284" s="36">
        <v>0</v>
      </c>
      <c r="AC284" s="37">
        <v>0</v>
      </c>
      <c r="AD284" s="38">
        <v>35</v>
      </c>
      <c r="AE284" s="38">
        <v>369</v>
      </c>
      <c r="AF284" s="39">
        <v>404</v>
      </c>
      <c r="AG284" s="36">
        <v>0</v>
      </c>
      <c r="AH284" s="36">
        <v>-5</v>
      </c>
      <c r="AI284" s="36">
        <v>0</v>
      </c>
      <c r="AJ284" s="36">
        <v>-231</v>
      </c>
      <c r="AK284" s="40">
        <v>2281</v>
      </c>
      <c r="AL284" s="38">
        <v>9121</v>
      </c>
      <c r="AM284" s="38">
        <v>123</v>
      </c>
      <c r="AN284" s="38">
        <v>0</v>
      </c>
      <c r="AO284" s="38">
        <v>0</v>
      </c>
      <c r="AP284" s="38">
        <v>0</v>
      </c>
      <c r="AQ284" s="36">
        <v>736</v>
      </c>
      <c r="AR284" s="36">
        <v>0</v>
      </c>
      <c r="AS284" s="36">
        <v>0</v>
      </c>
      <c r="AT284" s="36">
        <v>0</v>
      </c>
      <c r="AU284" s="36">
        <v>0</v>
      </c>
      <c r="AV284" s="36">
        <v>0</v>
      </c>
      <c r="AW284" s="36">
        <v>0</v>
      </c>
      <c r="AX284" s="36">
        <v>0</v>
      </c>
      <c r="AY284" s="36">
        <v>0</v>
      </c>
      <c r="AZ284" s="40"/>
      <c r="BA284" s="40">
        <v>12261</v>
      </c>
      <c r="BB284" s="36">
        <v>0</v>
      </c>
      <c r="BC284" s="36">
        <v>0</v>
      </c>
      <c r="BD284" s="36">
        <v>0</v>
      </c>
      <c r="BE284" s="36">
        <v>-31</v>
      </c>
    </row>
    <row r="285" spans="1:57" x14ac:dyDescent="0.2">
      <c r="A285" s="35" t="s">
        <v>140</v>
      </c>
      <c r="B285" s="35" t="s">
        <v>1327</v>
      </c>
      <c r="C285" s="397" t="str">
        <f>IFERROR(VLOOKUP(B285,#REF!,2,FALSE),"")</f>
        <v/>
      </c>
      <c r="D285" s="35" t="s">
        <v>139</v>
      </c>
      <c r="E285" s="35"/>
      <c r="F285" s="35" t="s">
        <v>3</v>
      </c>
      <c r="G285" s="36">
        <v>60</v>
      </c>
      <c r="H285" s="36">
        <v>895</v>
      </c>
      <c r="I285" s="37">
        <v>955</v>
      </c>
      <c r="J285" s="39">
        <v>18</v>
      </c>
      <c r="K285" s="36">
        <v>156</v>
      </c>
      <c r="L285" s="36">
        <v>0</v>
      </c>
      <c r="M285" s="37">
        <v>156</v>
      </c>
      <c r="N285" s="38">
        <v>132</v>
      </c>
      <c r="O285" s="38">
        <v>0</v>
      </c>
      <c r="P285" s="38">
        <v>292</v>
      </c>
      <c r="Q285" s="39">
        <v>424</v>
      </c>
      <c r="R285" s="37">
        <v>376</v>
      </c>
      <c r="S285" s="38">
        <v>0</v>
      </c>
      <c r="T285" s="38">
        <v>209</v>
      </c>
      <c r="U285" s="38">
        <v>450</v>
      </c>
      <c r="V285" s="39">
        <v>659</v>
      </c>
      <c r="W285" s="36">
        <v>0</v>
      </c>
      <c r="X285" s="36">
        <v>0</v>
      </c>
      <c r="Y285" s="37">
        <v>0</v>
      </c>
      <c r="Z285" s="39">
        <v>893</v>
      </c>
      <c r="AA285" s="36">
        <v>0</v>
      </c>
      <c r="AB285" s="36">
        <v>0</v>
      </c>
      <c r="AC285" s="37">
        <v>0</v>
      </c>
      <c r="AD285" s="38">
        <v>0</v>
      </c>
      <c r="AE285" s="38">
        <v>280</v>
      </c>
      <c r="AF285" s="39">
        <v>280</v>
      </c>
      <c r="AG285" s="36">
        <v>2</v>
      </c>
      <c r="AH285" s="36">
        <v>0</v>
      </c>
      <c r="AI285" s="36">
        <v>0</v>
      </c>
      <c r="AJ285" s="36">
        <v>-69</v>
      </c>
      <c r="AK285" s="40">
        <v>3694</v>
      </c>
      <c r="AL285" s="38">
        <v>7115</v>
      </c>
      <c r="AM285" s="38">
        <v>24</v>
      </c>
      <c r="AN285" s="38">
        <v>4971</v>
      </c>
      <c r="AO285" s="38">
        <v>0</v>
      </c>
      <c r="AP285" s="38">
        <v>0</v>
      </c>
      <c r="AQ285" s="36">
        <v>0</v>
      </c>
      <c r="AR285" s="36">
        <v>0</v>
      </c>
      <c r="AS285" s="36">
        <v>0</v>
      </c>
      <c r="AT285" s="36">
        <v>0</v>
      </c>
      <c r="AU285" s="36">
        <v>0</v>
      </c>
      <c r="AV285" s="36">
        <v>-1250</v>
      </c>
      <c r="AW285" s="36">
        <v>0</v>
      </c>
      <c r="AX285" s="36">
        <v>0</v>
      </c>
      <c r="AY285" s="36">
        <v>0</v>
      </c>
      <c r="AZ285" s="40"/>
      <c r="BA285" s="40">
        <v>14554</v>
      </c>
      <c r="BB285" s="36">
        <v>0</v>
      </c>
      <c r="BC285" s="36">
        <v>0</v>
      </c>
      <c r="BD285" s="36">
        <v>0</v>
      </c>
      <c r="BE285" s="36">
        <v>-218</v>
      </c>
    </row>
    <row r="286" spans="1:57" x14ac:dyDescent="0.2">
      <c r="A286" s="35" t="s">
        <v>289</v>
      </c>
      <c r="B286" s="35" t="s">
        <v>1328</v>
      </c>
      <c r="C286" s="397" t="str">
        <f>IFERROR(VLOOKUP(B286,#REF!,2,FALSE),"")</f>
        <v/>
      </c>
      <c r="D286" s="35" t="s">
        <v>288</v>
      </c>
      <c r="E286" s="35"/>
      <c r="F286" s="35" t="s">
        <v>3</v>
      </c>
      <c r="G286" s="36">
        <v>83</v>
      </c>
      <c r="H286" s="36">
        <v>1036</v>
      </c>
      <c r="I286" s="37">
        <v>1119</v>
      </c>
      <c r="J286" s="39">
        <v>23</v>
      </c>
      <c r="K286" s="36">
        <v>105</v>
      </c>
      <c r="L286" s="36">
        <v>0</v>
      </c>
      <c r="M286" s="37">
        <v>105</v>
      </c>
      <c r="N286" s="38">
        <v>-658</v>
      </c>
      <c r="O286" s="38">
        <v>0</v>
      </c>
      <c r="P286" s="38">
        <v>-327</v>
      </c>
      <c r="Q286" s="39">
        <v>-985</v>
      </c>
      <c r="R286" s="37">
        <v>1083</v>
      </c>
      <c r="S286" s="38">
        <v>0</v>
      </c>
      <c r="T286" s="38">
        <v>158</v>
      </c>
      <c r="U286" s="38">
        <v>528</v>
      </c>
      <c r="V286" s="39">
        <v>686</v>
      </c>
      <c r="W286" s="36">
        <v>0</v>
      </c>
      <c r="X286" s="36">
        <v>18</v>
      </c>
      <c r="Y286" s="37">
        <v>18</v>
      </c>
      <c r="Z286" s="39">
        <v>735</v>
      </c>
      <c r="AA286" s="36">
        <v>0</v>
      </c>
      <c r="AB286" s="36">
        <v>0</v>
      </c>
      <c r="AC286" s="37">
        <v>0</v>
      </c>
      <c r="AD286" s="38">
        <v>12</v>
      </c>
      <c r="AE286" s="38">
        <v>-70</v>
      </c>
      <c r="AF286" s="39">
        <v>-58</v>
      </c>
      <c r="AG286" s="36">
        <v>25</v>
      </c>
      <c r="AH286" s="36">
        <v>0</v>
      </c>
      <c r="AI286" s="36">
        <v>0</v>
      </c>
      <c r="AJ286" s="36">
        <v>0</v>
      </c>
      <c r="AK286" s="40">
        <v>2751</v>
      </c>
      <c r="AL286" s="38">
        <v>7647</v>
      </c>
      <c r="AM286" s="38">
        <v>119</v>
      </c>
      <c r="AN286" s="38">
        <v>0</v>
      </c>
      <c r="AO286" s="38">
        <v>0</v>
      </c>
      <c r="AP286" s="38">
        <v>0</v>
      </c>
      <c r="AQ286" s="36">
        <v>723</v>
      </c>
      <c r="AR286" s="36">
        <v>0</v>
      </c>
      <c r="AS286" s="36">
        <v>0</v>
      </c>
      <c r="AT286" s="36">
        <v>0</v>
      </c>
      <c r="AU286" s="36">
        <v>0</v>
      </c>
      <c r="AV286" s="36">
        <v>0</v>
      </c>
      <c r="AW286" s="36">
        <v>0</v>
      </c>
      <c r="AX286" s="36">
        <v>0</v>
      </c>
      <c r="AY286" s="36">
        <v>0</v>
      </c>
      <c r="AZ286" s="40"/>
      <c r="BA286" s="40">
        <v>11240</v>
      </c>
      <c r="BB286" s="36">
        <v>0</v>
      </c>
      <c r="BC286" s="36">
        <v>0</v>
      </c>
      <c r="BD286" s="36">
        <v>35</v>
      </c>
      <c r="BE286" s="36">
        <v>-231</v>
      </c>
    </row>
    <row r="287" spans="1:57" x14ac:dyDescent="0.2">
      <c r="A287" s="35" t="s">
        <v>369</v>
      </c>
      <c r="B287" s="35" t="s">
        <v>1329</v>
      </c>
      <c r="C287" s="397" t="str">
        <f>IFERROR(VLOOKUP(B287,#REF!,2,FALSE),"")</f>
        <v/>
      </c>
      <c r="D287" s="35" t="s">
        <v>368</v>
      </c>
      <c r="E287" s="35"/>
      <c r="F287" s="35" t="s">
        <v>3</v>
      </c>
      <c r="G287" s="36">
        <v>34</v>
      </c>
      <c r="H287" s="36">
        <v>985</v>
      </c>
      <c r="I287" s="37">
        <v>1019</v>
      </c>
      <c r="J287" s="39">
        <v>12</v>
      </c>
      <c r="K287" s="36">
        <v>45</v>
      </c>
      <c r="L287" s="36">
        <v>0</v>
      </c>
      <c r="M287" s="37">
        <v>45</v>
      </c>
      <c r="N287" s="38">
        <v>-342</v>
      </c>
      <c r="O287" s="38">
        <v>0</v>
      </c>
      <c r="P287" s="38">
        <v>124</v>
      </c>
      <c r="Q287" s="39">
        <v>-218</v>
      </c>
      <c r="R287" s="37">
        <v>675</v>
      </c>
      <c r="S287" s="38">
        <v>0</v>
      </c>
      <c r="T287" s="38">
        <v>215</v>
      </c>
      <c r="U287" s="38">
        <v>354</v>
      </c>
      <c r="V287" s="39">
        <v>569</v>
      </c>
      <c r="W287" s="36">
        <v>0</v>
      </c>
      <c r="X287" s="36">
        <v>-58</v>
      </c>
      <c r="Y287" s="37">
        <v>-58</v>
      </c>
      <c r="Z287" s="39">
        <v>201</v>
      </c>
      <c r="AA287" s="36">
        <v>0</v>
      </c>
      <c r="AB287" s="36">
        <v>0</v>
      </c>
      <c r="AC287" s="37">
        <v>0</v>
      </c>
      <c r="AD287" s="38">
        <v>0</v>
      </c>
      <c r="AE287" s="38">
        <v>277</v>
      </c>
      <c r="AF287" s="39">
        <v>277</v>
      </c>
      <c r="AG287" s="36">
        <v>529</v>
      </c>
      <c r="AH287" s="36">
        <v>0</v>
      </c>
      <c r="AI287" s="36">
        <v>0</v>
      </c>
      <c r="AJ287" s="36">
        <v>0</v>
      </c>
      <c r="AK287" s="40">
        <v>3051</v>
      </c>
      <c r="AL287" s="38">
        <v>7894</v>
      </c>
      <c r="AM287" s="38">
        <v>41</v>
      </c>
      <c r="AN287" s="38">
        <v>0</v>
      </c>
      <c r="AO287" s="38">
        <v>0</v>
      </c>
      <c r="AP287" s="38">
        <v>0</v>
      </c>
      <c r="AQ287" s="36">
        <v>944</v>
      </c>
      <c r="AR287" s="36">
        <v>0</v>
      </c>
      <c r="AS287" s="36">
        <v>0</v>
      </c>
      <c r="AT287" s="36">
        <v>0</v>
      </c>
      <c r="AU287" s="36">
        <v>0</v>
      </c>
      <c r="AV287" s="36">
        <v>-499</v>
      </c>
      <c r="AW287" s="36">
        <v>0</v>
      </c>
      <c r="AX287" s="36">
        <v>0</v>
      </c>
      <c r="AY287" s="36">
        <v>1</v>
      </c>
      <c r="AZ287" s="40"/>
      <c r="BA287" s="40">
        <v>11432</v>
      </c>
      <c r="BB287" s="36">
        <v>0</v>
      </c>
      <c r="BC287" s="36">
        <v>-66</v>
      </c>
      <c r="BD287" s="36">
        <v>71</v>
      </c>
      <c r="BE287" s="36">
        <v>-78</v>
      </c>
    </row>
    <row r="288" spans="1:57" x14ac:dyDescent="0.2">
      <c r="A288" s="35" t="s">
        <v>682</v>
      </c>
      <c r="B288" s="35" t="s">
        <v>1330</v>
      </c>
      <c r="C288" s="397" t="str">
        <f>IFERROR(VLOOKUP(B288,#REF!,2,FALSE),"")</f>
        <v/>
      </c>
      <c r="D288" s="35" t="s">
        <v>681</v>
      </c>
      <c r="E288" s="35"/>
      <c r="F288" s="35" t="s">
        <v>3</v>
      </c>
      <c r="G288" s="36">
        <v>-349</v>
      </c>
      <c r="H288" s="36">
        <v>591</v>
      </c>
      <c r="I288" s="37">
        <v>242</v>
      </c>
      <c r="J288" s="39">
        <v>0</v>
      </c>
      <c r="K288" s="36">
        <v>92</v>
      </c>
      <c r="L288" s="36">
        <v>0</v>
      </c>
      <c r="M288" s="37">
        <v>92</v>
      </c>
      <c r="N288" s="38">
        <v>-256</v>
      </c>
      <c r="O288" s="38">
        <v>0</v>
      </c>
      <c r="P288" s="38">
        <v>248</v>
      </c>
      <c r="Q288" s="39">
        <v>-8</v>
      </c>
      <c r="R288" s="37">
        <v>435</v>
      </c>
      <c r="S288" s="38">
        <v>0</v>
      </c>
      <c r="T288" s="38">
        <v>121</v>
      </c>
      <c r="U288" s="38">
        <v>389</v>
      </c>
      <c r="V288" s="39">
        <v>510</v>
      </c>
      <c r="W288" s="36">
        <v>0</v>
      </c>
      <c r="X288" s="36">
        <v>0</v>
      </c>
      <c r="Y288" s="37">
        <v>0</v>
      </c>
      <c r="Z288" s="39">
        <v>1127</v>
      </c>
      <c r="AA288" s="36">
        <v>0</v>
      </c>
      <c r="AB288" s="36">
        <v>0</v>
      </c>
      <c r="AC288" s="37">
        <v>0</v>
      </c>
      <c r="AD288" s="38">
        <v>18</v>
      </c>
      <c r="AE288" s="38">
        <v>569</v>
      </c>
      <c r="AF288" s="39">
        <v>587</v>
      </c>
      <c r="AG288" s="36">
        <v>555</v>
      </c>
      <c r="AH288" s="36">
        <v>0</v>
      </c>
      <c r="AI288" s="36">
        <v>0</v>
      </c>
      <c r="AJ288" s="36">
        <v>-25</v>
      </c>
      <c r="AK288" s="40">
        <v>3515</v>
      </c>
      <c r="AL288" s="38">
        <v>9277</v>
      </c>
      <c r="AM288" s="38">
        <v>35</v>
      </c>
      <c r="AN288" s="38">
        <v>0</v>
      </c>
      <c r="AO288" s="38">
        <v>0</v>
      </c>
      <c r="AP288" s="38">
        <v>0</v>
      </c>
      <c r="AQ288" s="36">
        <v>0</v>
      </c>
      <c r="AR288" s="36">
        <v>0</v>
      </c>
      <c r="AS288" s="36">
        <v>0</v>
      </c>
      <c r="AT288" s="36">
        <v>0</v>
      </c>
      <c r="AU288" s="36">
        <v>0</v>
      </c>
      <c r="AV288" s="36">
        <v>0</v>
      </c>
      <c r="AW288" s="36">
        <v>0</v>
      </c>
      <c r="AX288" s="36">
        <v>0</v>
      </c>
      <c r="AY288" s="36">
        <v>0</v>
      </c>
      <c r="AZ288" s="40"/>
      <c r="BA288" s="40">
        <v>12827</v>
      </c>
      <c r="BB288" s="36">
        <v>0</v>
      </c>
      <c r="BC288" s="36">
        <v>0</v>
      </c>
      <c r="BD288" s="36">
        <v>124</v>
      </c>
      <c r="BE288" s="36">
        <v>-473</v>
      </c>
    </row>
    <row r="289" spans="1:57" x14ac:dyDescent="0.2">
      <c r="A289" s="35" t="s">
        <v>578</v>
      </c>
      <c r="B289" s="35" t="s">
        <v>1331</v>
      </c>
      <c r="C289" s="397" t="str">
        <f>IFERROR(VLOOKUP(B289,#REF!,2,FALSE),"")</f>
        <v/>
      </c>
      <c r="D289" s="35" t="s">
        <v>577</v>
      </c>
      <c r="E289" s="35"/>
      <c r="F289" s="35" t="s">
        <v>34</v>
      </c>
      <c r="G289" s="36">
        <v>-297</v>
      </c>
      <c r="H289" s="36">
        <v>1643</v>
      </c>
      <c r="I289" s="37">
        <v>1346</v>
      </c>
      <c r="J289" s="39">
        <v>31</v>
      </c>
      <c r="K289" s="36">
        <v>39</v>
      </c>
      <c r="L289" s="36">
        <v>0</v>
      </c>
      <c r="M289" s="37">
        <v>39</v>
      </c>
      <c r="N289" s="38">
        <v>532</v>
      </c>
      <c r="O289" s="38">
        <v>0</v>
      </c>
      <c r="P289" s="38">
        <v>767</v>
      </c>
      <c r="Q289" s="39">
        <v>1299</v>
      </c>
      <c r="R289" s="37">
        <v>4239</v>
      </c>
      <c r="S289" s="38">
        <v>535</v>
      </c>
      <c r="T289" s="38">
        <v>671</v>
      </c>
      <c r="U289" s="38">
        <v>665</v>
      </c>
      <c r="V289" s="39">
        <v>1871</v>
      </c>
      <c r="W289" s="36">
        <v>1318</v>
      </c>
      <c r="X289" s="36">
        <v>1225</v>
      </c>
      <c r="Y289" s="37">
        <v>2543</v>
      </c>
      <c r="Z289" s="39">
        <v>1868</v>
      </c>
      <c r="AA289" s="36">
        <v>15259</v>
      </c>
      <c r="AB289" s="36">
        <v>11192</v>
      </c>
      <c r="AC289" s="37">
        <v>26451</v>
      </c>
      <c r="AD289" s="38">
        <v>28092</v>
      </c>
      <c r="AE289" s="38">
        <v>1459</v>
      </c>
      <c r="AF289" s="39">
        <v>29551</v>
      </c>
      <c r="AG289" s="36">
        <v>658</v>
      </c>
      <c r="AH289" s="36">
        <v>0</v>
      </c>
      <c r="AI289" s="36">
        <v>0</v>
      </c>
      <c r="AJ289" s="36">
        <v>0</v>
      </c>
      <c r="AK289" s="40">
        <v>69896</v>
      </c>
      <c r="AL289" s="38">
        <v>7670</v>
      </c>
      <c r="AM289" s="38">
        <v>0</v>
      </c>
      <c r="AN289" s="38">
        <v>5396</v>
      </c>
      <c r="AO289" s="38">
        <v>0</v>
      </c>
      <c r="AP289" s="38">
        <v>0</v>
      </c>
      <c r="AQ289" s="36">
        <v>0</v>
      </c>
      <c r="AR289" s="36">
        <v>0</v>
      </c>
      <c r="AS289" s="36">
        <v>0</v>
      </c>
      <c r="AT289" s="36">
        <v>0</v>
      </c>
      <c r="AU289" s="36">
        <v>0</v>
      </c>
      <c r="AV289" s="36">
        <v>-1479</v>
      </c>
      <c r="AW289" s="36">
        <v>799</v>
      </c>
      <c r="AX289" s="36">
        <v>0</v>
      </c>
      <c r="AY289" s="36">
        <v>0</v>
      </c>
      <c r="AZ289" s="40"/>
      <c r="BA289" s="40">
        <v>82282</v>
      </c>
      <c r="BB289" s="36">
        <v>0</v>
      </c>
      <c r="BC289" s="36">
        <v>0</v>
      </c>
      <c r="BD289" s="36">
        <v>1730</v>
      </c>
      <c r="BE289" s="36">
        <v>-395</v>
      </c>
    </row>
    <row r="290" spans="1:57" x14ac:dyDescent="0.2">
      <c r="A290" s="35" t="s">
        <v>666</v>
      </c>
      <c r="B290" s="35" t="s">
        <v>1332</v>
      </c>
      <c r="C290" s="397" t="str">
        <f>IFERROR(VLOOKUP(B290,#REF!,2,FALSE),"")</f>
        <v/>
      </c>
      <c r="D290" s="35" t="s">
        <v>739</v>
      </c>
      <c r="E290" s="35"/>
      <c r="F290" s="35" t="s">
        <v>34</v>
      </c>
      <c r="G290" s="36">
        <v>136</v>
      </c>
      <c r="H290" s="36">
        <v>2343</v>
      </c>
      <c r="I290" s="37">
        <v>2479</v>
      </c>
      <c r="J290" s="39">
        <v>0</v>
      </c>
      <c r="K290" s="36">
        <v>52</v>
      </c>
      <c r="L290" s="36">
        <v>140</v>
      </c>
      <c r="M290" s="37">
        <v>192</v>
      </c>
      <c r="N290" s="38">
        <v>6347</v>
      </c>
      <c r="O290" s="38">
        <v>0</v>
      </c>
      <c r="P290" s="38">
        <v>-169</v>
      </c>
      <c r="Q290" s="39">
        <v>6178</v>
      </c>
      <c r="R290" s="37">
        <v>11836</v>
      </c>
      <c r="S290" s="38">
        <v>454</v>
      </c>
      <c r="T290" s="38">
        <v>1936</v>
      </c>
      <c r="U290" s="38">
        <v>1291</v>
      </c>
      <c r="V290" s="39">
        <v>3681</v>
      </c>
      <c r="W290" s="36">
        <v>576</v>
      </c>
      <c r="X290" s="36">
        <v>364</v>
      </c>
      <c r="Y290" s="37">
        <v>940</v>
      </c>
      <c r="Z290" s="39">
        <v>1900</v>
      </c>
      <c r="AA290" s="36">
        <v>57404</v>
      </c>
      <c r="AB290" s="36">
        <v>15622</v>
      </c>
      <c r="AC290" s="37">
        <v>73026</v>
      </c>
      <c r="AD290" s="38">
        <v>50241</v>
      </c>
      <c r="AE290" s="38">
        <v>550</v>
      </c>
      <c r="AF290" s="39">
        <v>50791</v>
      </c>
      <c r="AG290" s="36">
        <v>1752</v>
      </c>
      <c r="AH290" s="36">
        <v>0</v>
      </c>
      <c r="AI290" s="36">
        <v>0</v>
      </c>
      <c r="AJ290" s="36">
        <v>0</v>
      </c>
      <c r="AK290" s="40">
        <v>152775</v>
      </c>
      <c r="AL290" s="38">
        <v>20090</v>
      </c>
      <c r="AM290" s="38">
        <v>118</v>
      </c>
      <c r="AN290" s="38">
        <v>2866</v>
      </c>
      <c r="AO290" s="38">
        <v>0</v>
      </c>
      <c r="AP290" s="38">
        <v>0</v>
      </c>
      <c r="AQ290" s="36">
        <v>4239</v>
      </c>
      <c r="AR290" s="36">
        <v>0</v>
      </c>
      <c r="AS290" s="36">
        <v>0</v>
      </c>
      <c r="AT290" s="36">
        <v>0</v>
      </c>
      <c r="AU290" s="36">
        <v>0</v>
      </c>
      <c r="AV290" s="36">
        <v>0</v>
      </c>
      <c r="AW290" s="36">
        <v>0</v>
      </c>
      <c r="AX290" s="36">
        <v>0</v>
      </c>
      <c r="AY290" s="36">
        <v>0</v>
      </c>
      <c r="AZ290" s="40"/>
      <c r="BA290" s="40">
        <v>180088</v>
      </c>
      <c r="BB290" s="36">
        <v>0</v>
      </c>
      <c r="BC290" s="36">
        <v>0</v>
      </c>
      <c r="BD290" s="36">
        <v>3217</v>
      </c>
      <c r="BE290" s="36">
        <v>-127</v>
      </c>
    </row>
    <row r="291" spans="1:57" x14ac:dyDescent="0.2">
      <c r="A291" s="35" t="s">
        <v>301</v>
      </c>
      <c r="B291" s="35" t="s">
        <v>1333</v>
      </c>
      <c r="C291" s="397" t="str">
        <f>IFERROR(VLOOKUP(B291,#REF!,2,FALSE),"")</f>
        <v/>
      </c>
      <c r="D291" s="35" t="s">
        <v>300</v>
      </c>
      <c r="E291" s="35"/>
      <c r="F291" s="35" t="s">
        <v>34</v>
      </c>
      <c r="G291" s="36">
        <v>2.4739100889714858</v>
      </c>
      <c r="H291" s="36">
        <v>275.34619290252635</v>
      </c>
      <c r="I291" s="37">
        <v>277.82010299149783</v>
      </c>
      <c r="J291" s="39">
        <v>10.637813382577388</v>
      </c>
      <c r="K291" s="36">
        <v>0</v>
      </c>
      <c r="L291" s="36">
        <v>116.27377418165983</v>
      </c>
      <c r="M291" s="37">
        <v>116.27377418165983</v>
      </c>
      <c r="N291" s="38">
        <v>27.707792996480642</v>
      </c>
      <c r="O291" s="38">
        <v>0</v>
      </c>
      <c r="P291" s="38">
        <v>248.38057293273718</v>
      </c>
      <c r="Q291" s="39">
        <v>276.08836592921779</v>
      </c>
      <c r="R291" s="37">
        <v>274.60401987583492</v>
      </c>
      <c r="S291" s="38">
        <v>0.49478201779429715</v>
      </c>
      <c r="T291" s="38">
        <v>-88.07119916738489</v>
      </c>
      <c r="U291" s="38">
        <v>29.686921067657828</v>
      </c>
      <c r="V291" s="39">
        <v>-57.889496081932769</v>
      </c>
      <c r="W291" s="36">
        <v>24.491709880817709</v>
      </c>
      <c r="X291" s="36">
        <v>9.4008583380916466</v>
      </c>
      <c r="Y291" s="37">
        <v>33.892568218909354</v>
      </c>
      <c r="Z291" s="39">
        <v>114.29464611048265</v>
      </c>
      <c r="AA291" s="36">
        <v>1013.8937359718915</v>
      </c>
      <c r="AB291" s="36">
        <v>389.18196056706341</v>
      </c>
      <c r="AC291" s="37">
        <v>1403.0756965389548</v>
      </c>
      <c r="AD291" s="38">
        <v>240.95884266582271</v>
      </c>
      <c r="AE291" s="38">
        <v>4.4530381601486742</v>
      </c>
      <c r="AF291" s="39">
        <v>245.41188082597139</v>
      </c>
      <c r="AG291" s="36">
        <v>0</v>
      </c>
      <c r="AH291" s="36">
        <v>0</v>
      </c>
      <c r="AI291" s="36">
        <v>0</v>
      </c>
      <c r="AJ291" s="36">
        <v>0</v>
      </c>
      <c r="AK291" s="40">
        <v>2694.2093719731733</v>
      </c>
      <c r="AL291" s="38">
        <v>50.962547832812604</v>
      </c>
      <c r="AM291" s="38">
        <v>12.864332462651726</v>
      </c>
      <c r="AN291" s="38">
        <v>0</v>
      </c>
      <c r="AO291" s="38">
        <v>0</v>
      </c>
      <c r="AP291" s="38">
        <v>0</v>
      </c>
      <c r="AQ291" s="36">
        <v>0</v>
      </c>
      <c r="AR291" s="36">
        <v>0</v>
      </c>
      <c r="AS291" s="36">
        <v>0</v>
      </c>
      <c r="AT291" s="36">
        <v>0</v>
      </c>
      <c r="AU291" s="36">
        <v>0</v>
      </c>
      <c r="AV291" s="36">
        <v>16.822588605006104</v>
      </c>
      <c r="AW291" s="36">
        <v>-75.206866704733173</v>
      </c>
      <c r="AX291" s="36">
        <v>0</v>
      </c>
      <c r="AY291" s="36">
        <v>0</v>
      </c>
      <c r="AZ291" s="40"/>
      <c r="BA291" s="40">
        <v>2699.6519741689108</v>
      </c>
      <c r="BB291" s="36">
        <v>0</v>
      </c>
      <c r="BC291" s="36">
        <v>0</v>
      </c>
      <c r="BD291" s="36">
        <v>2.4739100889714858</v>
      </c>
      <c r="BE291" s="36">
        <v>-1.2369550444857429</v>
      </c>
    </row>
    <row r="292" spans="1:57" x14ac:dyDescent="0.2">
      <c r="A292" s="35" t="s">
        <v>51</v>
      </c>
      <c r="B292" s="35" t="s">
        <v>1334</v>
      </c>
      <c r="C292" s="397" t="str">
        <f>IFERROR(VLOOKUP(B292,#REF!,2,FALSE),"")</f>
        <v/>
      </c>
      <c r="D292" s="35" t="s">
        <v>50</v>
      </c>
      <c r="E292" s="35"/>
      <c r="F292" s="35" t="s">
        <v>24</v>
      </c>
      <c r="G292" s="36">
        <v>123</v>
      </c>
      <c r="H292" s="36">
        <v>4301</v>
      </c>
      <c r="I292" s="37">
        <v>4424</v>
      </c>
      <c r="J292" s="39">
        <v>71</v>
      </c>
      <c r="K292" s="36">
        <v>197</v>
      </c>
      <c r="L292" s="36">
        <v>124</v>
      </c>
      <c r="M292" s="37">
        <v>321</v>
      </c>
      <c r="N292" s="38">
        <v>1254</v>
      </c>
      <c r="O292" s="38">
        <v>0</v>
      </c>
      <c r="P292" s="38">
        <v>1050</v>
      </c>
      <c r="Q292" s="39">
        <v>2304</v>
      </c>
      <c r="R292" s="37">
        <v>3688</v>
      </c>
      <c r="S292" s="38">
        <v>492</v>
      </c>
      <c r="T292" s="38">
        <v>185</v>
      </c>
      <c r="U292" s="38">
        <v>606</v>
      </c>
      <c r="V292" s="39">
        <v>1283</v>
      </c>
      <c r="W292" s="36">
        <v>1701</v>
      </c>
      <c r="X292" s="36">
        <v>3406</v>
      </c>
      <c r="Y292" s="37">
        <v>5107</v>
      </c>
      <c r="Z292" s="39">
        <v>2289</v>
      </c>
      <c r="AA292" s="36">
        <v>44328</v>
      </c>
      <c r="AB292" s="36">
        <v>16929.928932149625</v>
      </c>
      <c r="AC292" s="37">
        <v>61257.928932149625</v>
      </c>
      <c r="AD292" s="38">
        <v>29414</v>
      </c>
      <c r="AE292" s="38">
        <v>1183</v>
      </c>
      <c r="AF292" s="39">
        <v>30597</v>
      </c>
      <c r="AG292" s="36">
        <v>186</v>
      </c>
      <c r="AH292" s="36">
        <v>0</v>
      </c>
      <c r="AI292" s="36">
        <v>0</v>
      </c>
      <c r="AJ292" s="36">
        <v>-507</v>
      </c>
      <c r="AK292" s="40">
        <v>111020.92893214963</v>
      </c>
      <c r="AL292" s="38">
        <v>21261</v>
      </c>
      <c r="AM292" s="38">
        <v>486</v>
      </c>
      <c r="AN292" s="38">
        <v>0</v>
      </c>
      <c r="AO292" s="38">
        <v>0</v>
      </c>
      <c r="AP292" s="38">
        <v>0</v>
      </c>
      <c r="AQ292" s="36">
        <v>0</v>
      </c>
      <c r="AR292" s="36">
        <v>2653</v>
      </c>
      <c r="AS292" s="36">
        <v>7250</v>
      </c>
      <c r="AT292" s="36">
        <v>0</v>
      </c>
      <c r="AU292" s="36">
        <v>0</v>
      </c>
      <c r="AV292" s="36">
        <v>155</v>
      </c>
      <c r="AW292" s="36">
        <v>597</v>
      </c>
      <c r="AX292" s="36">
        <v>0</v>
      </c>
      <c r="AY292" s="36">
        <v>0</v>
      </c>
      <c r="AZ292" s="40"/>
      <c r="BA292" s="40">
        <v>143422.92893214963</v>
      </c>
      <c r="BB292" s="36">
        <v>-132</v>
      </c>
      <c r="BC292" s="36">
        <v>-776</v>
      </c>
      <c r="BD292" s="36">
        <v>1407</v>
      </c>
      <c r="BE292" s="36">
        <v>-1691</v>
      </c>
    </row>
    <row r="293" spans="1:57" x14ac:dyDescent="0.2">
      <c r="A293" s="35" t="s">
        <v>85</v>
      </c>
      <c r="B293" s="35" t="s">
        <v>1335</v>
      </c>
      <c r="C293" s="397" t="str">
        <f>IFERROR(VLOOKUP(B293,#REF!,2,FALSE),"")</f>
        <v/>
      </c>
      <c r="D293" s="35" t="s">
        <v>943</v>
      </c>
      <c r="E293" s="35"/>
      <c r="F293" s="35" t="s">
        <v>24</v>
      </c>
      <c r="G293" s="36">
        <v>16</v>
      </c>
      <c r="H293" s="36">
        <v>-166</v>
      </c>
      <c r="I293" s="37">
        <v>-150</v>
      </c>
      <c r="J293" s="39">
        <v>21</v>
      </c>
      <c r="K293" s="36">
        <v>28</v>
      </c>
      <c r="L293" s="36">
        <v>177</v>
      </c>
      <c r="M293" s="37">
        <v>205</v>
      </c>
      <c r="N293" s="38">
        <v>916</v>
      </c>
      <c r="O293" s="38">
        <v>0</v>
      </c>
      <c r="P293" s="38">
        <v>601</v>
      </c>
      <c r="Q293" s="39">
        <v>1517</v>
      </c>
      <c r="R293" s="37">
        <v>1460</v>
      </c>
      <c r="S293" s="38">
        <v>313</v>
      </c>
      <c r="T293" s="38">
        <v>40</v>
      </c>
      <c r="U293" s="38">
        <v>324</v>
      </c>
      <c r="V293" s="39">
        <v>677</v>
      </c>
      <c r="W293" s="36">
        <v>1575</v>
      </c>
      <c r="X293" s="36">
        <v>1409</v>
      </c>
      <c r="Y293" s="37">
        <v>2984</v>
      </c>
      <c r="Z293" s="39">
        <v>1677</v>
      </c>
      <c r="AA293" s="36">
        <v>30369</v>
      </c>
      <c r="AB293" s="36">
        <v>11299</v>
      </c>
      <c r="AC293" s="37">
        <v>41668</v>
      </c>
      <c r="AD293" s="38">
        <v>19414</v>
      </c>
      <c r="AE293" s="38">
        <v>1254</v>
      </c>
      <c r="AF293" s="39">
        <v>20668</v>
      </c>
      <c r="AG293" s="36">
        <v>174</v>
      </c>
      <c r="AH293" s="36">
        <v>0</v>
      </c>
      <c r="AI293" s="36">
        <v>0</v>
      </c>
      <c r="AJ293" s="36">
        <v>37</v>
      </c>
      <c r="AK293" s="40">
        <v>70938</v>
      </c>
      <c r="AL293" s="38">
        <v>8420</v>
      </c>
      <c r="AM293" s="38">
        <v>172</v>
      </c>
      <c r="AN293" s="38">
        <v>4868</v>
      </c>
      <c r="AO293" s="38">
        <v>0</v>
      </c>
      <c r="AP293" s="38">
        <v>-6</v>
      </c>
      <c r="AQ293" s="36">
        <v>0</v>
      </c>
      <c r="AR293" s="36">
        <v>1778</v>
      </c>
      <c r="AS293" s="36">
        <v>4927</v>
      </c>
      <c r="AT293" s="36">
        <v>0</v>
      </c>
      <c r="AU293" s="36">
        <v>24</v>
      </c>
      <c r="AV293" s="36">
        <v>-617</v>
      </c>
      <c r="AW293" s="36">
        <v>-896</v>
      </c>
      <c r="AX293" s="36">
        <v>0</v>
      </c>
      <c r="AY293" s="36">
        <v>-400</v>
      </c>
      <c r="AZ293" s="40"/>
      <c r="BA293" s="40">
        <v>89208</v>
      </c>
      <c r="BB293" s="36">
        <v>-44</v>
      </c>
      <c r="BC293" s="36">
        <v>-262</v>
      </c>
      <c r="BD293" s="36">
        <v>1710</v>
      </c>
      <c r="BE293" s="36">
        <v>-2027</v>
      </c>
    </row>
    <row r="294" spans="1:57" x14ac:dyDescent="0.2">
      <c r="A294" s="35" t="s">
        <v>352</v>
      </c>
      <c r="B294" s="35" t="s">
        <v>1336</v>
      </c>
      <c r="C294" s="397" t="str">
        <f>IFERROR(VLOOKUP(B294,#REF!,2,FALSE),"")</f>
        <v/>
      </c>
      <c r="D294" s="35" t="s">
        <v>351</v>
      </c>
      <c r="E294" s="35"/>
      <c r="F294" s="35" t="s">
        <v>24</v>
      </c>
      <c r="G294" s="36">
        <v>85</v>
      </c>
      <c r="H294" s="36">
        <v>3363</v>
      </c>
      <c r="I294" s="37">
        <v>3448</v>
      </c>
      <c r="J294" s="39">
        <v>97</v>
      </c>
      <c r="K294" s="36">
        <v>736</v>
      </c>
      <c r="L294" s="36">
        <v>722</v>
      </c>
      <c r="M294" s="37">
        <v>1458</v>
      </c>
      <c r="N294" s="38">
        <v>-14</v>
      </c>
      <c r="O294" s="38">
        <v>0</v>
      </c>
      <c r="P294" s="38">
        <v>5682</v>
      </c>
      <c r="Q294" s="39">
        <v>5668</v>
      </c>
      <c r="R294" s="37">
        <v>4888</v>
      </c>
      <c r="S294" s="38">
        <v>1865</v>
      </c>
      <c r="T294" s="38">
        <v>464</v>
      </c>
      <c r="U294" s="38">
        <v>666</v>
      </c>
      <c r="V294" s="39">
        <v>2995</v>
      </c>
      <c r="W294" s="36">
        <v>3980</v>
      </c>
      <c r="X294" s="36">
        <v>8589</v>
      </c>
      <c r="Y294" s="37">
        <v>12569</v>
      </c>
      <c r="Z294" s="39">
        <v>10234</v>
      </c>
      <c r="AA294" s="36">
        <v>60642</v>
      </c>
      <c r="AB294" s="36">
        <v>30501</v>
      </c>
      <c r="AC294" s="37">
        <v>91143</v>
      </c>
      <c r="AD294" s="38">
        <v>70728</v>
      </c>
      <c r="AE294" s="38">
        <v>5826</v>
      </c>
      <c r="AF294" s="39">
        <v>76554</v>
      </c>
      <c r="AG294" s="36">
        <v>1163</v>
      </c>
      <c r="AH294" s="36">
        <v>0</v>
      </c>
      <c r="AI294" s="36">
        <v>0</v>
      </c>
      <c r="AJ294" s="36">
        <v>557</v>
      </c>
      <c r="AK294" s="40">
        <v>210774</v>
      </c>
      <c r="AL294" s="38">
        <v>44204</v>
      </c>
      <c r="AM294" s="38">
        <v>5856</v>
      </c>
      <c r="AN294" s="38">
        <v>4988</v>
      </c>
      <c r="AO294" s="38">
        <v>0</v>
      </c>
      <c r="AP294" s="38">
        <v>0</v>
      </c>
      <c r="AQ294" s="36">
        <v>0</v>
      </c>
      <c r="AR294" s="36">
        <v>4996</v>
      </c>
      <c r="AS294" s="36">
        <v>12649</v>
      </c>
      <c r="AT294" s="36">
        <v>0</v>
      </c>
      <c r="AU294" s="36">
        <v>228</v>
      </c>
      <c r="AV294" s="36">
        <v>-4538</v>
      </c>
      <c r="AW294" s="36">
        <v>621</v>
      </c>
      <c r="AX294" s="36">
        <v>0</v>
      </c>
      <c r="AY294" s="36">
        <v>0</v>
      </c>
      <c r="AZ294" s="40"/>
      <c r="BA294" s="40">
        <v>279778</v>
      </c>
      <c r="BB294" s="36">
        <v>-131</v>
      </c>
      <c r="BC294" s="36">
        <v>0</v>
      </c>
      <c r="BD294" s="36">
        <v>7018</v>
      </c>
      <c r="BE294" s="36">
        <v>-14505</v>
      </c>
    </row>
    <row r="295" spans="1:57" x14ac:dyDescent="0.2">
      <c r="A295" s="35" t="s">
        <v>431</v>
      </c>
      <c r="B295" s="35" t="s">
        <v>1337</v>
      </c>
      <c r="C295" s="397" t="str">
        <f>IFERROR(VLOOKUP(B295,#REF!,2,FALSE),"")</f>
        <v/>
      </c>
      <c r="D295" s="35" t="s">
        <v>430</v>
      </c>
      <c r="E295" s="35"/>
      <c r="F295" s="35" t="s">
        <v>24</v>
      </c>
      <c r="G295" s="36">
        <v>22</v>
      </c>
      <c r="H295" s="36">
        <v>3005</v>
      </c>
      <c r="I295" s="37">
        <v>3027</v>
      </c>
      <c r="J295" s="39">
        <v>0</v>
      </c>
      <c r="K295" s="36">
        <v>342</v>
      </c>
      <c r="L295" s="36">
        <v>180</v>
      </c>
      <c r="M295" s="37">
        <v>522</v>
      </c>
      <c r="N295" s="38">
        <v>1319</v>
      </c>
      <c r="O295" s="38">
        <v>0</v>
      </c>
      <c r="P295" s="38">
        <v>705</v>
      </c>
      <c r="Q295" s="39">
        <v>2024</v>
      </c>
      <c r="R295" s="37">
        <v>1639</v>
      </c>
      <c r="S295" s="38">
        <v>1163</v>
      </c>
      <c r="T295" s="38">
        <v>163</v>
      </c>
      <c r="U295" s="38">
        <v>749</v>
      </c>
      <c r="V295" s="39">
        <v>2075</v>
      </c>
      <c r="W295" s="36">
        <v>1451</v>
      </c>
      <c r="X295" s="36">
        <v>3047</v>
      </c>
      <c r="Y295" s="37">
        <v>4498</v>
      </c>
      <c r="Z295" s="39">
        <v>3983</v>
      </c>
      <c r="AA295" s="36">
        <v>29058</v>
      </c>
      <c r="AB295" s="36">
        <v>17500</v>
      </c>
      <c r="AC295" s="37">
        <v>46558</v>
      </c>
      <c r="AD295" s="38">
        <v>21487</v>
      </c>
      <c r="AE295" s="38">
        <v>654</v>
      </c>
      <c r="AF295" s="39">
        <v>22141</v>
      </c>
      <c r="AG295" s="36">
        <v>185</v>
      </c>
      <c r="AH295" s="36">
        <v>0</v>
      </c>
      <c r="AI295" s="36">
        <v>0</v>
      </c>
      <c r="AJ295" s="36">
        <v>0</v>
      </c>
      <c r="AK295" s="40">
        <v>86652</v>
      </c>
      <c r="AL295" s="38">
        <v>14696</v>
      </c>
      <c r="AM295" s="38">
        <v>0</v>
      </c>
      <c r="AN295" s="38">
        <v>1319</v>
      </c>
      <c r="AO295" s="38">
        <v>0</v>
      </c>
      <c r="AP295" s="38">
        <v>0</v>
      </c>
      <c r="AQ295" s="36">
        <v>64</v>
      </c>
      <c r="AR295" s="36">
        <v>2175</v>
      </c>
      <c r="AS295" s="36">
        <v>6166</v>
      </c>
      <c r="AT295" s="36">
        <v>0</v>
      </c>
      <c r="AU295" s="36">
        <v>100</v>
      </c>
      <c r="AV295" s="36">
        <v>-50</v>
      </c>
      <c r="AW295" s="36">
        <v>-100</v>
      </c>
      <c r="AX295" s="36">
        <v>0</v>
      </c>
      <c r="AY295" s="36">
        <v>0</v>
      </c>
      <c r="AZ295" s="40"/>
      <c r="BA295" s="40">
        <v>111022</v>
      </c>
      <c r="BB295" s="36">
        <v>0</v>
      </c>
      <c r="BC295" s="36">
        <v>0</v>
      </c>
      <c r="BD295" s="36">
        <v>1378</v>
      </c>
      <c r="BE295" s="36">
        <v>-2970</v>
      </c>
    </row>
    <row r="296" spans="1:57" x14ac:dyDescent="0.2">
      <c r="A296" s="35" t="s">
        <v>463</v>
      </c>
      <c r="B296" s="35" t="s">
        <v>1338</v>
      </c>
      <c r="C296" s="397" t="str">
        <f>IFERROR(VLOOKUP(B296,#REF!,2,FALSE),"")</f>
        <v/>
      </c>
      <c r="D296" s="35" t="s">
        <v>462</v>
      </c>
      <c r="E296" s="35"/>
      <c r="F296" s="35" t="s">
        <v>24</v>
      </c>
      <c r="G296" s="36">
        <v>-198</v>
      </c>
      <c r="H296" s="36">
        <v>1580</v>
      </c>
      <c r="I296" s="37">
        <v>1382</v>
      </c>
      <c r="J296" s="39">
        <v>14</v>
      </c>
      <c r="K296" s="36">
        <v>149</v>
      </c>
      <c r="L296" s="36">
        <v>162</v>
      </c>
      <c r="M296" s="37">
        <v>311</v>
      </c>
      <c r="N296" s="38">
        <v>954</v>
      </c>
      <c r="O296" s="38">
        <v>0</v>
      </c>
      <c r="P296" s="38">
        <v>765</v>
      </c>
      <c r="Q296" s="39">
        <v>1719</v>
      </c>
      <c r="R296" s="37">
        <v>2354</v>
      </c>
      <c r="S296" s="38">
        <v>1437</v>
      </c>
      <c r="T296" s="38">
        <v>213</v>
      </c>
      <c r="U296" s="38">
        <v>167</v>
      </c>
      <c r="V296" s="39">
        <v>1817</v>
      </c>
      <c r="W296" s="36">
        <v>1484</v>
      </c>
      <c r="X296" s="36">
        <v>2751</v>
      </c>
      <c r="Y296" s="37">
        <v>4235</v>
      </c>
      <c r="Z296" s="39">
        <v>1779</v>
      </c>
      <c r="AA296" s="36">
        <v>30921</v>
      </c>
      <c r="AB296" s="36">
        <v>17189</v>
      </c>
      <c r="AC296" s="37">
        <v>48110</v>
      </c>
      <c r="AD296" s="38">
        <v>19700</v>
      </c>
      <c r="AE296" s="38">
        <v>1285</v>
      </c>
      <c r="AF296" s="39">
        <v>20985</v>
      </c>
      <c r="AG296" s="36">
        <v>287</v>
      </c>
      <c r="AH296" s="36">
        <v>0</v>
      </c>
      <c r="AI296" s="36">
        <v>160</v>
      </c>
      <c r="AJ296" s="36">
        <v>0</v>
      </c>
      <c r="AK296" s="40">
        <v>83153</v>
      </c>
      <c r="AL296" s="38">
        <v>19856</v>
      </c>
      <c r="AM296" s="38">
        <v>6</v>
      </c>
      <c r="AN296" s="38">
        <v>0</v>
      </c>
      <c r="AO296" s="38">
        <v>0</v>
      </c>
      <c r="AP296" s="38">
        <v>0</v>
      </c>
      <c r="AQ296" s="36">
        <v>0</v>
      </c>
      <c r="AR296" s="36">
        <v>2422</v>
      </c>
      <c r="AS296" s="36">
        <v>5631</v>
      </c>
      <c r="AT296" s="36">
        <v>0</v>
      </c>
      <c r="AU296" s="36">
        <v>25</v>
      </c>
      <c r="AV296" s="36">
        <v>-221</v>
      </c>
      <c r="AW296" s="36">
        <v>497</v>
      </c>
      <c r="AX296" s="36">
        <v>0</v>
      </c>
      <c r="AY296" s="36">
        <v>-284</v>
      </c>
      <c r="AZ296" s="40"/>
      <c r="BA296" s="40">
        <v>111085</v>
      </c>
      <c r="BB296" s="36">
        <v>0</v>
      </c>
      <c r="BC296" s="36">
        <v>-473</v>
      </c>
      <c r="BD296" s="36">
        <v>1766</v>
      </c>
      <c r="BE296" s="36">
        <v>-1662</v>
      </c>
    </row>
    <row r="297" spans="1:57" x14ac:dyDescent="0.2">
      <c r="A297" s="35" t="s">
        <v>484</v>
      </c>
      <c r="B297" s="35" t="s">
        <v>1339</v>
      </c>
      <c r="C297" s="397" t="str">
        <f>IFERROR(VLOOKUP(B297,#REF!,2,FALSE),"")</f>
        <v/>
      </c>
      <c r="D297" s="35" t="s">
        <v>483</v>
      </c>
      <c r="E297" s="35"/>
      <c r="F297" s="35" t="s">
        <v>24</v>
      </c>
      <c r="G297" s="36">
        <v>-148</v>
      </c>
      <c r="H297" s="36">
        <v>2354</v>
      </c>
      <c r="I297" s="37">
        <v>2206</v>
      </c>
      <c r="J297" s="39">
        <v>12</v>
      </c>
      <c r="K297" s="36">
        <v>146</v>
      </c>
      <c r="L297" s="36">
        <v>145</v>
      </c>
      <c r="M297" s="37">
        <v>291</v>
      </c>
      <c r="N297" s="38">
        <v>36</v>
      </c>
      <c r="O297" s="38">
        <v>0</v>
      </c>
      <c r="P297" s="38">
        <v>402</v>
      </c>
      <c r="Q297" s="39">
        <v>438</v>
      </c>
      <c r="R297" s="37">
        <v>1620</v>
      </c>
      <c r="S297" s="38">
        <v>310</v>
      </c>
      <c r="T297" s="38">
        <v>119</v>
      </c>
      <c r="U297" s="38">
        <v>1216</v>
      </c>
      <c r="V297" s="39">
        <v>1645</v>
      </c>
      <c r="W297" s="36">
        <v>1900</v>
      </c>
      <c r="X297" s="36">
        <v>3155</v>
      </c>
      <c r="Y297" s="37">
        <v>5055</v>
      </c>
      <c r="Z297" s="39">
        <v>1966</v>
      </c>
      <c r="AA297" s="36">
        <v>31586</v>
      </c>
      <c r="AB297" s="36">
        <v>22819</v>
      </c>
      <c r="AC297" s="37">
        <v>54405</v>
      </c>
      <c r="AD297" s="38">
        <v>21889</v>
      </c>
      <c r="AE297" s="38">
        <v>864</v>
      </c>
      <c r="AF297" s="39">
        <v>22753</v>
      </c>
      <c r="AG297" s="36">
        <v>512</v>
      </c>
      <c r="AH297" s="36">
        <v>0</v>
      </c>
      <c r="AI297" s="36">
        <v>0</v>
      </c>
      <c r="AJ297" s="36">
        <v>0</v>
      </c>
      <c r="AK297" s="40">
        <v>90903</v>
      </c>
      <c r="AL297" s="38">
        <v>24178</v>
      </c>
      <c r="AM297" s="38">
        <v>750</v>
      </c>
      <c r="AN297" s="38">
        <v>0</v>
      </c>
      <c r="AO297" s="38">
        <v>0</v>
      </c>
      <c r="AP297" s="38">
        <v>0</v>
      </c>
      <c r="AQ297" s="36">
        <v>0</v>
      </c>
      <c r="AR297" s="36">
        <v>2777</v>
      </c>
      <c r="AS297" s="36">
        <v>7227</v>
      </c>
      <c r="AT297" s="36">
        <v>0</v>
      </c>
      <c r="AU297" s="36">
        <v>0</v>
      </c>
      <c r="AV297" s="36">
        <v>0</v>
      </c>
      <c r="AW297" s="36">
        <v>0</v>
      </c>
      <c r="AX297" s="36">
        <v>0</v>
      </c>
      <c r="AY297" s="36">
        <v>0</v>
      </c>
      <c r="AZ297" s="40"/>
      <c r="BA297" s="40">
        <v>125835</v>
      </c>
      <c r="BB297" s="36">
        <v>0</v>
      </c>
      <c r="BC297" s="36">
        <v>-15</v>
      </c>
      <c r="BD297" s="36">
        <v>4453</v>
      </c>
      <c r="BE297" s="36">
        <v>-1466</v>
      </c>
    </row>
    <row r="298" spans="1:57" x14ac:dyDescent="0.2">
      <c r="A298" s="35" t="s">
        <v>557</v>
      </c>
      <c r="B298" s="35" t="s">
        <v>1340</v>
      </c>
      <c r="C298" s="397" t="str">
        <f>IFERROR(VLOOKUP(B298,#REF!,2,FALSE),"")</f>
        <v/>
      </c>
      <c r="D298" s="35" t="s">
        <v>944</v>
      </c>
      <c r="E298" s="35"/>
      <c r="F298" s="35" t="s">
        <v>24</v>
      </c>
      <c r="G298" s="36">
        <v>9</v>
      </c>
      <c r="H298" s="36">
        <v>1381</v>
      </c>
      <c r="I298" s="37">
        <v>1390</v>
      </c>
      <c r="J298" s="39">
        <v>14</v>
      </c>
      <c r="K298" s="36">
        <v>201</v>
      </c>
      <c r="L298" s="36">
        <v>163</v>
      </c>
      <c r="M298" s="37">
        <v>364</v>
      </c>
      <c r="N298" s="38">
        <v>1672</v>
      </c>
      <c r="O298" s="38">
        <v>0</v>
      </c>
      <c r="P298" s="38">
        <v>937</v>
      </c>
      <c r="Q298" s="39">
        <v>2609</v>
      </c>
      <c r="R298" s="37">
        <v>3133</v>
      </c>
      <c r="S298" s="38">
        <v>844</v>
      </c>
      <c r="T298" s="38">
        <v>0</v>
      </c>
      <c r="U298" s="38">
        <v>807</v>
      </c>
      <c r="V298" s="39">
        <v>1651</v>
      </c>
      <c r="W298" s="36">
        <v>1797</v>
      </c>
      <c r="X298" s="36">
        <v>2171</v>
      </c>
      <c r="Y298" s="37">
        <v>3968</v>
      </c>
      <c r="Z298" s="39">
        <v>2835</v>
      </c>
      <c r="AA298" s="36">
        <v>36109</v>
      </c>
      <c r="AB298" s="36">
        <v>15620</v>
      </c>
      <c r="AC298" s="37">
        <v>51729</v>
      </c>
      <c r="AD298" s="38">
        <v>30027</v>
      </c>
      <c r="AE298" s="38">
        <v>578</v>
      </c>
      <c r="AF298" s="39">
        <v>30605</v>
      </c>
      <c r="AG298" s="36">
        <v>183</v>
      </c>
      <c r="AH298" s="36">
        <v>0</v>
      </c>
      <c r="AI298" s="36">
        <v>0</v>
      </c>
      <c r="AJ298" s="36">
        <v>0</v>
      </c>
      <c r="AK298" s="40">
        <v>98481</v>
      </c>
      <c r="AL298" s="38">
        <v>9726</v>
      </c>
      <c r="AM298" s="38">
        <v>217</v>
      </c>
      <c r="AN298" s="38">
        <v>6434</v>
      </c>
      <c r="AO298" s="38">
        <v>0</v>
      </c>
      <c r="AP298" s="38">
        <v>0</v>
      </c>
      <c r="AQ298" s="36">
        <v>0</v>
      </c>
      <c r="AR298" s="36">
        <v>3264</v>
      </c>
      <c r="AS298" s="36">
        <v>7445</v>
      </c>
      <c r="AT298" s="36">
        <v>0</v>
      </c>
      <c r="AU298" s="36">
        <v>104</v>
      </c>
      <c r="AV298" s="36">
        <v>-752</v>
      </c>
      <c r="AW298" s="36">
        <v>0</v>
      </c>
      <c r="AX298" s="36">
        <v>0</v>
      </c>
      <c r="AY298" s="36">
        <v>0</v>
      </c>
      <c r="AZ298" s="40"/>
      <c r="BA298" s="40">
        <v>124919</v>
      </c>
      <c r="BB298" s="36">
        <v>0</v>
      </c>
      <c r="BC298" s="36">
        <v>0</v>
      </c>
      <c r="BD298" s="36">
        <v>2382</v>
      </c>
      <c r="BE298" s="36">
        <v>-1784</v>
      </c>
    </row>
    <row r="299" spans="1:57" x14ac:dyDescent="0.2">
      <c r="A299" s="35" t="s">
        <v>580</v>
      </c>
      <c r="B299" s="35" t="s">
        <v>1341</v>
      </c>
      <c r="C299" s="397" t="str">
        <f>IFERROR(VLOOKUP(B299,#REF!,2,FALSE),"")</f>
        <v/>
      </c>
      <c r="D299" s="35" t="s">
        <v>579</v>
      </c>
      <c r="E299" s="35"/>
      <c r="F299" s="35" t="s">
        <v>24</v>
      </c>
      <c r="G299" s="36">
        <v>76</v>
      </c>
      <c r="H299" s="36">
        <v>770</v>
      </c>
      <c r="I299" s="37">
        <v>846</v>
      </c>
      <c r="J299" s="39">
        <v>25</v>
      </c>
      <c r="K299" s="36">
        <v>197</v>
      </c>
      <c r="L299" s="36">
        <v>0</v>
      </c>
      <c r="M299" s="37">
        <v>197</v>
      </c>
      <c r="N299" s="38">
        <v>236</v>
      </c>
      <c r="O299" s="38">
        <v>0</v>
      </c>
      <c r="P299" s="38">
        <v>373</v>
      </c>
      <c r="Q299" s="39">
        <v>609</v>
      </c>
      <c r="R299" s="37">
        <v>2390</v>
      </c>
      <c r="S299" s="38">
        <v>529</v>
      </c>
      <c r="T299" s="38">
        <v>123</v>
      </c>
      <c r="U299" s="38">
        <v>134</v>
      </c>
      <c r="V299" s="39">
        <v>786</v>
      </c>
      <c r="W299" s="36">
        <v>1966</v>
      </c>
      <c r="X299" s="36">
        <v>1823</v>
      </c>
      <c r="Y299" s="37">
        <v>3789</v>
      </c>
      <c r="Z299" s="39">
        <v>2550</v>
      </c>
      <c r="AA299" s="36">
        <v>41639</v>
      </c>
      <c r="AB299" s="36">
        <v>15902.935183310285</v>
      </c>
      <c r="AC299" s="37">
        <v>57541.935183310285</v>
      </c>
      <c r="AD299" s="38">
        <v>23318</v>
      </c>
      <c r="AE299" s="38">
        <v>213</v>
      </c>
      <c r="AF299" s="39">
        <v>23531</v>
      </c>
      <c r="AG299" s="36">
        <v>878</v>
      </c>
      <c r="AH299" s="36">
        <v>0</v>
      </c>
      <c r="AI299" s="36">
        <v>0</v>
      </c>
      <c r="AJ299" s="36">
        <v>0</v>
      </c>
      <c r="AK299" s="40">
        <v>93142.935183310285</v>
      </c>
      <c r="AL299" s="38">
        <v>20817</v>
      </c>
      <c r="AM299" s="38">
        <v>279</v>
      </c>
      <c r="AN299" s="38">
        <v>0</v>
      </c>
      <c r="AO299" s="38">
        <v>0</v>
      </c>
      <c r="AP299" s="38">
        <v>0</v>
      </c>
      <c r="AQ299" s="36">
        <v>8</v>
      </c>
      <c r="AR299" s="36">
        <v>2089</v>
      </c>
      <c r="AS299" s="36">
        <v>5156</v>
      </c>
      <c r="AT299" s="36">
        <v>0</v>
      </c>
      <c r="AU299" s="36">
        <v>110</v>
      </c>
      <c r="AV299" s="36">
        <v>-419</v>
      </c>
      <c r="AW299" s="36">
        <v>-108</v>
      </c>
      <c r="AX299" s="36">
        <v>0</v>
      </c>
      <c r="AY299" s="36">
        <v>0</v>
      </c>
      <c r="AZ299" s="40"/>
      <c r="BA299" s="40">
        <v>121074.93518331028</v>
      </c>
      <c r="BB299" s="36">
        <v>0</v>
      </c>
      <c r="BC299" s="36">
        <v>0</v>
      </c>
      <c r="BD299" s="36">
        <v>1609</v>
      </c>
      <c r="BE299" s="36">
        <v>-1730</v>
      </c>
    </row>
    <row r="300" spans="1:57" x14ac:dyDescent="0.2">
      <c r="A300" s="35" t="s">
        <v>610</v>
      </c>
      <c r="B300" s="35" t="s">
        <v>1342</v>
      </c>
      <c r="C300" s="397" t="str">
        <f>IFERROR(VLOOKUP(B300,#REF!,2,FALSE),"")</f>
        <v/>
      </c>
      <c r="D300" s="35" t="s">
        <v>609</v>
      </c>
      <c r="E300" s="35"/>
      <c r="F300" s="35" t="s">
        <v>24</v>
      </c>
      <c r="G300" s="36">
        <v>-212</v>
      </c>
      <c r="H300" s="36">
        <v>3123</v>
      </c>
      <c r="I300" s="37">
        <v>2911</v>
      </c>
      <c r="J300" s="39">
        <v>7</v>
      </c>
      <c r="K300" s="36">
        <v>107</v>
      </c>
      <c r="L300" s="36">
        <v>198</v>
      </c>
      <c r="M300" s="37">
        <v>305</v>
      </c>
      <c r="N300" s="38">
        <v>536</v>
      </c>
      <c r="O300" s="38">
        <v>0</v>
      </c>
      <c r="P300" s="38">
        <v>-27</v>
      </c>
      <c r="Q300" s="39">
        <v>509</v>
      </c>
      <c r="R300" s="37">
        <v>1957</v>
      </c>
      <c r="S300" s="38">
        <v>0</v>
      </c>
      <c r="T300" s="38">
        <v>61</v>
      </c>
      <c r="U300" s="38">
        <v>312</v>
      </c>
      <c r="V300" s="39">
        <v>373</v>
      </c>
      <c r="W300" s="36">
        <v>861</v>
      </c>
      <c r="X300" s="36">
        <v>82</v>
      </c>
      <c r="Y300" s="37">
        <v>943</v>
      </c>
      <c r="Z300" s="39">
        <v>848</v>
      </c>
      <c r="AA300" s="36">
        <v>32616</v>
      </c>
      <c r="AB300" s="36">
        <v>5896</v>
      </c>
      <c r="AC300" s="37">
        <v>38512</v>
      </c>
      <c r="AD300" s="38">
        <v>16493</v>
      </c>
      <c r="AE300" s="38">
        <v>128</v>
      </c>
      <c r="AF300" s="39">
        <v>16621</v>
      </c>
      <c r="AG300" s="36">
        <v>589</v>
      </c>
      <c r="AH300" s="36">
        <v>0</v>
      </c>
      <c r="AI300" s="36">
        <v>0</v>
      </c>
      <c r="AJ300" s="36">
        <v>0</v>
      </c>
      <c r="AK300" s="40">
        <v>63575</v>
      </c>
      <c r="AL300" s="38">
        <v>11987</v>
      </c>
      <c r="AM300" s="38">
        <v>0</v>
      </c>
      <c r="AN300" s="38">
        <v>0</v>
      </c>
      <c r="AO300" s="38">
        <v>0</v>
      </c>
      <c r="AP300" s="38">
        <v>0</v>
      </c>
      <c r="AQ300" s="36">
        <v>0</v>
      </c>
      <c r="AR300" s="36">
        <v>2638</v>
      </c>
      <c r="AS300" s="36">
        <v>5744</v>
      </c>
      <c r="AT300" s="36">
        <v>0</v>
      </c>
      <c r="AU300" s="36">
        <v>35</v>
      </c>
      <c r="AV300" s="36">
        <v>0</v>
      </c>
      <c r="AW300" s="36">
        <v>-105</v>
      </c>
      <c r="AX300" s="36">
        <v>0</v>
      </c>
      <c r="AY300" s="36">
        <v>0</v>
      </c>
      <c r="AZ300" s="40"/>
      <c r="BA300" s="40">
        <v>83874</v>
      </c>
      <c r="BB300" s="36">
        <v>0</v>
      </c>
      <c r="BC300" s="36">
        <v>0</v>
      </c>
      <c r="BD300" s="36">
        <v>1429</v>
      </c>
      <c r="BE300" s="36">
        <v>-135</v>
      </c>
    </row>
    <row r="301" spans="1:57" x14ac:dyDescent="0.2">
      <c r="A301" s="35" t="s">
        <v>665</v>
      </c>
      <c r="B301" s="35" t="s">
        <v>1343</v>
      </c>
      <c r="C301" s="397" t="str">
        <f>IFERROR(VLOOKUP(B301,#REF!,2,FALSE),"")</f>
        <v/>
      </c>
      <c r="D301" s="35" t="s">
        <v>945</v>
      </c>
      <c r="E301" s="35"/>
      <c r="F301" s="35" t="s">
        <v>24</v>
      </c>
      <c r="G301" s="36">
        <v>-167</v>
      </c>
      <c r="H301" s="36">
        <v>2193</v>
      </c>
      <c r="I301" s="37">
        <v>2026</v>
      </c>
      <c r="J301" s="39">
        <v>20</v>
      </c>
      <c r="K301" s="36">
        <v>184</v>
      </c>
      <c r="L301" s="36">
        <v>187</v>
      </c>
      <c r="M301" s="37">
        <v>371</v>
      </c>
      <c r="N301" s="38">
        <v>1081</v>
      </c>
      <c r="O301" s="38">
        <v>0</v>
      </c>
      <c r="P301" s="38">
        <v>327</v>
      </c>
      <c r="Q301" s="39">
        <v>1408</v>
      </c>
      <c r="R301" s="37">
        <v>5282</v>
      </c>
      <c r="S301" s="38">
        <v>618</v>
      </c>
      <c r="T301" s="38">
        <v>78</v>
      </c>
      <c r="U301" s="38">
        <v>275</v>
      </c>
      <c r="V301" s="39">
        <v>971</v>
      </c>
      <c r="W301" s="36">
        <v>2050</v>
      </c>
      <c r="X301" s="36">
        <v>3807</v>
      </c>
      <c r="Y301" s="37">
        <v>5857</v>
      </c>
      <c r="Z301" s="39">
        <v>2035</v>
      </c>
      <c r="AA301" s="36">
        <v>44017</v>
      </c>
      <c r="AB301" s="36">
        <v>14051</v>
      </c>
      <c r="AC301" s="37">
        <v>58068</v>
      </c>
      <c r="AD301" s="38">
        <v>29336</v>
      </c>
      <c r="AE301" s="38">
        <v>1189</v>
      </c>
      <c r="AF301" s="39">
        <v>30525</v>
      </c>
      <c r="AG301" s="36">
        <v>429</v>
      </c>
      <c r="AH301" s="36">
        <v>0</v>
      </c>
      <c r="AI301" s="36">
        <v>98</v>
      </c>
      <c r="AJ301" s="36">
        <v>1659</v>
      </c>
      <c r="AK301" s="40">
        <v>108749</v>
      </c>
      <c r="AL301" s="38">
        <v>10369</v>
      </c>
      <c r="AM301" s="38">
        <v>177</v>
      </c>
      <c r="AN301" s="38">
        <v>11866</v>
      </c>
      <c r="AO301" s="38">
        <v>0</v>
      </c>
      <c r="AP301" s="38">
        <v>0</v>
      </c>
      <c r="AQ301" s="36">
        <v>18</v>
      </c>
      <c r="AR301" s="36">
        <v>3034</v>
      </c>
      <c r="AS301" s="36">
        <v>0</v>
      </c>
      <c r="AT301" s="36">
        <v>0</v>
      </c>
      <c r="AU301" s="36">
        <v>0</v>
      </c>
      <c r="AV301" s="36">
        <v>0</v>
      </c>
      <c r="AW301" s="36">
        <v>638</v>
      </c>
      <c r="AX301" s="36">
        <v>0</v>
      </c>
      <c r="AY301" s="36">
        <v>0</v>
      </c>
      <c r="AZ301" s="40"/>
      <c r="BA301" s="40">
        <v>134851</v>
      </c>
      <c r="BB301" s="36">
        <v>0</v>
      </c>
      <c r="BC301" s="36">
        <v>-596</v>
      </c>
      <c r="BD301" s="36">
        <v>1930</v>
      </c>
      <c r="BE301" s="36">
        <v>-1306</v>
      </c>
    </row>
    <row r="302" spans="1:57" x14ac:dyDescent="0.2">
      <c r="A302" s="35" t="s">
        <v>317</v>
      </c>
      <c r="B302" s="35" t="s">
        <v>1344</v>
      </c>
      <c r="C302" s="397" t="str">
        <f>IFERROR(VLOOKUP(B302,#REF!,2,FALSE),"")</f>
        <v/>
      </c>
      <c r="D302" s="35" t="s">
        <v>316</v>
      </c>
      <c r="E302" s="35"/>
      <c r="F302" s="35" t="s">
        <v>24</v>
      </c>
      <c r="G302" s="36">
        <v>6</v>
      </c>
      <c r="H302" s="36">
        <v>2533</v>
      </c>
      <c r="I302" s="37">
        <v>2539</v>
      </c>
      <c r="J302" s="39">
        <v>3</v>
      </c>
      <c r="K302" s="36">
        <v>-15</v>
      </c>
      <c r="L302" s="36">
        <v>48</v>
      </c>
      <c r="M302" s="37">
        <v>33</v>
      </c>
      <c r="N302" s="38">
        <v>1682</v>
      </c>
      <c r="O302" s="38">
        <v>0</v>
      </c>
      <c r="P302" s="38">
        <v>1403</v>
      </c>
      <c r="Q302" s="39">
        <v>3085</v>
      </c>
      <c r="R302" s="37">
        <v>1178</v>
      </c>
      <c r="S302" s="38">
        <v>0</v>
      </c>
      <c r="T302" s="38">
        <v>297</v>
      </c>
      <c r="U302" s="38">
        <v>299</v>
      </c>
      <c r="V302" s="39">
        <v>596</v>
      </c>
      <c r="W302" s="36">
        <v>1404</v>
      </c>
      <c r="X302" s="36">
        <v>3033</v>
      </c>
      <c r="Y302" s="37">
        <v>4437</v>
      </c>
      <c r="Z302" s="39">
        <v>755</v>
      </c>
      <c r="AA302" s="36">
        <v>18291</v>
      </c>
      <c r="AB302" s="36">
        <v>10001</v>
      </c>
      <c r="AC302" s="37">
        <v>28292</v>
      </c>
      <c r="AD302" s="38">
        <v>21921</v>
      </c>
      <c r="AE302" s="38">
        <v>457</v>
      </c>
      <c r="AF302" s="39">
        <v>22378</v>
      </c>
      <c r="AG302" s="36">
        <v>455</v>
      </c>
      <c r="AH302" s="36">
        <v>0</v>
      </c>
      <c r="AI302" s="36">
        <v>0</v>
      </c>
      <c r="AJ302" s="36">
        <v>-3</v>
      </c>
      <c r="AK302" s="40">
        <v>63748</v>
      </c>
      <c r="AL302" s="38">
        <v>19217</v>
      </c>
      <c r="AM302" s="38">
        <v>0</v>
      </c>
      <c r="AN302" s="38">
        <v>0</v>
      </c>
      <c r="AO302" s="38">
        <v>0</v>
      </c>
      <c r="AP302" s="38">
        <v>0</v>
      </c>
      <c r="AQ302" s="36">
        <v>274</v>
      </c>
      <c r="AR302" s="36">
        <v>2496</v>
      </c>
      <c r="AS302" s="36">
        <v>1781</v>
      </c>
      <c r="AT302" s="36">
        <v>0</v>
      </c>
      <c r="AU302" s="36">
        <v>2</v>
      </c>
      <c r="AV302" s="36">
        <v>0</v>
      </c>
      <c r="AW302" s="36">
        <v>-50</v>
      </c>
      <c r="AX302" s="36">
        <v>0</v>
      </c>
      <c r="AY302" s="36">
        <v>0</v>
      </c>
      <c r="AZ302" s="40"/>
      <c r="BA302" s="40">
        <v>87468</v>
      </c>
      <c r="BB302" s="36">
        <v>0</v>
      </c>
      <c r="BC302" s="36">
        <v>0</v>
      </c>
      <c r="BD302" s="36">
        <v>1338</v>
      </c>
      <c r="BE302" s="36">
        <v>-350</v>
      </c>
    </row>
    <row r="303" spans="1:57" x14ac:dyDescent="0.2">
      <c r="A303" s="35" t="s">
        <v>343</v>
      </c>
      <c r="B303" s="35" t="s">
        <v>1345</v>
      </c>
      <c r="C303" s="397" t="str">
        <f>IFERROR(VLOOKUP(B303,#REF!,2,FALSE),"")</f>
        <v/>
      </c>
      <c r="D303" s="35" t="s">
        <v>342</v>
      </c>
      <c r="E303" s="35"/>
      <c r="F303" s="35" t="s">
        <v>24</v>
      </c>
      <c r="G303" s="36">
        <v>52</v>
      </c>
      <c r="H303" s="36">
        <v>6771</v>
      </c>
      <c r="I303" s="37">
        <v>6823</v>
      </c>
      <c r="J303" s="39">
        <v>62</v>
      </c>
      <c r="K303" s="36">
        <v>912</v>
      </c>
      <c r="L303" s="36">
        <v>371</v>
      </c>
      <c r="M303" s="37">
        <v>1283</v>
      </c>
      <c r="N303" s="38">
        <v>1587</v>
      </c>
      <c r="O303" s="38">
        <v>0</v>
      </c>
      <c r="P303" s="38">
        <v>2200</v>
      </c>
      <c r="Q303" s="39">
        <v>3787</v>
      </c>
      <c r="R303" s="37">
        <v>5876</v>
      </c>
      <c r="S303" s="38">
        <v>1063</v>
      </c>
      <c r="T303" s="38">
        <v>451</v>
      </c>
      <c r="U303" s="38">
        <v>700</v>
      </c>
      <c r="V303" s="39">
        <v>2214</v>
      </c>
      <c r="W303" s="36">
        <v>4312</v>
      </c>
      <c r="X303" s="36">
        <v>5556</v>
      </c>
      <c r="Y303" s="37">
        <v>9868</v>
      </c>
      <c r="Z303" s="39">
        <v>7103</v>
      </c>
      <c r="AA303" s="36">
        <v>80224</v>
      </c>
      <c r="AB303" s="36">
        <v>31000</v>
      </c>
      <c r="AC303" s="37">
        <v>111224</v>
      </c>
      <c r="AD303" s="38">
        <v>61822</v>
      </c>
      <c r="AE303" s="38">
        <v>3776</v>
      </c>
      <c r="AF303" s="39">
        <v>65598</v>
      </c>
      <c r="AG303" s="36">
        <v>186</v>
      </c>
      <c r="AH303" s="36">
        <v>126</v>
      </c>
      <c r="AI303" s="36">
        <v>0</v>
      </c>
      <c r="AJ303" s="36">
        <v>0</v>
      </c>
      <c r="AK303" s="40">
        <v>214150</v>
      </c>
      <c r="AL303" s="38">
        <v>62629</v>
      </c>
      <c r="AM303" s="38">
        <v>100</v>
      </c>
      <c r="AN303" s="38">
        <v>0</v>
      </c>
      <c r="AO303" s="38">
        <v>0</v>
      </c>
      <c r="AP303" s="38">
        <v>0</v>
      </c>
      <c r="AQ303" s="36">
        <v>0</v>
      </c>
      <c r="AR303" s="36">
        <v>9798</v>
      </c>
      <c r="AS303" s="36">
        <v>4554</v>
      </c>
      <c r="AT303" s="36">
        <v>0</v>
      </c>
      <c r="AU303" s="36">
        <v>48</v>
      </c>
      <c r="AV303" s="36">
        <v>-1197</v>
      </c>
      <c r="AW303" s="36">
        <v>1726</v>
      </c>
      <c r="AX303" s="36">
        <v>0</v>
      </c>
      <c r="AY303" s="36">
        <v>0</v>
      </c>
      <c r="AZ303" s="40"/>
      <c r="BA303" s="40">
        <v>291808</v>
      </c>
      <c r="BB303" s="36">
        <v>-21</v>
      </c>
      <c r="BC303" s="36">
        <v>-82</v>
      </c>
      <c r="BD303" s="36">
        <v>4350</v>
      </c>
      <c r="BE303" s="36">
        <v>-36</v>
      </c>
    </row>
    <row r="304" spans="1:57" x14ac:dyDescent="0.2">
      <c r="A304" s="35" t="s">
        <v>549</v>
      </c>
      <c r="B304" s="35" t="s">
        <v>1346</v>
      </c>
      <c r="C304" s="397" t="str">
        <f>IFERROR(VLOOKUP(B304,#REF!,2,FALSE),"")</f>
        <v/>
      </c>
      <c r="D304" s="35" t="s">
        <v>946</v>
      </c>
      <c r="E304" s="35"/>
      <c r="F304" s="35" t="s">
        <v>24</v>
      </c>
      <c r="G304" s="36">
        <v>-329</v>
      </c>
      <c r="H304" s="36">
        <v>1907</v>
      </c>
      <c r="I304" s="37">
        <v>1578</v>
      </c>
      <c r="J304" s="39">
        <v>12</v>
      </c>
      <c r="K304" s="36">
        <v>353</v>
      </c>
      <c r="L304" s="36">
        <v>57</v>
      </c>
      <c r="M304" s="37">
        <v>410</v>
      </c>
      <c r="N304" s="38">
        <v>498</v>
      </c>
      <c r="O304" s="38">
        <v>0</v>
      </c>
      <c r="P304" s="38">
        <v>730</v>
      </c>
      <c r="Q304" s="39">
        <v>1228</v>
      </c>
      <c r="R304" s="37">
        <v>1064</v>
      </c>
      <c r="S304" s="38">
        <v>399</v>
      </c>
      <c r="T304" s="38">
        <v>279</v>
      </c>
      <c r="U304" s="38">
        <v>184</v>
      </c>
      <c r="V304" s="39">
        <v>862</v>
      </c>
      <c r="W304" s="36">
        <v>437</v>
      </c>
      <c r="X304" s="36">
        <v>2988</v>
      </c>
      <c r="Y304" s="37">
        <v>3425</v>
      </c>
      <c r="Z304" s="39">
        <v>600</v>
      </c>
      <c r="AA304" s="36">
        <v>27642</v>
      </c>
      <c r="AB304" s="36">
        <v>9292</v>
      </c>
      <c r="AC304" s="37">
        <v>36934</v>
      </c>
      <c r="AD304" s="38">
        <v>21328</v>
      </c>
      <c r="AE304" s="38">
        <v>1899</v>
      </c>
      <c r="AF304" s="39">
        <v>23227</v>
      </c>
      <c r="AG304" s="36">
        <v>217</v>
      </c>
      <c r="AH304" s="36">
        <v>0</v>
      </c>
      <c r="AI304" s="36">
        <v>0</v>
      </c>
      <c r="AJ304" s="36">
        <v>0</v>
      </c>
      <c r="AK304" s="40">
        <v>69557</v>
      </c>
      <c r="AL304" s="38">
        <v>15128</v>
      </c>
      <c r="AM304" s="38">
        <v>0</v>
      </c>
      <c r="AN304" s="38">
        <v>0</v>
      </c>
      <c r="AO304" s="38">
        <v>0</v>
      </c>
      <c r="AP304" s="38">
        <v>0</v>
      </c>
      <c r="AQ304" s="36">
        <v>0</v>
      </c>
      <c r="AR304" s="36">
        <v>3636</v>
      </c>
      <c r="AS304" s="36">
        <v>1532</v>
      </c>
      <c r="AT304" s="36">
        <v>0</v>
      </c>
      <c r="AU304" s="36">
        <v>0</v>
      </c>
      <c r="AV304" s="36">
        <v>-37</v>
      </c>
      <c r="AW304" s="36">
        <v>-831</v>
      </c>
      <c r="AX304" s="36">
        <v>0</v>
      </c>
      <c r="AY304" s="36">
        <v>0</v>
      </c>
      <c r="AZ304" s="40"/>
      <c r="BA304" s="40">
        <v>88985</v>
      </c>
      <c r="BB304" s="36">
        <v>0</v>
      </c>
      <c r="BC304" s="36">
        <v>0</v>
      </c>
      <c r="BD304" s="36">
        <v>680</v>
      </c>
      <c r="BE304" s="36">
        <v>-187</v>
      </c>
    </row>
    <row r="305" spans="1:57" x14ac:dyDescent="0.2">
      <c r="A305" s="35" t="s">
        <v>492</v>
      </c>
      <c r="B305" s="35" t="s">
        <v>1347</v>
      </c>
      <c r="C305" s="397" t="str">
        <f>IFERROR(VLOOKUP(B305,#REF!,2,FALSE),"")</f>
        <v/>
      </c>
      <c r="D305" s="35" t="s">
        <v>491</v>
      </c>
      <c r="E305" s="35"/>
      <c r="F305" s="35" t="s">
        <v>24</v>
      </c>
      <c r="G305" s="36">
        <v>-129</v>
      </c>
      <c r="H305" s="36">
        <v>3705</v>
      </c>
      <c r="I305" s="37">
        <v>3576</v>
      </c>
      <c r="J305" s="39">
        <v>39</v>
      </c>
      <c r="K305" s="36">
        <v>71</v>
      </c>
      <c r="L305" s="36">
        <v>84</v>
      </c>
      <c r="M305" s="37">
        <v>155</v>
      </c>
      <c r="N305" s="38">
        <v>703</v>
      </c>
      <c r="O305" s="38">
        <v>0</v>
      </c>
      <c r="P305" s="38">
        <v>1519</v>
      </c>
      <c r="Q305" s="39">
        <v>2222</v>
      </c>
      <c r="R305" s="37">
        <v>2839</v>
      </c>
      <c r="S305" s="38">
        <v>632</v>
      </c>
      <c r="T305" s="38">
        <v>278</v>
      </c>
      <c r="U305" s="38">
        <v>637</v>
      </c>
      <c r="V305" s="39">
        <v>1547</v>
      </c>
      <c r="W305" s="36">
        <v>1463</v>
      </c>
      <c r="X305" s="36">
        <v>4113</v>
      </c>
      <c r="Y305" s="37">
        <v>5576</v>
      </c>
      <c r="Z305" s="39">
        <v>2403</v>
      </c>
      <c r="AA305" s="36">
        <v>34856</v>
      </c>
      <c r="AB305" s="36">
        <v>13312.34440667315</v>
      </c>
      <c r="AC305" s="37">
        <v>48168.344406673146</v>
      </c>
      <c r="AD305" s="38">
        <v>34507</v>
      </c>
      <c r="AE305" s="38">
        <v>1279</v>
      </c>
      <c r="AF305" s="39">
        <v>35786</v>
      </c>
      <c r="AG305" s="36">
        <v>-2053</v>
      </c>
      <c r="AH305" s="36">
        <v>186</v>
      </c>
      <c r="AI305" s="36">
        <v>0</v>
      </c>
      <c r="AJ305" s="36">
        <v>60</v>
      </c>
      <c r="AK305" s="40">
        <v>100504.34440667315</v>
      </c>
      <c r="AL305" s="38">
        <v>25859</v>
      </c>
      <c r="AM305" s="38">
        <v>0</v>
      </c>
      <c r="AN305" s="38">
        <v>0</v>
      </c>
      <c r="AO305" s="38">
        <v>0</v>
      </c>
      <c r="AP305" s="38">
        <v>0</v>
      </c>
      <c r="AQ305" s="36">
        <v>230</v>
      </c>
      <c r="AR305" s="36">
        <v>4669</v>
      </c>
      <c r="AS305" s="36">
        <v>3165</v>
      </c>
      <c r="AT305" s="36">
        <v>0</v>
      </c>
      <c r="AU305" s="36">
        <v>16</v>
      </c>
      <c r="AV305" s="36">
        <v>-216</v>
      </c>
      <c r="AW305" s="36">
        <v>-354</v>
      </c>
      <c r="AX305" s="36">
        <v>-703</v>
      </c>
      <c r="AY305" s="36">
        <v>0</v>
      </c>
      <c r="AZ305" s="40"/>
      <c r="BA305" s="40">
        <v>133170.34440667316</v>
      </c>
      <c r="BB305" s="36">
        <v>-54</v>
      </c>
      <c r="BC305" s="36">
        <v>-98</v>
      </c>
      <c r="BD305" s="36">
        <v>1015</v>
      </c>
      <c r="BE305" s="36">
        <v>-131</v>
      </c>
    </row>
    <row r="306" spans="1:57" x14ac:dyDescent="0.2">
      <c r="A306" s="35" t="s">
        <v>672</v>
      </c>
      <c r="B306" s="35" t="s">
        <v>1348</v>
      </c>
      <c r="C306" s="397" t="str">
        <f>IFERROR(VLOOKUP(B306,#REF!,2,FALSE),"")</f>
        <v/>
      </c>
      <c r="D306" s="35" t="s">
        <v>671</v>
      </c>
      <c r="E306" s="35"/>
      <c r="F306" s="35" t="s">
        <v>24</v>
      </c>
      <c r="G306" s="36">
        <v>197</v>
      </c>
      <c r="H306" s="36">
        <v>2176</v>
      </c>
      <c r="I306" s="37">
        <v>2373</v>
      </c>
      <c r="J306" s="39">
        <v>0</v>
      </c>
      <c r="K306" s="36">
        <v>328</v>
      </c>
      <c r="L306" s="36">
        <v>90</v>
      </c>
      <c r="M306" s="37">
        <v>418</v>
      </c>
      <c r="N306" s="38">
        <v>2797</v>
      </c>
      <c r="O306" s="38">
        <v>0</v>
      </c>
      <c r="P306" s="38">
        <v>985</v>
      </c>
      <c r="Q306" s="39">
        <v>3782</v>
      </c>
      <c r="R306" s="37">
        <v>2522</v>
      </c>
      <c r="S306" s="38">
        <v>519</v>
      </c>
      <c r="T306" s="38">
        <v>405</v>
      </c>
      <c r="U306" s="38">
        <v>464</v>
      </c>
      <c r="V306" s="39">
        <v>1388</v>
      </c>
      <c r="W306" s="36">
        <v>1627</v>
      </c>
      <c r="X306" s="36">
        <v>5835</v>
      </c>
      <c r="Y306" s="37">
        <v>7462</v>
      </c>
      <c r="Z306" s="39">
        <v>4328</v>
      </c>
      <c r="AA306" s="36">
        <v>61879</v>
      </c>
      <c r="AB306" s="36">
        <v>13018</v>
      </c>
      <c r="AC306" s="37">
        <v>74897</v>
      </c>
      <c r="AD306" s="38">
        <v>37580</v>
      </c>
      <c r="AE306" s="38">
        <v>3355</v>
      </c>
      <c r="AF306" s="39">
        <v>40935</v>
      </c>
      <c r="AG306" s="36">
        <v>0</v>
      </c>
      <c r="AH306" s="36">
        <v>-2</v>
      </c>
      <c r="AI306" s="36">
        <v>0</v>
      </c>
      <c r="AJ306" s="36">
        <v>-4815</v>
      </c>
      <c r="AK306" s="40">
        <v>133288</v>
      </c>
      <c r="AL306" s="38">
        <v>34310</v>
      </c>
      <c r="AM306" s="38">
        <v>0</v>
      </c>
      <c r="AN306" s="38">
        <v>0</v>
      </c>
      <c r="AO306" s="38">
        <v>0</v>
      </c>
      <c r="AP306" s="38">
        <v>0</v>
      </c>
      <c r="AQ306" s="36">
        <v>0</v>
      </c>
      <c r="AR306" s="36">
        <v>5475</v>
      </c>
      <c r="AS306" s="36">
        <v>3843</v>
      </c>
      <c r="AT306" s="36">
        <v>0</v>
      </c>
      <c r="AU306" s="36">
        <v>0</v>
      </c>
      <c r="AV306" s="36">
        <v>0</v>
      </c>
      <c r="AW306" s="36">
        <v>0</v>
      </c>
      <c r="AX306" s="36">
        <v>0</v>
      </c>
      <c r="AY306" s="36">
        <v>0</v>
      </c>
      <c r="AZ306" s="40"/>
      <c r="BA306" s="40">
        <v>176916</v>
      </c>
      <c r="BB306" s="36">
        <v>0</v>
      </c>
      <c r="BC306" s="36">
        <v>0</v>
      </c>
      <c r="BD306" s="36">
        <v>2786</v>
      </c>
      <c r="BE306" s="36">
        <v>0</v>
      </c>
    </row>
    <row r="307" spans="1:57" x14ac:dyDescent="0.2">
      <c r="A307" s="35" t="s">
        <v>23</v>
      </c>
      <c r="B307" s="35" t="s">
        <v>1349</v>
      </c>
      <c r="C307" s="397" t="str">
        <f>IFERROR(VLOOKUP(B307,#REF!,2,FALSE),"")</f>
        <v/>
      </c>
      <c r="D307" s="35" t="s">
        <v>22</v>
      </c>
      <c r="E307" s="35"/>
      <c r="F307" s="35" t="s">
        <v>24</v>
      </c>
      <c r="G307" s="36">
        <v>-293</v>
      </c>
      <c r="H307" s="36">
        <v>5015</v>
      </c>
      <c r="I307" s="37">
        <v>4722</v>
      </c>
      <c r="J307" s="39">
        <v>0</v>
      </c>
      <c r="K307" s="36">
        <v>334</v>
      </c>
      <c r="L307" s="36">
        <v>0</v>
      </c>
      <c r="M307" s="37">
        <v>334</v>
      </c>
      <c r="N307" s="38">
        <v>310</v>
      </c>
      <c r="O307" s="38">
        <v>0</v>
      </c>
      <c r="P307" s="38">
        <v>941</v>
      </c>
      <c r="Q307" s="39">
        <v>1251</v>
      </c>
      <c r="R307" s="37">
        <v>3467</v>
      </c>
      <c r="S307" s="38">
        <v>327</v>
      </c>
      <c r="T307" s="38">
        <v>216</v>
      </c>
      <c r="U307" s="38">
        <v>1556</v>
      </c>
      <c r="V307" s="39">
        <v>2099</v>
      </c>
      <c r="W307" s="36">
        <v>669</v>
      </c>
      <c r="X307" s="36">
        <v>2410</v>
      </c>
      <c r="Y307" s="37">
        <v>3079</v>
      </c>
      <c r="Z307" s="39">
        <v>1164</v>
      </c>
      <c r="AA307" s="36">
        <v>20064</v>
      </c>
      <c r="AB307" s="36">
        <v>9509</v>
      </c>
      <c r="AC307" s="37">
        <v>29573</v>
      </c>
      <c r="AD307" s="38">
        <v>20619</v>
      </c>
      <c r="AE307" s="38">
        <v>190</v>
      </c>
      <c r="AF307" s="39">
        <v>20809</v>
      </c>
      <c r="AG307" s="36">
        <v>159</v>
      </c>
      <c r="AH307" s="36">
        <v>0</v>
      </c>
      <c r="AI307" s="36">
        <v>0</v>
      </c>
      <c r="AJ307" s="36">
        <v>0</v>
      </c>
      <c r="AK307" s="40">
        <v>66657</v>
      </c>
      <c r="AL307" s="38">
        <v>8023</v>
      </c>
      <c r="AM307" s="38">
        <v>81</v>
      </c>
      <c r="AN307" s="38">
        <v>9792</v>
      </c>
      <c r="AO307" s="38">
        <v>0</v>
      </c>
      <c r="AP307" s="38">
        <v>0</v>
      </c>
      <c r="AQ307" s="36">
        <v>0</v>
      </c>
      <c r="AR307" s="36">
        <v>2654</v>
      </c>
      <c r="AS307" s="36">
        <v>0</v>
      </c>
      <c r="AT307" s="36">
        <v>0</v>
      </c>
      <c r="AU307" s="36">
        <v>322</v>
      </c>
      <c r="AV307" s="36">
        <v>-3</v>
      </c>
      <c r="AW307" s="36">
        <v>4324</v>
      </c>
      <c r="AX307" s="36">
        <v>0</v>
      </c>
      <c r="AY307" s="36">
        <v>0</v>
      </c>
      <c r="AZ307" s="40"/>
      <c r="BA307" s="40">
        <v>91850</v>
      </c>
      <c r="BB307" s="36">
        <v>0</v>
      </c>
      <c r="BC307" s="36">
        <v>0</v>
      </c>
      <c r="BD307" s="36">
        <v>5</v>
      </c>
      <c r="BE307" s="36">
        <v>-3</v>
      </c>
    </row>
    <row r="308" spans="1:57" x14ac:dyDescent="0.2">
      <c r="A308" s="35" t="s">
        <v>161</v>
      </c>
      <c r="B308" s="35" t="s">
        <v>1350</v>
      </c>
      <c r="C308" s="397" t="str">
        <f>IFERROR(VLOOKUP(B308,#REF!,2,FALSE),"")</f>
        <v/>
      </c>
      <c r="D308" s="35" t="s">
        <v>160</v>
      </c>
      <c r="E308" s="35"/>
      <c r="F308" s="35" t="s">
        <v>24</v>
      </c>
      <c r="G308" s="36">
        <v>75</v>
      </c>
      <c r="H308" s="36">
        <v>963</v>
      </c>
      <c r="I308" s="37">
        <v>1038</v>
      </c>
      <c r="J308" s="39">
        <v>76</v>
      </c>
      <c r="K308" s="36">
        <v>397</v>
      </c>
      <c r="L308" s="36">
        <v>207</v>
      </c>
      <c r="M308" s="37">
        <v>604</v>
      </c>
      <c r="N308" s="38">
        <v>1834</v>
      </c>
      <c r="O308" s="38">
        <v>0</v>
      </c>
      <c r="P308" s="38">
        <v>693</v>
      </c>
      <c r="Q308" s="39">
        <v>2527</v>
      </c>
      <c r="R308" s="37">
        <v>5778</v>
      </c>
      <c r="S308" s="38">
        <v>879</v>
      </c>
      <c r="T308" s="38">
        <v>76</v>
      </c>
      <c r="U308" s="38">
        <v>1035</v>
      </c>
      <c r="V308" s="39">
        <v>1990</v>
      </c>
      <c r="W308" s="36">
        <v>2636</v>
      </c>
      <c r="X308" s="36">
        <v>3562</v>
      </c>
      <c r="Y308" s="37">
        <v>6198</v>
      </c>
      <c r="Z308" s="39">
        <v>2371</v>
      </c>
      <c r="AA308" s="36">
        <v>28452</v>
      </c>
      <c r="AB308" s="36">
        <v>7389</v>
      </c>
      <c r="AC308" s="37">
        <v>35841</v>
      </c>
      <c r="AD308" s="38">
        <v>35918</v>
      </c>
      <c r="AE308" s="38">
        <v>1407</v>
      </c>
      <c r="AF308" s="39">
        <v>37325</v>
      </c>
      <c r="AG308" s="36">
        <v>3328</v>
      </c>
      <c r="AH308" s="36">
        <v>0</v>
      </c>
      <c r="AI308" s="36">
        <v>60</v>
      </c>
      <c r="AJ308" s="36">
        <v>-223</v>
      </c>
      <c r="AK308" s="40">
        <v>96913</v>
      </c>
      <c r="AL308" s="38">
        <v>11480</v>
      </c>
      <c r="AM308" s="38">
        <v>0</v>
      </c>
      <c r="AN308" s="38">
        <v>9993</v>
      </c>
      <c r="AO308" s="38">
        <v>0</v>
      </c>
      <c r="AP308" s="38">
        <v>0</v>
      </c>
      <c r="AQ308" s="36">
        <v>504</v>
      </c>
      <c r="AR308" s="36">
        <v>3244</v>
      </c>
      <c r="AS308" s="36">
        <v>0</v>
      </c>
      <c r="AT308" s="36">
        <v>0</v>
      </c>
      <c r="AU308" s="36">
        <v>292</v>
      </c>
      <c r="AV308" s="36">
        <v>0</v>
      </c>
      <c r="AW308" s="36">
        <v>-1096</v>
      </c>
      <c r="AX308" s="36">
        <v>0</v>
      </c>
      <c r="AY308" s="36">
        <v>0</v>
      </c>
      <c r="AZ308" s="40"/>
      <c r="BA308" s="40">
        <v>121330</v>
      </c>
      <c r="BB308" s="36">
        <v>0</v>
      </c>
      <c r="BC308" s="36">
        <v>0</v>
      </c>
      <c r="BD308" s="36">
        <v>4419</v>
      </c>
      <c r="BE308" s="36">
        <v>-154</v>
      </c>
    </row>
    <row r="309" spans="1:57" x14ac:dyDescent="0.2">
      <c r="A309" s="35" t="s">
        <v>471</v>
      </c>
      <c r="B309" s="35" t="s">
        <v>1351</v>
      </c>
      <c r="C309" s="397" t="str">
        <f>IFERROR(VLOOKUP(B309,#REF!,2,FALSE),"")</f>
        <v/>
      </c>
      <c r="D309" s="35" t="s">
        <v>470</v>
      </c>
      <c r="E309" s="35"/>
      <c r="F309" s="35" t="s">
        <v>24</v>
      </c>
      <c r="G309" s="36">
        <v>-115</v>
      </c>
      <c r="H309" s="36">
        <v>2019</v>
      </c>
      <c r="I309" s="37">
        <v>1904</v>
      </c>
      <c r="J309" s="39">
        <v>39</v>
      </c>
      <c r="K309" s="36">
        <v>76</v>
      </c>
      <c r="L309" s="36">
        <v>134</v>
      </c>
      <c r="M309" s="37">
        <v>210</v>
      </c>
      <c r="N309" s="38">
        <v>1043</v>
      </c>
      <c r="O309" s="38">
        <v>0</v>
      </c>
      <c r="P309" s="38">
        <v>466</v>
      </c>
      <c r="Q309" s="39">
        <v>1509</v>
      </c>
      <c r="R309" s="37">
        <v>3718</v>
      </c>
      <c r="S309" s="38">
        <v>470</v>
      </c>
      <c r="T309" s="38">
        <v>-114</v>
      </c>
      <c r="U309" s="38">
        <v>145</v>
      </c>
      <c r="V309" s="39">
        <v>501</v>
      </c>
      <c r="W309" s="36">
        <v>1536</v>
      </c>
      <c r="X309" s="36">
        <v>2550</v>
      </c>
      <c r="Y309" s="37">
        <v>4086</v>
      </c>
      <c r="Z309" s="39">
        <v>3152</v>
      </c>
      <c r="AA309" s="36">
        <v>21672</v>
      </c>
      <c r="AB309" s="36">
        <v>10008</v>
      </c>
      <c r="AC309" s="37">
        <v>31680</v>
      </c>
      <c r="AD309" s="38">
        <v>37033</v>
      </c>
      <c r="AE309" s="38">
        <v>680</v>
      </c>
      <c r="AF309" s="39">
        <v>37713</v>
      </c>
      <c r="AG309" s="36">
        <v>916</v>
      </c>
      <c r="AH309" s="36">
        <v>0</v>
      </c>
      <c r="AI309" s="36">
        <v>41</v>
      </c>
      <c r="AJ309" s="36">
        <v>0</v>
      </c>
      <c r="AK309" s="40">
        <v>85469</v>
      </c>
      <c r="AL309" s="38">
        <v>9970</v>
      </c>
      <c r="AM309" s="38">
        <v>13</v>
      </c>
      <c r="AN309" s="38">
        <v>12279</v>
      </c>
      <c r="AO309" s="38">
        <v>0</v>
      </c>
      <c r="AP309" s="38">
        <v>0</v>
      </c>
      <c r="AQ309" s="36">
        <v>641</v>
      </c>
      <c r="AR309" s="36">
        <v>2726</v>
      </c>
      <c r="AS309" s="36">
        <v>0</v>
      </c>
      <c r="AT309" s="36">
        <v>0</v>
      </c>
      <c r="AU309" s="36">
        <v>553</v>
      </c>
      <c r="AV309" s="36">
        <v>-235</v>
      </c>
      <c r="AW309" s="36">
        <v>250</v>
      </c>
      <c r="AX309" s="36">
        <v>-218</v>
      </c>
      <c r="AY309" s="36">
        <v>0</v>
      </c>
      <c r="AZ309" s="40"/>
      <c r="BA309" s="40">
        <v>111448</v>
      </c>
      <c r="BB309" s="36">
        <v>0</v>
      </c>
      <c r="BC309" s="36">
        <v>0</v>
      </c>
      <c r="BD309" s="36">
        <v>2248</v>
      </c>
      <c r="BE309" s="36">
        <v>-137</v>
      </c>
    </row>
    <row r="310" spans="1:57" x14ac:dyDescent="0.2">
      <c r="A310" s="35" t="s">
        <v>497</v>
      </c>
      <c r="B310" s="35" t="s">
        <v>1352</v>
      </c>
      <c r="C310" s="397" t="str">
        <f>IFERROR(VLOOKUP(B310,#REF!,2,FALSE),"")</f>
        <v/>
      </c>
      <c r="D310" s="35" t="s">
        <v>496</v>
      </c>
      <c r="E310" s="35"/>
      <c r="F310" s="35" t="s">
        <v>24</v>
      </c>
      <c r="G310" s="36">
        <v>-128</v>
      </c>
      <c r="H310" s="36">
        <v>12878</v>
      </c>
      <c r="I310" s="37">
        <v>12750</v>
      </c>
      <c r="J310" s="39">
        <v>94</v>
      </c>
      <c r="K310" s="36">
        <v>792</v>
      </c>
      <c r="L310" s="36">
        <v>66</v>
      </c>
      <c r="M310" s="37">
        <v>858</v>
      </c>
      <c r="N310" s="38">
        <v>9636</v>
      </c>
      <c r="O310" s="38">
        <v>0</v>
      </c>
      <c r="P310" s="38">
        <v>1261</v>
      </c>
      <c r="Q310" s="39">
        <v>10897</v>
      </c>
      <c r="R310" s="37">
        <v>8400</v>
      </c>
      <c r="S310" s="38">
        <v>2418</v>
      </c>
      <c r="T310" s="38">
        <v>54</v>
      </c>
      <c r="U310" s="38">
        <v>834</v>
      </c>
      <c r="V310" s="39">
        <v>3306</v>
      </c>
      <c r="W310" s="36">
        <v>4711</v>
      </c>
      <c r="X310" s="36">
        <v>4895</v>
      </c>
      <c r="Y310" s="37">
        <v>9606</v>
      </c>
      <c r="Z310" s="39">
        <v>5912</v>
      </c>
      <c r="AA310" s="36">
        <v>42956</v>
      </c>
      <c r="AB310" s="36">
        <v>15304</v>
      </c>
      <c r="AC310" s="37">
        <v>58260</v>
      </c>
      <c r="AD310" s="38">
        <v>54126</v>
      </c>
      <c r="AE310" s="38">
        <v>4962</v>
      </c>
      <c r="AF310" s="39">
        <v>59088</v>
      </c>
      <c r="AG310" s="36">
        <v>1824</v>
      </c>
      <c r="AH310" s="36">
        <v>0</v>
      </c>
      <c r="AI310" s="36">
        <v>0</v>
      </c>
      <c r="AJ310" s="36">
        <v>0</v>
      </c>
      <c r="AK310" s="40">
        <v>170995</v>
      </c>
      <c r="AL310" s="38">
        <v>25171</v>
      </c>
      <c r="AM310" s="38">
        <v>41</v>
      </c>
      <c r="AN310" s="38">
        <v>18419</v>
      </c>
      <c r="AO310" s="38">
        <v>0</v>
      </c>
      <c r="AP310" s="38">
        <v>2</v>
      </c>
      <c r="AQ310" s="36">
        <v>129</v>
      </c>
      <c r="AR310" s="36">
        <v>6115</v>
      </c>
      <c r="AS310" s="36">
        <v>0</v>
      </c>
      <c r="AT310" s="36">
        <v>0</v>
      </c>
      <c r="AU310" s="36">
        <v>0</v>
      </c>
      <c r="AV310" s="36">
        <v>-383</v>
      </c>
      <c r="AW310" s="36">
        <v>-6</v>
      </c>
      <c r="AX310" s="36">
        <v>0</v>
      </c>
      <c r="AY310" s="36">
        <v>0</v>
      </c>
      <c r="AZ310" s="40"/>
      <c r="BA310" s="40">
        <v>220483</v>
      </c>
      <c r="BB310" s="36">
        <v>0</v>
      </c>
      <c r="BC310" s="36">
        <v>0</v>
      </c>
      <c r="BD310" s="36">
        <v>6858</v>
      </c>
      <c r="BE310" s="36">
        <v>0</v>
      </c>
    </row>
    <row r="311" spans="1:57" x14ac:dyDescent="0.2">
      <c r="A311" s="35" t="s">
        <v>226</v>
      </c>
      <c r="B311" s="35" t="s">
        <v>1353</v>
      </c>
      <c r="C311" s="397" t="str">
        <f>IFERROR(VLOOKUP(B311,#REF!,2,FALSE),"")</f>
        <v/>
      </c>
      <c r="D311" s="35" t="s">
        <v>225</v>
      </c>
      <c r="E311" s="35"/>
      <c r="F311" s="35" t="s">
        <v>24</v>
      </c>
      <c r="G311" s="36">
        <v>-173</v>
      </c>
      <c r="H311" s="36">
        <v>1204</v>
      </c>
      <c r="I311" s="37">
        <v>1031</v>
      </c>
      <c r="J311" s="39">
        <v>0</v>
      </c>
      <c r="K311" s="36">
        <v>343</v>
      </c>
      <c r="L311" s="36">
        <v>103</v>
      </c>
      <c r="M311" s="37">
        <v>446</v>
      </c>
      <c r="N311" s="38">
        <v>1259</v>
      </c>
      <c r="O311" s="38">
        <v>0</v>
      </c>
      <c r="P311" s="38">
        <v>636</v>
      </c>
      <c r="Q311" s="39">
        <v>1895</v>
      </c>
      <c r="R311" s="37">
        <v>3255</v>
      </c>
      <c r="S311" s="38">
        <v>324</v>
      </c>
      <c r="T311" s="38">
        <v>84</v>
      </c>
      <c r="U311" s="38">
        <v>256</v>
      </c>
      <c r="V311" s="39">
        <v>664</v>
      </c>
      <c r="W311" s="36">
        <v>1363</v>
      </c>
      <c r="X311" s="36">
        <v>2685</v>
      </c>
      <c r="Y311" s="37">
        <v>4048</v>
      </c>
      <c r="Z311" s="39">
        <v>2591</v>
      </c>
      <c r="AA311" s="36">
        <v>32063</v>
      </c>
      <c r="AB311" s="36">
        <v>12245.630557469623</v>
      </c>
      <c r="AC311" s="37">
        <v>44308.630557469623</v>
      </c>
      <c r="AD311" s="38">
        <v>25698</v>
      </c>
      <c r="AE311" s="38">
        <v>808</v>
      </c>
      <c r="AF311" s="39">
        <v>26506</v>
      </c>
      <c r="AG311" s="36">
        <v>215</v>
      </c>
      <c r="AH311" s="36">
        <v>0</v>
      </c>
      <c r="AI311" s="36">
        <v>88</v>
      </c>
      <c r="AJ311" s="36">
        <v>1098</v>
      </c>
      <c r="AK311" s="40">
        <v>86145.630557469616</v>
      </c>
      <c r="AL311" s="38">
        <v>8999</v>
      </c>
      <c r="AM311" s="38">
        <v>0</v>
      </c>
      <c r="AN311" s="38">
        <v>10538</v>
      </c>
      <c r="AO311" s="38">
        <v>0</v>
      </c>
      <c r="AP311" s="38">
        <v>0</v>
      </c>
      <c r="AQ311" s="36">
        <v>3</v>
      </c>
      <c r="AR311" s="36">
        <v>2825</v>
      </c>
      <c r="AS311" s="36">
        <v>0</v>
      </c>
      <c r="AT311" s="36">
        <v>0</v>
      </c>
      <c r="AU311" s="36">
        <v>0</v>
      </c>
      <c r="AV311" s="36">
        <v>-407</v>
      </c>
      <c r="AW311" s="36">
        <v>234</v>
      </c>
      <c r="AX311" s="36">
        <v>0</v>
      </c>
      <c r="AY311" s="36">
        <v>0</v>
      </c>
      <c r="AZ311" s="40"/>
      <c r="BA311" s="40">
        <v>108337.63055746962</v>
      </c>
      <c r="BB311" s="36">
        <v>0</v>
      </c>
      <c r="BC311" s="36">
        <v>-518</v>
      </c>
      <c r="BD311" s="36">
        <v>6189</v>
      </c>
      <c r="BE311" s="36">
        <v>-415</v>
      </c>
    </row>
    <row r="312" spans="1:57" x14ac:dyDescent="0.2">
      <c r="A312" s="35" t="s">
        <v>381</v>
      </c>
      <c r="B312" s="35" t="s">
        <v>1354</v>
      </c>
      <c r="C312" s="397" t="str">
        <f>IFERROR(VLOOKUP(B312,#REF!,2,FALSE),"")</f>
        <v/>
      </c>
      <c r="D312" s="35" t="s">
        <v>947</v>
      </c>
      <c r="E312" s="35"/>
      <c r="F312" s="35" t="s">
        <v>24</v>
      </c>
      <c r="G312" s="36">
        <v>-330</v>
      </c>
      <c r="H312" s="36">
        <v>1092</v>
      </c>
      <c r="I312" s="37">
        <v>762</v>
      </c>
      <c r="J312" s="39">
        <v>70</v>
      </c>
      <c r="K312" s="36">
        <v>98</v>
      </c>
      <c r="L312" s="36">
        <v>192</v>
      </c>
      <c r="M312" s="37">
        <v>290</v>
      </c>
      <c r="N312" s="38">
        <v>-933</v>
      </c>
      <c r="O312" s="38">
        <v>0</v>
      </c>
      <c r="P312" s="38">
        <v>1434</v>
      </c>
      <c r="Q312" s="39">
        <v>501</v>
      </c>
      <c r="R312" s="37">
        <v>5920</v>
      </c>
      <c r="S312" s="38">
        <v>1588</v>
      </c>
      <c r="T312" s="38">
        <v>26</v>
      </c>
      <c r="U312" s="38">
        <v>158</v>
      </c>
      <c r="V312" s="39">
        <v>1772</v>
      </c>
      <c r="W312" s="36">
        <v>2885</v>
      </c>
      <c r="X312" s="36">
        <v>3156</v>
      </c>
      <c r="Y312" s="37">
        <v>6041</v>
      </c>
      <c r="Z312" s="39">
        <v>2291</v>
      </c>
      <c r="AA312" s="36">
        <v>33501</v>
      </c>
      <c r="AB312" s="36">
        <v>17563</v>
      </c>
      <c r="AC312" s="37">
        <v>51064</v>
      </c>
      <c r="AD312" s="38">
        <v>33840</v>
      </c>
      <c r="AE312" s="38">
        <v>2535</v>
      </c>
      <c r="AF312" s="39">
        <v>36375</v>
      </c>
      <c r="AG312" s="36">
        <v>2963</v>
      </c>
      <c r="AH312" s="36">
        <v>0</v>
      </c>
      <c r="AI312" s="36">
        <v>100</v>
      </c>
      <c r="AJ312" s="36">
        <v>14</v>
      </c>
      <c r="AK312" s="40">
        <v>108163</v>
      </c>
      <c r="AL312" s="38">
        <v>16358</v>
      </c>
      <c r="AM312" s="38">
        <v>0</v>
      </c>
      <c r="AN312" s="38">
        <v>17184</v>
      </c>
      <c r="AO312" s="38">
        <v>0</v>
      </c>
      <c r="AP312" s="38">
        <v>79</v>
      </c>
      <c r="AQ312" s="36">
        <v>21</v>
      </c>
      <c r="AR312" s="36">
        <v>4113</v>
      </c>
      <c r="AS312" s="36">
        <v>0</v>
      </c>
      <c r="AT312" s="36">
        <v>0</v>
      </c>
      <c r="AU312" s="36">
        <v>0</v>
      </c>
      <c r="AV312" s="36">
        <v>-4205</v>
      </c>
      <c r="AW312" s="36">
        <v>-2077</v>
      </c>
      <c r="AX312" s="36">
        <v>0</v>
      </c>
      <c r="AY312" s="36">
        <v>0</v>
      </c>
      <c r="AZ312" s="40"/>
      <c r="BA312" s="40">
        <v>139636</v>
      </c>
      <c r="BB312" s="36">
        <v>-357</v>
      </c>
      <c r="BC312" s="36">
        <v>-274</v>
      </c>
      <c r="BD312" s="36">
        <v>4665</v>
      </c>
      <c r="BE312" s="36">
        <v>-390</v>
      </c>
    </row>
    <row r="313" spans="1:57" x14ac:dyDescent="0.2">
      <c r="A313" s="35" t="s">
        <v>408</v>
      </c>
      <c r="B313" s="35" t="s">
        <v>1355</v>
      </c>
      <c r="C313" s="397" t="str">
        <f>IFERROR(VLOOKUP(B313,#REF!,2,FALSE),"")</f>
        <v/>
      </c>
      <c r="D313" s="35" t="s">
        <v>407</v>
      </c>
      <c r="E313" s="35"/>
      <c r="F313" s="35" t="s">
        <v>24</v>
      </c>
      <c r="G313" s="36">
        <v>-199</v>
      </c>
      <c r="H313" s="36">
        <v>1476</v>
      </c>
      <c r="I313" s="37">
        <v>1277</v>
      </c>
      <c r="J313" s="39">
        <v>28</v>
      </c>
      <c r="K313" s="36">
        <v>71</v>
      </c>
      <c r="L313" s="36">
        <v>44</v>
      </c>
      <c r="M313" s="37">
        <v>115</v>
      </c>
      <c r="N313" s="38">
        <v>496</v>
      </c>
      <c r="O313" s="38">
        <v>0</v>
      </c>
      <c r="P313" s="38">
        <v>668</v>
      </c>
      <c r="Q313" s="39">
        <v>1164</v>
      </c>
      <c r="R313" s="37">
        <v>4034</v>
      </c>
      <c r="S313" s="38">
        <v>1396</v>
      </c>
      <c r="T313" s="38">
        <v>162</v>
      </c>
      <c r="U313" s="38">
        <v>-23</v>
      </c>
      <c r="V313" s="39">
        <v>1535</v>
      </c>
      <c r="W313" s="36">
        <v>1597</v>
      </c>
      <c r="X313" s="36">
        <v>1572</v>
      </c>
      <c r="Y313" s="37">
        <v>3169</v>
      </c>
      <c r="Z313" s="39">
        <v>3615</v>
      </c>
      <c r="AA313" s="36">
        <v>35297</v>
      </c>
      <c r="AB313" s="36">
        <v>8625</v>
      </c>
      <c r="AC313" s="37">
        <v>43922</v>
      </c>
      <c r="AD313" s="38">
        <v>21761</v>
      </c>
      <c r="AE313" s="38">
        <v>987</v>
      </c>
      <c r="AF313" s="39">
        <v>22748</v>
      </c>
      <c r="AG313" s="36">
        <v>2682</v>
      </c>
      <c r="AH313" s="36">
        <v>0</v>
      </c>
      <c r="AI313" s="36">
        <v>0</v>
      </c>
      <c r="AJ313" s="36">
        <v>0</v>
      </c>
      <c r="AK313" s="40">
        <v>84289</v>
      </c>
      <c r="AL313" s="38">
        <v>8952</v>
      </c>
      <c r="AM313" s="38">
        <v>231</v>
      </c>
      <c r="AN313" s="38">
        <v>7478</v>
      </c>
      <c r="AO313" s="38">
        <v>0</v>
      </c>
      <c r="AP313" s="38">
        <v>0</v>
      </c>
      <c r="AQ313" s="36">
        <v>0</v>
      </c>
      <c r="AR313" s="36">
        <v>2844</v>
      </c>
      <c r="AS313" s="36">
        <v>0</v>
      </c>
      <c r="AT313" s="36">
        <v>0</v>
      </c>
      <c r="AU313" s="36">
        <v>33</v>
      </c>
      <c r="AV313" s="36">
        <v>0</v>
      </c>
      <c r="AW313" s="36">
        <v>0</v>
      </c>
      <c r="AX313" s="36">
        <v>0</v>
      </c>
      <c r="AY313" s="36">
        <v>0</v>
      </c>
      <c r="AZ313" s="40"/>
      <c r="BA313" s="40">
        <v>103827</v>
      </c>
      <c r="BB313" s="36">
        <v>0</v>
      </c>
      <c r="BC313" s="36">
        <v>0</v>
      </c>
      <c r="BD313" s="36">
        <v>3248</v>
      </c>
      <c r="BE313" s="36">
        <v>-906</v>
      </c>
    </row>
    <row r="314" spans="1:57" x14ac:dyDescent="0.2">
      <c r="A314" s="35" t="s">
        <v>535</v>
      </c>
      <c r="B314" s="35" t="s">
        <v>1356</v>
      </c>
      <c r="C314" s="397" t="str">
        <f>IFERROR(VLOOKUP(B314,#REF!,2,FALSE),"")</f>
        <v/>
      </c>
      <c r="D314" s="35" t="s">
        <v>534</v>
      </c>
      <c r="E314" s="35"/>
      <c r="F314" s="35" t="s">
        <v>24</v>
      </c>
      <c r="G314" s="36">
        <v>-258</v>
      </c>
      <c r="H314" s="36">
        <v>107</v>
      </c>
      <c r="I314" s="37">
        <v>-151</v>
      </c>
      <c r="J314" s="39">
        <v>77</v>
      </c>
      <c r="K314" s="36">
        <v>90</v>
      </c>
      <c r="L314" s="36">
        <v>85</v>
      </c>
      <c r="M314" s="37">
        <v>175</v>
      </c>
      <c r="N314" s="38">
        <v>-345</v>
      </c>
      <c r="O314" s="38">
        <v>0</v>
      </c>
      <c r="P314" s="38">
        <v>193</v>
      </c>
      <c r="Q314" s="39">
        <v>-152</v>
      </c>
      <c r="R314" s="37">
        <v>3206</v>
      </c>
      <c r="S314" s="38">
        <v>1385</v>
      </c>
      <c r="T314" s="38">
        <v>-169</v>
      </c>
      <c r="U314" s="38">
        <v>239</v>
      </c>
      <c r="V314" s="39">
        <v>1455</v>
      </c>
      <c r="W314" s="36">
        <v>1032</v>
      </c>
      <c r="X314" s="36">
        <v>2560</v>
      </c>
      <c r="Y314" s="37">
        <v>3592</v>
      </c>
      <c r="Z314" s="39">
        <v>1007</v>
      </c>
      <c r="AA314" s="36">
        <v>24298</v>
      </c>
      <c r="AB314" s="36">
        <v>5632</v>
      </c>
      <c r="AC314" s="37">
        <v>29930</v>
      </c>
      <c r="AD314" s="38">
        <v>19633</v>
      </c>
      <c r="AE314" s="38">
        <v>247</v>
      </c>
      <c r="AF314" s="39">
        <v>19880</v>
      </c>
      <c r="AG314" s="36">
        <v>3387</v>
      </c>
      <c r="AH314" s="36">
        <v>60</v>
      </c>
      <c r="AI314" s="36">
        <v>0</v>
      </c>
      <c r="AJ314" s="36">
        <v>859</v>
      </c>
      <c r="AK314" s="40">
        <v>63325</v>
      </c>
      <c r="AL314" s="38">
        <v>7977</v>
      </c>
      <c r="AM314" s="38">
        <v>0</v>
      </c>
      <c r="AN314" s="38">
        <v>8579</v>
      </c>
      <c r="AO314" s="38">
        <v>0</v>
      </c>
      <c r="AP314" s="38">
        <v>0</v>
      </c>
      <c r="AQ314" s="36">
        <v>0</v>
      </c>
      <c r="AR314" s="36">
        <v>2088</v>
      </c>
      <c r="AS314" s="36">
        <v>0</v>
      </c>
      <c r="AT314" s="36">
        <v>0</v>
      </c>
      <c r="AU314" s="36">
        <v>30</v>
      </c>
      <c r="AV314" s="36">
        <v>-60</v>
      </c>
      <c r="AW314" s="36">
        <v>-523</v>
      </c>
      <c r="AX314" s="36">
        <v>0</v>
      </c>
      <c r="AY314" s="36">
        <v>0</v>
      </c>
      <c r="AZ314" s="40"/>
      <c r="BA314" s="40">
        <v>81416</v>
      </c>
      <c r="BB314" s="36">
        <v>0</v>
      </c>
      <c r="BC314" s="36">
        <v>0</v>
      </c>
      <c r="BD314" s="36">
        <v>5621</v>
      </c>
      <c r="BE314" s="36">
        <v>-398</v>
      </c>
    </row>
    <row r="315" spans="1:57" x14ac:dyDescent="0.2">
      <c r="A315" s="35" t="s">
        <v>569</v>
      </c>
      <c r="B315" s="35" t="s">
        <v>1357</v>
      </c>
      <c r="C315" s="397" t="str">
        <f>IFERROR(VLOOKUP(B315,#REF!,2,FALSE),"")</f>
        <v/>
      </c>
      <c r="D315" s="35" t="s">
        <v>568</v>
      </c>
      <c r="E315" s="35"/>
      <c r="F315" s="35" t="s">
        <v>24</v>
      </c>
      <c r="G315" s="36">
        <v>-249</v>
      </c>
      <c r="H315" s="36">
        <v>3926</v>
      </c>
      <c r="I315" s="37">
        <v>3677</v>
      </c>
      <c r="J315" s="39">
        <v>32</v>
      </c>
      <c r="K315" s="36">
        <v>66</v>
      </c>
      <c r="L315" s="36">
        <v>212</v>
      </c>
      <c r="M315" s="37">
        <v>278</v>
      </c>
      <c r="N315" s="38">
        <v>912</v>
      </c>
      <c r="O315" s="38">
        <v>0</v>
      </c>
      <c r="P315" s="38">
        <v>766</v>
      </c>
      <c r="Q315" s="39">
        <v>1678</v>
      </c>
      <c r="R315" s="37">
        <v>6706</v>
      </c>
      <c r="S315" s="38">
        <v>2354</v>
      </c>
      <c r="T315" s="38">
        <v>69</v>
      </c>
      <c r="U315" s="38">
        <v>602</v>
      </c>
      <c r="V315" s="39">
        <v>3025</v>
      </c>
      <c r="W315" s="36">
        <v>599</v>
      </c>
      <c r="X315" s="36">
        <v>5157</v>
      </c>
      <c r="Y315" s="37">
        <v>5756</v>
      </c>
      <c r="Z315" s="39">
        <v>2236</v>
      </c>
      <c r="AA315" s="36">
        <v>19087</v>
      </c>
      <c r="AB315" s="36">
        <v>11783</v>
      </c>
      <c r="AC315" s="37">
        <v>30870</v>
      </c>
      <c r="AD315" s="38">
        <v>32342</v>
      </c>
      <c r="AE315" s="38">
        <v>904</v>
      </c>
      <c r="AF315" s="39">
        <v>33246</v>
      </c>
      <c r="AG315" s="36">
        <v>2400</v>
      </c>
      <c r="AH315" s="36">
        <v>664</v>
      </c>
      <c r="AI315" s="36">
        <v>0</v>
      </c>
      <c r="AJ315" s="36">
        <v>2000</v>
      </c>
      <c r="AK315" s="40">
        <v>92568</v>
      </c>
      <c r="AL315" s="38">
        <v>27518</v>
      </c>
      <c r="AM315" s="38">
        <v>205</v>
      </c>
      <c r="AN315" s="38">
        <v>0</v>
      </c>
      <c r="AO315" s="38">
        <v>0</v>
      </c>
      <c r="AP315" s="38">
        <v>0</v>
      </c>
      <c r="AQ315" s="36">
        <v>13</v>
      </c>
      <c r="AR315" s="36">
        <v>3892</v>
      </c>
      <c r="AS315" s="36">
        <v>0</v>
      </c>
      <c r="AT315" s="36">
        <v>0</v>
      </c>
      <c r="AU315" s="36">
        <v>16</v>
      </c>
      <c r="AV315" s="36">
        <v>0</v>
      </c>
      <c r="AW315" s="36">
        <v>-312</v>
      </c>
      <c r="AX315" s="36">
        <v>0</v>
      </c>
      <c r="AY315" s="36">
        <v>0</v>
      </c>
      <c r="AZ315" s="40"/>
      <c r="BA315" s="40">
        <v>123900</v>
      </c>
      <c r="BB315" s="36">
        <v>0</v>
      </c>
      <c r="BC315" s="36">
        <v>0</v>
      </c>
      <c r="BD315" s="36">
        <v>1866</v>
      </c>
      <c r="BE315" s="36">
        <v>-730</v>
      </c>
    </row>
    <row r="316" spans="1:57" x14ac:dyDescent="0.2">
      <c r="A316" s="35" t="s">
        <v>41</v>
      </c>
      <c r="B316" s="35" t="s">
        <v>1358</v>
      </c>
      <c r="C316" s="397" t="str">
        <f>IFERROR(VLOOKUP(B316,#REF!,2,FALSE),"")</f>
        <v/>
      </c>
      <c r="D316" s="35" t="s">
        <v>40</v>
      </c>
      <c r="E316" s="35"/>
      <c r="F316" s="35" t="s">
        <v>24</v>
      </c>
      <c r="G316" s="36">
        <v>-780</v>
      </c>
      <c r="H316" s="36">
        <v>7394</v>
      </c>
      <c r="I316" s="37">
        <v>6614</v>
      </c>
      <c r="J316" s="39">
        <v>121</v>
      </c>
      <c r="K316" s="36">
        <v>1632</v>
      </c>
      <c r="L316" s="36">
        <v>316</v>
      </c>
      <c r="M316" s="37">
        <v>1948</v>
      </c>
      <c r="N316" s="38">
        <v>18730</v>
      </c>
      <c r="O316" s="38">
        <v>0</v>
      </c>
      <c r="P316" s="38">
        <v>3842</v>
      </c>
      <c r="Q316" s="39">
        <v>22572</v>
      </c>
      <c r="R316" s="37">
        <v>17853</v>
      </c>
      <c r="S316" s="38">
        <v>5636</v>
      </c>
      <c r="T316" s="38">
        <v>235</v>
      </c>
      <c r="U316" s="38">
        <v>212</v>
      </c>
      <c r="V316" s="39">
        <v>6083</v>
      </c>
      <c r="W316" s="36">
        <v>9792</v>
      </c>
      <c r="X316" s="36">
        <v>14512</v>
      </c>
      <c r="Y316" s="37">
        <v>24304</v>
      </c>
      <c r="Z316" s="39">
        <v>11702</v>
      </c>
      <c r="AA316" s="36">
        <v>136969</v>
      </c>
      <c r="AB316" s="36">
        <v>52311.754103672676</v>
      </c>
      <c r="AC316" s="37">
        <v>189280.75410367269</v>
      </c>
      <c r="AD316" s="38">
        <v>134419</v>
      </c>
      <c r="AE316" s="38">
        <v>9104</v>
      </c>
      <c r="AF316" s="39">
        <v>143523</v>
      </c>
      <c r="AG316" s="36">
        <v>229</v>
      </c>
      <c r="AH316" s="36">
        <v>0</v>
      </c>
      <c r="AI316" s="36">
        <v>0</v>
      </c>
      <c r="AJ316" s="36">
        <v>2898</v>
      </c>
      <c r="AK316" s="40">
        <v>427127.75410367269</v>
      </c>
      <c r="AL316" s="38">
        <v>88104</v>
      </c>
      <c r="AM316" s="38">
        <v>3658</v>
      </c>
      <c r="AN316" s="38">
        <v>38535</v>
      </c>
      <c r="AO316" s="38">
        <v>0</v>
      </c>
      <c r="AP316" s="38">
        <v>0</v>
      </c>
      <c r="AQ316" s="36">
        <v>470</v>
      </c>
      <c r="AR316" s="36">
        <v>11917</v>
      </c>
      <c r="AS316" s="36">
        <v>0</v>
      </c>
      <c r="AT316" s="36">
        <v>0</v>
      </c>
      <c r="AU316" s="36">
        <v>0</v>
      </c>
      <c r="AV316" s="36">
        <v>-4333</v>
      </c>
      <c r="AW316" s="36">
        <v>-7</v>
      </c>
      <c r="AX316" s="36">
        <v>0</v>
      </c>
      <c r="AY316" s="36">
        <v>0</v>
      </c>
      <c r="AZ316" s="40"/>
      <c r="BA316" s="40">
        <v>565471.75410367269</v>
      </c>
      <c r="BB316" s="36">
        <v>-874</v>
      </c>
      <c r="BC316" s="36">
        <v>-137</v>
      </c>
      <c r="BD316" s="36">
        <v>34380</v>
      </c>
      <c r="BE316" s="36">
        <v>-2416</v>
      </c>
    </row>
    <row r="317" spans="1:57" x14ac:dyDescent="0.2">
      <c r="A317" s="35" t="s">
        <v>136</v>
      </c>
      <c r="B317" s="35" t="s">
        <v>1359</v>
      </c>
      <c r="C317" s="397" t="str">
        <f>IFERROR(VLOOKUP(B317,#REF!,2,FALSE),"")</f>
        <v/>
      </c>
      <c r="D317" s="35" t="s">
        <v>135</v>
      </c>
      <c r="E317" s="35"/>
      <c r="F317" s="35" t="s">
        <v>24</v>
      </c>
      <c r="G317" s="36">
        <v>-810</v>
      </c>
      <c r="H317" s="36">
        <v>2430</v>
      </c>
      <c r="I317" s="37">
        <v>1620</v>
      </c>
      <c r="J317" s="39">
        <v>76</v>
      </c>
      <c r="K317" s="36">
        <v>276</v>
      </c>
      <c r="L317" s="36">
        <v>188</v>
      </c>
      <c r="M317" s="37">
        <v>464</v>
      </c>
      <c r="N317" s="38">
        <v>639</v>
      </c>
      <c r="O317" s="38">
        <v>0</v>
      </c>
      <c r="P317" s="38">
        <v>1655</v>
      </c>
      <c r="Q317" s="39">
        <v>2294</v>
      </c>
      <c r="R317" s="37">
        <v>7021</v>
      </c>
      <c r="S317" s="38">
        <v>2189</v>
      </c>
      <c r="T317" s="38">
        <v>120</v>
      </c>
      <c r="U317" s="38">
        <v>407</v>
      </c>
      <c r="V317" s="39">
        <v>2716</v>
      </c>
      <c r="W317" s="36">
        <v>2366</v>
      </c>
      <c r="X317" s="36">
        <v>3457</v>
      </c>
      <c r="Y317" s="37">
        <v>5823</v>
      </c>
      <c r="Z317" s="39">
        <v>3223</v>
      </c>
      <c r="AA317" s="36">
        <v>36605</v>
      </c>
      <c r="AB317" s="36">
        <v>17949</v>
      </c>
      <c r="AC317" s="37">
        <v>54554</v>
      </c>
      <c r="AD317" s="38">
        <v>44498</v>
      </c>
      <c r="AE317" s="38">
        <v>3265</v>
      </c>
      <c r="AF317" s="39">
        <v>47763</v>
      </c>
      <c r="AG317" s="36">
        <v>1010</v>
      </c>
      <c r="AH317" s="36">
        <v>0</v>
      </c>
      <c r="AI317" s="36">
        <v>0</v>
      </c>
      <c r="AJ317" s="36">
        <v>-85</v>
      </c>
      <c r="AK317" s="40">
        <v>126479</v>
      </c>
      <c r="AL317" s="38">
        <v>29468</v>
      </c>
      <c r="AM317" s="38">
        <v>0</v>
      </c>
      <c r="AN317" s="38">
        <v>0</v>
      </c>
      <c r="AO317" s="38">
        <v>0</v>
      </c>
      <c r="AP317" s="38">
        <v>0</v>
      </c>
      <c r="AQ317" s="36">
        <v>7</v>
      </c>
      <c r="AR317" s="36">
        <v>3644</v>
      </c>
      <c r="AS317" s="36">
        <v>0</v>
      </c>
      <c r="AT317" s="36">
        <v>0</v>
      </c>
      <c r="AU317" s="36">
        <v>0</v>
      </c>
      <c r="AV317" s="36">
        <v>-2198</v>
      </c>
      <c r="AW317" s="36">
        <v>518</v>
      </c>
      <c r="AX317" s="36">
        <v>0</v>
      </c>
      <c r="AY317" s="36">
        <v>0</v>
      </c>
      <c r="AZ317" s="40"/>
      <c r="BA317" s="40">
        <v>157918</v>
      </c>
      <c r="BB317" s="36">
        <v>0</v>
      </c>
      <c r="BC317" s="36">
        <v>0</v>
      </c>
      <c r="BD317" s="36">
        <v>4156</v>
      </c>
      <c r="BE317" s="36">
        <v>-2566</v>
      </c>
    </row>
    <row r="318" spans="1:57" x14ac:dyDescent="0.2">
      <c r="A318" s="35" t="s">
        <v>166</v>
      </c>
      <c r="B318" s="35" t="s">
        <v>1360</v>
      </c>
      <c r="C318" s="397" t="str">
        <f>IFERROR(VLOOKUP(B318,#REF!,2,FALSE),"")</f>
        <v/>
      </c>
      <c r="D318" s="35" t="s">
        <v>165</v>
      </c>
      <c r="E318" s="35"/>
      <c r="F318" s="35" t="s">
        <v>24</v>
      </c>
      <c r="G318" s="36">
        <v>-469</v>
      </c>
      <c r="H318" s="36">
        <v>1952</v>
      </c>
      <c r="I318" s="37">
        <v>1483</v>
      </c>
      <c r="J318" s="39">
        <v>43</v>
      </c>
      <c r="K318" s="36">
        <v>125</v>
      </c>
      <c r="L318" s="36">
        <v>86</v>
      </c>
      <c r="M318" s="37">
        <v>211</v>
      </c>
      <c r="N318" s="38">
        <v>1636</v>
      </c>
      <c r="O318" s="38">
        <v>0</v>
      </c>
      <c r="P318" s="38">
        <v>873</v>
      </c>
      <c r="Q318" s="39">
        <v>2509</v>
      </c>
      <c r="R318" s="37">
        <v>5253</v>
      </c>
      <c r="S318" s="38">
        <v>555</v>
      </c>
      <c r="T318" s="38">
        <v>201</v>
      </c>
      <c r="U318" s="38">
        <v>723</v>
      </c>
      <c r="V318" s="39">
        <v>1479</v>
      </c>
      <c r="W318" s="36">
        <v>2238</v>
      </c>
      <c r="X318" s="36">
        <v>3597</v>
      </c>
      <c r="Y318" s="37">
        <v>5835</v>
      </c>
      <c r="Z318" s="39">
        <v>3037</v>
      </c>
      <c r="AA318" s="36">
        <v>35243</v>
      </c>
      <c r="AB318" s="36">
        <v>24414</v>
      </c>
      <c r="AC318" s="37">
        <v>59657</v>
      </c>
      <c r="AD318" s="38">
        <v>36923</v>
      </c>
      <c r="AE318" s="38">
        <v>539</v>
      </c>
      <c r="AF318" s="39">
        <v>37462</v>
      </c>
      <c r="AG318" s="36">
        <v>0</v>
      </c>
      <c r="AH318" s="36">
        <v>0</v>
      </c>
      <c r="AI318" s="36">
        <v>0</v>
      </c>
      <c r="AJ318" s="36">
        <v>0</v>
      </c>
      <c r="AK318" s="40">
        <v>116969</v>
      </c>
      <c r="AL318" s="38">
        <v>9918</v>
      </c>
      <c r="AM318" s="38">
        <v>0</v>
      </c>
      <c r="AN318" s="38">
        <v>11491</v>
      </c>
      <c r="AO318" s="38">
        <v>0</v>
      </c>
      <c r="AP318" s="38">
        <v>18</v>
      </c>
      <c r="AQ318" s="36">
        <v>0</v>
      </c>
      <c r="AR318" s="36">
        <v>3394</v>
      </c>
      <c r="AS318" s="36">
        <v>0</v>
      </c>
      <c r="AT318" s="36">
        <v>0</v>
      </c>
      <c r="AU318" s="36">
        <v>26</v>
      </c>
      <c r="AV318" s="36">
        <v>-104</v>
      </c>
      <c r="AW318" s="36">
        <v>33</v>
      </c>
      <c r="AX318" s="36">
        <v>0</v>
      </c>
      <c r="AY318" s="36">
        <v>0</v>
      </c>
      <c r="AZ318" s="40"/>
      <c r="BA318" s="40">
        <v>141745</v>
      </c>
      <c r="BB318" s="36">
        <v>-15</v>
      </c>
      <c r="BC318" s="36">
        <v>-648</v>
      </c>
      <c r="BD318" s="36">
        <v>6050</v>
      </c>
      <c r="BE318" s="36">
        <v>-401</v>
      </c>
    </row>
    <row r="319" spans="1:57" x14ac:dyDescent="0.2">
      <c r="A319" s="35" t="s">
        <v>486</v>
      </c>
      <c r="B319" s="35" t="s">
        <v>1361</v>
      </c>
      <c r="C319" s="397" t="str">
        <f>IFERROR(VLOOKUP(B319,#REF!,2,FALSE),"")</f>
        <v/>
      </c>
      <c r="D319" s="35" t="s">
        <v>485</v>
      </c>
      <c r="E319" s="35"/>
      <c r="F319" s="35" t="s">
        <v>24</v>
      </c>
      <c r="G319" s="36">
        <v>-337</v>
      </c>
      <c r="H319" s="36">
        <v>6476</v>
      </c>
      <c r="I319" s="37">
        <v>6139</v>
      </c>
      <c r="J319" s="39">
        <v>38</v>
      </c>
      <c r="K319" s="36">
        <v>338</v>
      </c>
      <c r="L319" s="36">
        <v>30</v>
      </c>
      <c r="M319" s="37">
        <v>368</v>
      </c>
      <c r="N319" s="38">
        <v>1145</v>
      </c>
      <c r="O319" s="38">
        <v>0</v>
      </c>
      <c r="P319" s="38">
        <v>469</v>
      </c>
      <c r="Q319" s="39">
        <v>1614</v>
      </c>
      <c r="R319" s="37">
        <v>5204</v>
      </c>
      <c r="S319" s="38">
        <v>860</v>
      </c>
      <c r="T319" s="38">
        <v>-308</v>
      </c>
      <c r="U319" s="38">
        <v>1265</v>
      </c>
      <c r="V319" s="39">
        <v>1817</v>
      </c>
      <c r="W319" s="36">
        <v>2013</v>
      </c>
      <c r="X319" s="36">
        <v>5724</v>
      </c>
      <c r="Y319" s="37">
        <v>7737</v>
      </c>
      <c r="Z319" s="39">
        <v>3261</v>
      </c>
      <c r="AA319" s="36">
        <v>46078</v>
      </c>
      <c r="AB319" s="36">
        <v>16231</v>
      </c>
      <c r="AC319" s="37">
        <v>62309</v>
      </c>
      <c r="AD319" s="38">
        <v>38435</v>
      </c>
      <c r="AE319" s="38">
        <v>1077</v>
      </c>
      <c r="AF319" s="39">
        <v>39512</v>
      </c>
      <c r="AG319" s="36">
        <v>-543</v>
      </c>
      <c r="AH319" s="36">
        <v>0</v>
      </c>
      <c r="AI319" s="36">
        <v>139</v>
      </c>
      <c r="AJ319" s="36">
        <v>235</v>
      </c>
      <c r="AK319" s="40">
        <v>127830</v>
      </c>
      <c r="AL319" s="38">
        <v>12228</v>
      </c>
      <c r="AM319" s="38">
        <v>46</v>
      </c>
      <c r="AN319" s="38">
        <v>15570</v>
      </c>
      <c r="AO319" s="38">
        <v>0</v>
      </c>
      <c r="AP319" s="38">
        <v>-1347</v>
      </c>
      <c r="AQ319" s="36">
        <v>0</v>
      </c>
      <c r="AR319" s="36">
        <v>3395</v>
      </c>
      <c r="AS319" s="36">
        <v>0</v>
      </c>
      <c r="AT319" s="36">
        <v>0</v>
      </c>
      <c r="AU319" s="36">
        <v>0</v>
      </c>
      <c r="AV319" s="36">
        <v>90</v>
      </c>
      <c r="AW319" s="36">
        <v>-853</v>
      </c>
      <c r="AX319" s="36">
        <v>0</v>
      </c>
      <c r="AY319" s="36">
        <v>0</v>
      </c>
      <c r="AZ319" s="40"/>
      <c r="BA319" s="40">
        <v>156959</v>
      </c>
      <c r="BB319" s="36">
        <v>-18</v>
      </c>
      <c r="BC319" s="36">
        <v>-280</v>
      </c>
      <c r="BD319" s="36">
        <v>2329</v>
      </c>
      <c r="BE319" s="36">
        <v>-370</v>
      </c>
    </row>
    <row r="320" spans="1:57" x14ac:dyDescent="0.2">
      <c r="A320" s="35" t="s">
        <v>504</v>
      </c>
      <c r="B320" s="35" t="s">
        <v>1362</v>
      </c>
      <c r="C320" s="397" t="str">
        <f>IFERROR(VLOOKUP(B320,#REF!,2,FALSE),"")</f>
        <v/>
      </c>
      <c r="D320" s="35" t="s">
        <v>503</v>
      </c>
      <c r="E320" s="35"/>
      <c r="F320" s="35" t="s">
        <v>24</v>
      </c>
      <c r="G320" s="36">
        <v>-449</v>
      </c>
      <c r="H320" s="36">
        <v>1488</v>
      </c>
      <c r="I320" s="37">
        <v>1039</v>
      </c>
      <c r="J320" s="39">
        <v>40</v>
      </c>
      <c r="K320" s="36">
        <v>99</v>
      </c>
      <c r="L320" s="36">
        <v>71</v>
      </c>
      <c r="M320" s="37">
        <v>170</v>
      </c>
      <c r="N320" s="38">
        <v>1111</v>
      </c>
      <c r="O320" s="38">
        <v>0</v>
      </c>
      <c r="P320" s="38">
        <v>21</v>
      </c>
      <c r="Q320" s="39">
        <v>1132</v>
      </c>
      <c r="R320" s="37">
        <v>3920</v>
      </c>
      <c r="S320" s="38">
        <v>474</v>
      </c>
      <c r="T320" s="38">
        <v>215</v>
      </c>
      <c r="U320" s="38">
        <v>374</v>
      </c>
      <c r="V320" s="39">
        <v>1063</v>
      </c>
      <c r="W320" s="36">
        <v>1280</v>
      </c>
      <c r="X320" s="36">
        <v>1648</v>
      </c>
      <c r="Y320" s="37">
        <v>2928</v>
      </c>
      <c r="Z320" s="39">
        <v>1811</v>
      </c>
      <c r="AA320" s="36">
        <v>21482</v>
      </c>
      <c r="AB320" s="36">
        <v>11809</v>
      </c>
      <c r="AC320" s="37">
        <v>33291</v>
      </c>
      <c r="AD320" s="38">
        <v>23235</v>
      </c>
      <c r="AE320" s="38">
        <v>368</v>
      </c>
      <c r="AF320" s="39">
        <v>23603</v>
      </c>
      <c r="AG320" s="36">
        <v>-131</v>
      </c>
      <c r="AH320" s="36">
        <v>0</v>
      </c>
      <c r="AI320" s="36">
        <v>0</v>
      </c>
      <c r="AJ320" s="36">
        <v>0</v>
      </c>
      <c r="AK320" s="40">
        <v>68866</v>
      </c>
      <c r="AL320" s="38">
        <v>7113</v>
      </c>
      <c r="AM320" s="38">
        <v>56</v>
      </c>
      <c r="AN320" s="38">
        <v>6345</v>
      </c>
      <c r="AO320" s="38">
        <v>0</v>
      </c>
      <c r="AP320" s="38">
        <v>0</v>
      </c>
      <c r="AQ320" s="36">
        <v>310</v>
      </c>
      <c r="AR320" s="36">
        <v>2256</v>
      </c>
      <c r="AS320" s="36">
        <v>0</v>
      </c>
      <c r="AT320" s="36">
        <v>0</v>
      </c>
      <c r="AU320" s="36">
        <v>78</v>
      </c>
      <c r="AV320" s="36">
        <v>0</v>
      </c>
      <c r="AW320" s="36">
        <v>0</v>
      </c>
      <c r="AX320" s="36">
        <v>0</v>
      </c>
      <c r="AY320" s="36">
        <v>0</v>
      </c>
      <c r="AZ320" s="40"/>
      <c r="BA320" s="40">
        <v>85024</v>
      </c>
      <c r="BB320" s="36">
        <v>0</v>
      </c>
      <c r="BC320" s="36">
        <v>0</v>
      </c>
      <c r="BD320" s="36">
        <v>2702</v>
      </c>
      <c r="BE320" s="36">
        <v>-741</v>
      </c>
    </row>
    <row r="321" spans="1:57" x14ac:dyDescent="0.2">
      <c r="A321" s="35" t="s">
        <v>620</v>
      </c>
      <c r="B321" s="35" t="s">
        <v>1363</v>
      </c>
      <c r="C321" s="397" t="str">
        <f>IFERROR(VLOOKUP(B321,#REF!,2,FALSE),"")</f>
        <v/>
      </c>
      <c r="D321" s="35" t="s">
        <v>619</v>
      </c>
      <c r="E321" s="35"/>
      <c r="F321" s="35" t="s">
        <v>24</v>
      </c>
      <c r="G321" s="36">
        <v>-234</v>
      </c>
      <c r="H321" s="36">
        <v>3009</v>
      </c>
      <c r="I321" s="37">
        <v>2775</v>
      </c>
      <c r="J321" s="39">
        <v>55</v>
      </c>
      <c r="K321" s="36">
        <v>285</v>
      </c>
      <c r="L321" s="36">
        <v>74</v>
      </c>
      <c r="M321" s="37">
        <v>359</v>
      </c>
      <c r="N321" s="38">
        <v>727</v>
      </c>
      <c r="O321" s="38">
        <v>0</v>
      </c>
      <c r="P321" s="38">
        <v>1414</v>
      </c>
      <c r="Q321" s="39">
        <v>2141</v>
      </c>
      <c r="R321" s="37">
        <v>3338</v>
      </c>
      <c r="S321" s="38">
        <v>1443</v>
      </c>
      <c r="T321" s="38">
        <v>321</v>
      </c>
      <c r="U321" s="38">
        <v>247</v>
      </c>
      <c r="V321" s="39">
        <v>2011</v>
      </c>
      <c r="W321" s="36">
        <v>320</v>
      </c>
      <c r="X321" s="36">
        <v>3300</v>
      </c>
      <c r="Y321" s="37">
        <v>3620</v>
      </c>
      <c r="Z321" s="39">
        <v>3634</v>
      </c>
      <c r="AA321" s="36">
        <v>13349</v>
      </c>
      <c r="AB321" s="36">
        <v>3765</v>
      </c>
      <c r="AC321" s="37">
        <v>17114</v>
      </c>
      <c r="AD321" s="38">
        <v>39106</v>
      </c>
      <c r="AE321" s="38">
        <v>683</v>
      </c>
      <c r="AF321" s="39">
        <v>39789</v>
      </c>
      <c r="AG321" s="36">
        <v>532</v>
      </c>
      <c r="AH321" s="36">
        <v>0</v>
      </c>
      <c r="AI321" s="36">
        <v>0</v>
      </c>
      <c r="AJ321" s="36">
        <v>0</v>
      </c>
      <c r="AK321" s="40">
        <v>75368</v>
      </c>
      <c r="AL321" s="38">
        <v>24138</v>
      </c>
      <c r="AM321" s="38">
        <v>181</v>
      </c>
      <c r="AN321" s="38">
        <v>0</v>
      </c>
      <c r="AO321" s="38">
        <v>0</v>
      </c>
      <c r="AP321" s="38">
        <v>0</v>
      </c>
      <c r="AQ321" s="36">
        <v>0</v>
      </c>
      <c r="AR321" s="36">
        <v>2961</v>
      </c>
      <c r="AS321" s="36">
        <v>0</v>
      </c>
      <c r="AT321" s="36">
        <v>0</v>
      </c>
      <c r="AU321" s="36">
        <v>20</v>
      </c>
      <c r="AV321" s="36">
        <v>1</v>
      </c>
      <c r="AW321" s="36">
        <v>-145</v>
      </c>
      <c r="AX321" s="36">
        <v>0</v>
      </c>
      <c r="AY321" s="36">
        <v>0</v>
      </c>
      <c r="AZ321" s="40"/>
      <c r="BA321" s="40">
        <v>102524</v>
      </c>
      <c r="BB321" s="36">
        <v>0</v>
      </c>
      <c r="BC321" s="36">
        <v>0</v>
      </c>
      <c r="BD321" s="36">
        <v>4360</v>
      </c>
      <c r="BE321" s="36">
        <v>-1766</v>
      </c>
    </row>
    <row r="322" spans="1:57" x14ac:dyDescent="0.2">
      <c r="A322" s="35" t="s">
        <v>677</v>
      </c>
      <c r="B322" s="35" t="s">
        <v>1364</v>
      </c>
      <c r="C322" s="397" t="str">
        <f>IFERROR(VLOOKUP(B322,#REF!,2,FALSE),"")</f>
        <v/>
      </c>
      <c r="D322" s="35" t="s">
        <v>676</v>
      </c>
      <c r="E322" s="35"/>
      <c r="F322" s="35" t="s">
        <v>24</v>
      </c>
      <c r="G322" s="36">
        <v>-261</v>
      </c>
      <c r="H322" s="36">
        <v>2801</v>
      </c>
      <c r="I322" s="37">
        <v>2540</v>
      </c>
      <c r="J322" s="39">
        <v>38</v>
      </c>
      <c r="K322" s="36">
        <v>72</v>
      </c>
      <c r="L322" s="36">
        <v>77</v>
      </c>
      <c r="M322" s="37">
        <v>149</v>
      </c>
      <c r="N322" s="38">
        <v>1032</v>
      </c>
      <c r="O322" s="38">
        <v>0</v>
      </c>
      <c r="P322" s="38">
        <v>1163</v>
      </c>
      <c r="Q322" s="39">
        <v>2195</v>
      </c>
      <c r="R322" s="37">
        <v>4753</v>
      </c>
      <c r="S322" s="38">
        <v>863</v>
      </c>
      <c r="T322" s="38">
        <v>302</v>
      </c>
      <c r="U322" s="38">
        <v>408</v>
      </c>
      <c r="V322" s="39">
        <v>1573</v>
      </c>
      <c r="W322" s="36">
        <v>2155</v>
      </c>
      <c r="X322" s="36">
        <v>5297</v>
      </c>
      <c r="Y322" s="37">
        <v>7452</v>
      </c>
      <c r="Z322" s="39">
        <v>4098</v>
      </c>
      <c r="AA322" s="36">
        <v>27111</v>
      </c>
      <c r="AB322" s="36">
        <v>10351</v>
      </c>
      <c r="AC322" s="37">
        <v>37462</v>
      </c>
      <c r="AD322" s="38">
        <v>32489</v>
      </c>
      <c r="AE322" s="38">
        <v>1042</v>
      </c>
      <c r="AF322" s="39">
        <v>33531</v>
      </c>
      <c r="AG322" s="36">
        <v>1076</v>
      </c>
      <c r="AH322" s="36">
        <v>0</v>
      </c>
      <c r="AI322" s="36">
        <v>131</v>
      </c>
      <c r="AJ322" s="36">
        <v>643</v>
      </c>
      <c r="AK322" s="40">
        <v>95641</v>
      </c>
      <c r="AL322" s="38">
        <v>12224</v>
      </c>
      <c r="AM322" s="38">
        <v>0</v>
      </c>
      <c r="AN322" s="38">
        <v>13028</v>
      </c>
      <c r="AO322" s="38">
        <v>0</v>
      </c>
      <c r="AP322" s="38">
        <v>71</v>
      </c>
      <c r="AQ322" s="36">
        <v>0</v>
      </c>
      <c r="AR322" s="36">
        <v>2728</v>
      </c>
      <c r="AS322" s="36">
        <v>0</v>
      </c>
      <c r="AT322" s="36">
        <v>0</v>
      </c>
      <c r="AU322" s="36">
        <v>116</v>
      </c>
      <c r="AV322" s="36">
        <v>-413</v>
      </c>
      <c r="AW322" s="36">
        <v>1405</v>
      </c>
      <c r="AX322" s="36">
        <v>0</v>
      </c>
      <c r="AY322" s="36">
        <v>0</v>
      </c>
      <c r="AZ322" s="40"/>
      <c r="BA322" s="40">
        <v>124800</v>
      </c>
      <c r="BB322" s="36">
        <v>-122</v>
      </c>
      <c r="BC322" s="36">
        <v>-249</v>
      </c>
      <c r="BD322" s="36">
        <v>5953</v>
      </c>
      <c r="BE322" s="36">
        <v>-112</v>
      </c>
    </row>
    <row r="323" spans="1:57" x14ac:dyDescent="0.2">
      <c r="A323" s="35" t="s">
        <v>57</v>
      </c>
      <c r="B323" s="35" t="s">
        <v>1365</v>
      </c>
      <c r="C323" s="397" t="str">
        <f>IFERROR(VLOOKUP(B323,#REF!,2,FALSE),"")</f>
        <v/>
      </c>
      <c r="D323" s="35" t="s">
        <v>56</v>
      </c>
      <c r="E323" s="35"/>
      <c r="F323" s="35" t="s">
        <v>24</v>
      </c>
      <c r="G323" s="36">
        <v>-86</v>
      </c>
      <c r="H323" s="36">
        <v>4241</v>
      </c>
      <c r="I323" s="37">
        <v>4155</v>
      </c>
      <c r="J323" s="39">
        <v>12</v>
      </c>
      <c r="K323" s="36">
        <v>459</v>
      </c>
      <c r="L323" s="36">
        <v>15</v>
      </c>
      <c r="M323" s="37">
        <v>474</v>
      </c>
      <c r="N323" s="38">
        <v>953</v>
      </c>
      <c r="O323" s="38">
        <v>0</v>
      </c>
      <c r="P323" s="38">
        <v>1807</v>
      </c>
      <c r="Q323" s="39">
        <v>2760</v>
      </c>
      <c r="R323" s="37">
        <v>8102</v>
      </c>
      <c r="S323" s="38">
        <v>1007</v>
      </c>
      <c r="T323" s="38">
        <v>-185</v>
      </c>
      <c r="U323" s="38">
        <v>2316</v>
      </c>
      <c r="V323" s="39">
        <v>3138</v>
      </c>
      <c r="W323" s="36">
        <v>2143</v>
      </c>
      <c r="X323" s="36">
        <v>9156</v>
      </c>
      <c r="Y323" s="37">
        <v>11299</v>
      </c>
      <c r="Z323" s="39">
        <v>4916</v>
      </c>
      <c r="AA323" s="36">
        <v>71728</v>
      </c>
      <c r="AB323" s="36">
        <v>27394.647681944334</v>
      </c>
      <c r="AC323" s="37">
        <v>99122.647681944334</v>
      </c>
      <c r="AD323" s="38">
        <v>56948</v>
      </c>
      <c r="AE323" s="38">
        <v>2613</v>
      </c>
      <c r="AF323" s="39">
        <v>59561</v>
      </c>
      <c r="AG323" s="36">
        <v>868</v>
      </c>
      <c r="AH323" s="36">
        <v>337</v>
      </c>
      <c r="AI323" s="36">
        <v>0</v>
      </c>
      <c r="AJ323" s="36">
        <v>0</v>
      </c>
      <c r="AK323" s="40">
        <v>194744.64768194433</v>
      </c>
      <c r="AL323" s="38">
        <v>37890</v>
      </c>
      <c r="AM323" s="38">
        <v>0</v>
      </c>
      <c r="AN323" s="38">
        <v>0</v>
      </c>
      <c r="AO323" s="38">
        <v>0</v>
      </c>
      <c r="AP323" s="38">
        <v>0</v>
      </c>
      <c r="AQ323" s="36">
        <v>367</v>
      </c>
      <c r="AR323" s="36">
        <v>5928</v>
      </c>
      <c r="AS323" s="36">
        <v>0</v>
      </c>
      <c r="AT323" s="36">
        <v>0</v>
      </c>
      <c r="AU323" s="36">
        <v>57</v>
      </c>
      <c r="AV323" s="36">
        <v>-158</v>
      </c>
      <c r="AW323" s="36">
        <v>998</v>
      </c>
      <c r="AX323" s="36">
        <v>0</v>
      </c>
      <c r="AY323" s="36">
        <v>0</v>
      </c>
      <c r="AZ323" s="40"/>
      <c r="BA323" s="40">
        <v>239826.64768194433</v>
      </c>
      <c r="BB323" s="36">
        <v>0</v>
      </c>
      <c r="BC323" s="36">
        <v>0</v>
      </c>
      <c r="BD323" s="36">
        <v>4679</v>
      </c>
      <c r="BE323" s="36">
        <v>-331</v>
      </c>
    </row>
    <row r="324" spans="1:57" x14ac:dyDescent="0.2">
      <c r="A324" s="35" t="s">
        <v>87</v>
      </c>
      <c r="B324" s="35" t="s">
        <v>1366</v>
      </c>
      <c r="C324" s="397" t="str">
        <f>IFERROR(VLOOKUP(B324,#REF!,2,FALSE),"")</f>
        <v/>
      </c>
      <c r="D324" s="35" t="s">
        <v>86</v>
      </c>
      <c r="E324" s="35"/>
      <c r="F324" s="35" t="s">
        <v>24</v>
      </c>
      <c r="G324" s="36">
        <v>-175</v>
      </c>
      <c r="H324" s="36">
        <v>1818</v>
      </c>
      <c r="I324" s="37">
        <v>1643</v>
      </c>
      <c r="J324" s="39">
        <v>15</v>
      </c>
      <c r="K324" s="36">
        <v>79</v>
      </c>
      <c r="L324" s="36">
        <v>64</v>
      </c>
      <c r="M324" s="37">
        <v>143</v>
      </c>
      <c r="N324" s="38">
        <v>1395</v>
      </c>
      <c r="O324" s="38">
        <v>0</v>
      </c>
      <c r="P324" s="38">
        <v>1029</v>
      </c>
      <c r="Q324" s="39">
        <v>2424</v>
      </c>
      <c r="R324" s="37">
        <v>3852</v>
      </c>
      <c r="S324" s="38">
        <v>672</v>
      </c>
      <c r="T324" s="38">
        <v>31</v>
      </c>
      <c r="U324" s="38">
        <v>952</v>
      </c>
      <c r="V324" s="39">
        <v>1655</v>
      </c>
      <c r="W324" s="36">
        <v>1579</v>
      </c>
      <c r="X324" s="36">
        <v>1845</v>
      </c>
      <c r="Y324" s="37">
        <v>3424</v>
      </c>
      <c r="Z324" s="39">
        <v>2465</v>
      </c>
      <c r="AA324" s="36">
        <v>22775</v>
      </c>
      <c r="AB324" s="36">
        <v>5507</v>
      </c>
      <c r="AC324" s="37">
        <v>28282</v>
      </c>
      <c r="AD324" s="38">
        <v>24316</v>
      </c>
      <c r="AE324" s="38">
        <v>851</v>
      </c>
      <c r="AF324" s="39">
        <v>25167</v>
      </c>
      <c r="AG324" s="36">
        <v>684</v>
      </c>
      <c r="AH324" s="36">
        <v>0</v>
      </c>
      <c r="AI324" s="36">
        <v>1</v>
      </c>
      <c r="AJ324" s="36">
        <v>0</v>
      </c>
      <c r="AK324" s="40">
        <v>69755</v>
      </c>
      <c r="AL324" s="38">
        <v>14889</v>
      </c>
      <c r="AM324" s="38">
        <v>201</v>
      </c>
      <c r="AN324" s="38">
        <v>0</v>
      </c>
      <c r="AO324" s="38">
        <v>0</v>
      </c>
      <c r="AP324" s="38">
        <v>0</v>
      </c>
      <c r="AQ324" s="36">
        <v>124</v>
      </c>
      <c r="AR324" s="36">
        <v>2871</v>
      </c>
      <c r="AS324" s="36">
        <v>0</v>
      </c>
      <c r="AT324" s="36">
        <v>0</v>
      </c>
      <c r="AU324" s="36">
        <v>0</v>
      </c>
      <c r="AV324" s="36">
        <v>-122</v>
      </c>
      <c r="AW324" s="36">
        <v>0</v>
      </c>
      <c r="AX324" s="36">
        <v>0</v>
      </c>
      <c r="AY324" s="36">
        <v>0</v>
      </c>
      <c r="AZ324" s="40"/>
      <c r="BA324" s="40">
        <v>87718</v>
      </c>
      <c r="BB324" s="36">
        <v>0</v>
      </c>
      <c r="BC324" s="36">
        <v>0</v>
      </c>
      <c r="BD324" s="36">
        <v>824</v>
      </c>
      <c r="BE324" s="36">
        <v>-193</v>
      </c>
    </row>
    <row r="325" spans="1:57" x14ac:dyDescent="0.2">
      <c r="A325" s="35" t="s">
        <v>315</v>
      </c>
      <c r="B325" s="35" t="s">
        <v>1367</v>
      </c>
      <c r="C325" s="397" t="str">
        <f>IFERROR(VLOOKUP(B325,#REF!,2,FALSE),"")</f>
        <v/>
      </c>
      <c r="D325" s="35" t="s">
        <v>314</v>
      </c>
      <c r="E325" s="35"/>
      <c r="F325" s="35" t="s">
        <v>24</v>
      </c>
      <c r="G325" s="36">
        <v>-318</v>
      </c>
      <c r="H325" s="36">
        <v>3125</v>
      </c>
      <c r="I325" s="37">
        <v>2807</v>
      </c>
      <c r="J325" s="39">
        <v>31</v>
      </c>
      <c r="K325" s="36">
        <v>303</v>
      </c>
      <c r="L325" s="36">
        <v>132</v>
      </c>
      <c r="M325" s="37">
        <v>435</v>
      </c>
      <c r="N325" s="38">
        <v>1179</v>
      </c>
      <c r="O325" s="38">
        <v>0</v>
      </c>
      <c r="P325" s="38">
        <v>1133</v>
      </c>
      <c r="Q325" s="39">
        <v>2312</v>
      </c>
      <c r="R325" s="37">
        <v>5331</v>
      </c>
      <c r="S325" s="38">
        <v>753</v>
      </c>
      <c r="T325" s="38">
        <v>512</v>
      </c>
      <c r="U325" s="38">
        <v>1339</v>
      </c>
      <c r="V325" s="39">
        <v>2604</v>
      </c>
      <c r="W325" s="36">
        <v>2524</v>
      </c>
      <c r="X325" s="36">
        <v>4250</v>
      </c>
      <c r="Y325" s="37">
        <v>6774</v>
      </c>
      <c r="Z325" s="39">
        <v>4093</v>
      </c>
      <c r="AA325" s="36">
        <v>56975</v>
      </c>
      <c r="AB325" s="36">
        <v>19547</v>
      </c>
      <c r="AC325" s="37">
        <v>76522</v>
      </c>
      <c r="AD325" s="38">
        <v>43566</v>
      </c>
      <c r="AE325" s="38">
        <v>2158</v>
      </c>
      <c r="AF325" s="39">
        <v>45724</v>
      </c>
      <c r="AG325" s="36">
        <v>320</v>
      </c>
      <c r="AH325" s="36">
        <v>0</v>
      </c>
      <c r="AI325" s="36">
        <v>0</v>
      </c>
      <c r="AJ325" s="36">
        <v>270</v>
      </c>
      <c r="AK325" s="40">
        <v>147223</v>
      </c>
      <c r="AL325" s="38">
        <v>11567</v>
      </c>
      <c r="AM325" s="38">
        <v>0</v>
      </c>
      <c r="AN325" s="38">
        <v>12760</v>
      </c>
      <c r="AO325" s="38">
        <v>0</v>
      </c>
      <c r="AP325" s="38">
        <v>0</v>
      </c>
      <c r="AQ325" s="36">
        <v>184</v>
      </c>
      <c r="AR325" s="36">
        <v>4663</v>
      </c>
      <c r="AS325" s="36">
        <v>0</v>
      </c>
      <c r="AT325" s="36">
        <v>0</v>
      </c>
      <c r="AU325" s="36">
        <v>48</v>
      </c>
      <c r="AV325" s="36">
        <v>-416</v>
      </c>
      <c r="AW325" s="36">
        <v>-199</v>
      </c>
      <c r="AX325" s="36">
        <v>0</v>
      </c>
      <c r="AY325" s="36">
        <v>0</v>
      </c>
      <c r="AZ325" s="40"/>
      <c r="BA325" s="40">
        <v>175830</v>
      </c>
      <c r="BB325" s="36">
        <v>-41</v>
      </c>
      <c r="BC325" s="36">
        <v>-516</v>
      </c>
      <c r="BD325" s="36">
        <v>4999</v>
      </c>
      <c r="BE325" s="36">
        <v>-282</v>
      </c>
    </row>
    <row r="326" spans="1:57" x14ac:dyDescent="0.2">
      <c r="A326" s="35" t="s">
        <v>329</v>
      </c>
      <c r="B326" s="35" t="s">
        <v>1368</v>
      </c>
      <c r="C326" s="397" t="str">
        <f>IFERROR(VLOOKUP(B326,#REF!,2,FALSE),"")</f>
        <v/>
      </c>
      <c r="D326" s="35" t="s">
        <v>328</v>
      </c>
      <c r="E326" s="35"/>
      <c r="F326" s="35" t="s">
        <v>24</v>
      </c>
      <c r="G326" s="36">
        <v>-704</v>
      </c>
      <c r="H326" s="36">
        <v>-1368</v>
      </c>
      <c r="I326" s="37">
        <v>-2072</v>
      </c>
      <c r="J326" s="39">
        <v>95</v>
      </c>
      <c r="K326" s="36">
        <v>378</v>
      </c>
      <c r="L326" s="36">
        <v>294</v>
      </c>
      <c r="M326" s="37">
        <v>672</v>
      </c>
      <c r="N326" s="38">
        <v>566</v>
      </c>
      <c r="O326" s="38">
        <v>0</v>
      </c>
      <c r="P326" s="38">
        <v>1363</v>
      </c>
      <c r="Q326" s="39">
        <v>1929</v>
      </c>
      <c r="R326" s="37">
        <v>13758</v>
      </c>
      <c r="S326" s="38">
        <v>4700</v>
      </c>
      <c r="T326" s="38">
        <v>162</v>
      </c>
      <c r="U326" s="38">
        <v>2034</v>
      </c>
      <c r="V326" s="39">
        <v>6896</v>
      </c>
      <c r="W326" s="36">
        <v>4800</v>
      </c>
      <c r="X326" s="36">
        <v>6975</v>
      </c>
      <c r="Y326" s="37">
        <v>11775</v>
      </c>
      <c r="Z326" s="39">
        <v>11113</v>
      </c>
      <c r="AA326" s="36">
        <v>117149</v>
      </c>
      <c r="AB326" s="36">
        <v>18780</v>
      </c>
      <c r="AC326" s="37">
        <v>135929</v>
      </c>
      <c r="AD326" s="38">
        <v>94023</v>
      </c>
      <c r="AE326" s="38">
        <v>3725</v>
      </c>
      <c r="AF326" s="39">
        <v>97748</v>
      </c>
      <c r="AG326" s="36">
        <v>4200</v>
      </c>
      <c r="AH326" s="36">
        <v>0</v>
      </c>
      <c r="AI326" s="36">
        <v>0</v>
      </c>
      <c r="AJ326" s="36">
        <v>-3129</v>
      </c>
      <c r="AK326" s="40">
        <v>278914</v>
      </c>
      <c r="AL326" s="38">
        <v>34731</v>
      </c>
      <c r="AM326" s="38">
        <v>84</v>
      </c>
      <c r="AN326" s="38">
        <v>27973</v>
      </c>
      <c r="AO326" s="38">
        <v>0</v>
      </c>
      <c r="AP326" s="38">
        <v>0</v>
      </c>
      <c r="AQ326" s="36">
        <v>460</v>
      </c>
      <c r="AR326" s="36">
        <v>8511</v>
      </c>
      <c r="AS326" s="36">
        <v>0</v>
      </c>
      <c r="AT326" s="36">
        <v>0</v>
      </c>
      <c r="AU326" s="36">
        <v>0</v>
      </c>
      <c r="AV326" s="36">
        <v>-706</v>
      </c>
      <c r="AW326" s="36">
        <v>-1928</v>
      </c>
      <c r="AX326" s="36">
        <v>0</v>
      </c>
      <c r="AY326" s="36">
        <v>0</v>
      </c>
      <c r="AZ326" s="40"/>
      <c r="BA326" s="40">
        <v>348039</v>
      </c>
      <c r="BB326" s="36">
        <v>-30</v>
      </c>
      <c r="BC326" s="36">
        <v>-361</v>
      </c>
      <c r="BD326" s="36">
        <v>16474</v>
      </c>
      <c r="BE326" s="36">
        <v>-220</v>
      </c>
    </row>
    <row r="327" spans="1:57" x14ac:dyDescent="0.2">
      <c r="A327" s="35" t="s">
        <v>618</v>
      </c>
      <c r="B327" s="35" t="s">
        <v>1369</v>
      </c>
      <c r="C327" s="397" t="str">
        <f>IFERROR(VLOOKUP(B327,#REF!,2,FALSE),"")</f>
        <v/>
      </c>
      <c r="D327" s="35" t="s">
        <v>617</v>
      </c>
      <c r="E327" s="35"/>
      <c r="F327" s="35" t="s">
        <v>24</v>
      </c>
      <c r="G327" s="36">
        <v>-256</v>
      </c>
      <c r="H327" s="36">
        <v>2250</v>
      </c>
      <c r="I327" s="37">
        <v>1994</v>
      </c>
      <c r="J327" s="39">
        <v>34</v>
      </c>
      <c r="K327" s="36">
        <v>186</v>
      </c>
      <c r="L327" s="36">
        <v>160</v>
      </c>
      <c r="M327" s="37">
        <v>346</v>
      </c>
      <c r="N327" s="38">
        <v>1147</v>
      </c>
      <c r="O327" s="38">
        <v>0</v>
      </c>
      <c r="P327" s="38">
        <v>886</v>
      </c>
      <c r="Q327" s="39">
        <v>2033</v>
      </c>
      <c r="R327" s="37">
        <v>9945</v>
      </c>
      <c r="S327" s="38">
        <v>2006</v>
      </c>
      <c r="T327" s="38">
        <v>368</v>
      </c>
      <c r="U327" s="38">
        <v>498</v>
      </c>
      <c r="V327" s="39">
        <v>2872</v>
      </c>
      <c r="W327" s="36">
        <v>2538</v>
      </c>
      <c r="X327" s="36">
        <v>3756</v>
      </c>
      <c r="Y327" s="37">
        <v>6294</v>
      </c>
      <c r="Z327" s="39">
        <v>3957</v>
      </c>
      <c r="AA327" s="36">
        <v>20278</v>
      </c>
      <c r="AB327" s="36">
        <v>12846</v>
      </c>
      <c r="AC327" s="37">
        <v>33124</v>
      </c>
      <c r="AD327" s="38">
        <v>31711</v>
      </c>
      <c r="AE327" s="38">
        <v>2579</v>
      </c>
      <c r="AF327" s="39">
        <v>34290</v>
      </c>
      <c r="AG327" s="36">
        <v>1387</v>
      </c>
      <c r="AH327" s="36">
        <v>78</v>
      </c>
      <c r="AI327" s="36">
        <v>88</v>
      </c>
      <c r="AJ327" s="36">
        <v>0</v>
      </c>
      <c r="AK327" s="40">
        <v>96442</v>
      </c>
      <c r="AL327" s="38">
        <v>25917</v>
      </c>
      <c r="AM327" s="38">
        <v>260</v>
      </c>
      <c r="AN327" s="38">
        <v>0</v>
      </c>
      <c r="AO327" s="38">
        <v>0</v>
      </c>
      <c r="AP327" s="38">
        <v>0</v>
      </c>
      <c r="AQ327" s="36">
        <v>782</v>
      </c>
      <c r="AR327" s="36">
        <v>3860</v>
      </c>
      <c r="AS327" s="36">
        <v>0</v>
      </c>
      <c r="AT327" s="36">
        <v>0</v>
      </c>
      <c r="AU327" s="36">
        <v>0</v>
      </c>
      <c r="AV327" s="36">
        <v>0</v>
      </c>
      <c r="AW327" s="36">
        <v>748</v>
      </c>
      <c r="AX327" s="36">
        <v>0</v>
      </c>
      <c r="AY327" s="36">
        <v>0</v>
      </c>
      <c r="AZ327" s="40"/>
      <c r="BA327" s="40">
        <v>128009</v>
      </c>
      <c r="BB327" s="36">
        <v>0</v>
      </c>
      <c r="BC327" s="36">
        <v>0</v>
      </c>
      <c r="BD327" s="36">
        <v>2505</v>
      </c>
      <c r="BE327" s="36">
        <v>-371</v>
      </c>
    </row>
    <row r="328" spans="1:57" x14ac:dyDescent="0.2">
      <c r="A328" s="35" t="s">
        <v>124</v>
      </c>
      <c r="B328" s="35" t="s">
        <v>1370</v>
      </c>
      <c r="C328" s="397" t="str">
        <f>IFERROR(VLOOKUP(B328,#REF!,2,FALSE),"")</f>
        <v/>
      </c>
      <c r="D328" s="35" t="s">
        <v>123</v>
      </c>
      <c r="E328" s="35"/>
      <c r="F328" s="35" t="s">
        <v>740</v>
      </c>
      <c r="G328" s="36">
        <v>815</v>
      </c>
      <c r="H328" s="36">
        <v>1470</v>
      </c>
      <c r="I328" s="37">
        <v>2285</v>
      </c>
      <c r="J328" s="39">
        <v>168</v>
      </c>
      <c r="K328" s="36">
        <v>135</v>
      </c>
      <c r="L328" s="36">
        <v>24033</v>
      </c>
      <c r="M328" s="37">
        <v>24168</v>
      </c>
      <c r="N328" s="38">
        <v>-1414</v>
      </c>
      <c r="O328" s="38">
        <v>0</v>
      </c>
      <c r="P328" s="38">
        <v>1388</v>
      </c>
      <c r="Q328" s="39">
        <v>-26</v>
      </c>
      <c r="R328" s="37">
        <v>2310</v>
      </c>
      <c r="S328" s="38">
        <v>259</v>
      </c>
      <c r="T328" s="38">
        <v>651</v>
      </c>
      <c r="U328" s="38">
        <v>1013</v>
      </c>
      <c r="V328" s="39">
        <v>1923</v>
      </c>
      <c r="W328" s="36">
        <v>51</v>
      </c>
      <c r="X328" s="36">
        <v>502</v>
      </c>
      <c r="Y328" s="37">
        <v>553</v>
      </c>
      <c r="Z328" s="39">
        <v>7236</v>
      </c>
      <c r="AA328" s="36">
        <v>1088</v>
      </c>
      <c r="AB328" s="36">
        <v>147</v>
      </c>
      <c r="AC328" s="37">
        <v>1235</v>
      </c>
      <c r="AD328" s="38">
        <v>2303</v>
      </c>
      <c r="AE328" s="38">
        <v>459</v>
      </c>
      <c r="AF328" s="39">
        <v>2762</v>
      </c>
      <c r="AG328" s="36">
        <v>0</v>
      </c>
      <c r="AH328" s="36">
        <v>0</v>
      </c>
      <c r="AI328" s="36">
        <v>0</v>
      </c>
      <c r="AJ328" s="36">
        <v>-21</v>
      </c>
      <c r="AK328" s="40">
        <v>42593</v>
      </c>
      <c r="AL328" s="38">
        <v>285</v>
      </c>
      <c r="AM328" s="38">
        <v>153</v>
      </c>
      <c r="AN328" s="38">
        <v>780</v>
      </c>
      <c r="AO328" s="38">
        <v>0</v>
      </c>
      <c r="AP328" s="38">
        <v>0</v>
      </c>
      <c r="AQ328" s="36">
        <v>92</v>
      </c>
      <c r="AR328" s="36">
        <v>0</v>
      </c>
      <c r="AS328" s="36">
        <v>0</v>
      </c>
      <c r="AT328" s="36">
        <v>29</v>
      </c>
      <c r="AU328" s="36">
        <v>0</v>
      </c>
      <c r="AV328" s="36">
        <v>-528</v>
      </c>
      <c r="AW328" s="36">
        <v>0</v>
      </c>
      <c r="AX328" s="36">
        <v>0</v>
      </c>
      <c r="AY328" s="36">
        <v>0</v>
      </c>
      <c r="AZ328" s="40"/>
      <c r="BA328" s="40">
        <v>43404</v>
      </c>
      <c r="BB328" s="36">
        <v>0</v>
      </c>
      <c r="BC328" s="36">
        <v>0</v>
      </c>
      <c r="BD328" s="36">
        <v>0</v>
      </c>
      <c r="BE328" s="36">
        <v>-13765</v>
      </c>
    </row>
    <row r="329" spans="1:57" x14ac:dyDescent="0.2">
      <c r="A329" s="35" t="s">
        <v>93</v>
      </c>
      <c r="B329" s="35" t="s">
        <v>1371</v>
      </c>
      <c r="C329" s="397" t="str">
        <f>IFERROR(VLOOKUP(B329,#REF!,2,FALSE),"")</f>
        <v/>
      </c>
      <c r="D329" s="35" t="s">
        <v>92</v>
      </c>
      <c r="E329" s="35"/>
      <c r="F329" s="35" t="s">
        <v>740</v>
      </c>
      <c r="G329" s="36">
        <v>-13</v>
      </c>
      <c r="H329" s="36">
        <v>3451</v>
      </c>
      <c r="I329" s="37">
        <v>3438</v>
      </c>
      <c r="J329" s="39">
        <v>64</v>
      </c>
      <c r="K329" s="36">
        <v>1381</v>
      </c>
      <c r="L329" s="36">
        <v>55</v>
      </c>
      <c r="M329" s="37">
        <v>1436</v>
      </c>
      <c r="N329" s="38">
        <v>1360</v>
      </c>
      <c r="O329" s="38">
        <v>0</v>
      </c>
      <c r="P329" s="38">
        <v>510</v>
      </c>
      <c r="Q329" s="39">
        <v>1870</v>
      </c>
      <c r="R329" s="37">
        <v>7092</v>
      </c>
      <c r="S329" s="38">
        <v>-67</v>
      </c>
      <c r="T329" s="38">
        <v>668</v>
      </c>
      <c r="U329" s="38">
        <v>995</v>
      </c>
      <c r="V329" s="39">
        <v>1596</v>
      </c>
      <c r="W329" s="36">
        <v>254</v>
      </c>
      <c r="X329" s="36">
        <v>2808</v>
      </c>
      <c r="Y329" s="37">
        <v>3062</v>
      </c>
      <c r="Z329" s="39">
        <v>1579</v>
      </c>
      <c r="AA329" s="36">
        <v>54393</v>
      </c>
      <c r="AB329" s="36">
        <v>16318</v>
      </c>
      <c r="AC329" s="37">
        <v>70711</v>
      </c>
      <c r="AD329" s="38">
        <v>42616</v>
      </c>
      <c r="AE329" s="38">
        <v>8761</v>
      </c>
      <c r="AF329" s="39">
        <v>51377</v>
      </c>
      <c r="AG329" s="36">
        <v>0</v>
      </c>
      <c r="AH329" s="36">
        <v>1</v>
      </c>
      <c r="AI329" s="36">
        <v>1</v>
      </c>
      <c r="AJ329" s="36">
        <v>-30</v>
      </c>
      <c r="AK329" s="40">
        <v>142197</v>
      </c>
      <c r="AL329" s="38">
        <v>-150</v>
      </c>
      <c r="AM329" s="38">
        <v>0</v>
      </c>
      <c r="AN329" s="38">
        <v>-353</v>
      </c>
      <c r="AO329" s="38">
        <v>0</v>
      </c>
      <c r="AP329" s="38">
        <v>8</v>
      </c>
      <c r="AQ329" s="36">
        <v>0</v>
      </c>
      <c r="AR329" s="36">
        <v>0</v>
      </c>
      <c r="AS329" s="36">
        <v>1388</v>
      </c>
      <c r="AT329" s="36">
        <v>406</v>
      </c>
      <c r="AU329" s="36">
        <v>58</v>
      </c>
      <c r="AV329" s="36">
        <v>-1332</v>
      </c>
      <c r="AW329" s="36">
        <v>306</v>
      </c>
      <c r="AX329" s="36">
        <v>0</v>
      </c>
      <c r="AY329" s="36">
        <v>0</v>
      </c>
      <c r="AZ329" s="40"/>
      <c r="BA329" s="40">
        <v>142528</v>
      </c>
      <c r="BB329" s="36">
        <v>0</v>
      </c>
      <c r="BC329" s="36">
        <v>0</v>
      </c>
      <c r="BD329" s="36">
        <v>0</v>
      </c>
      <c r="BE329" s="36">
        <v>0</v>
      </c>
    </row>
    <row r="330" spans="1:57" x14ac:dyDescent="0.2">
      <c r="A330" s="35" t="s">
        <v>244</v>
      </c>
      <c r="B330" s="35" t="s">
        <v>1372</v>
      </c>
      <c r="C330" s="397" t="str">
        <f>IFERROR(VLOOKUP(B330,#REF!,2,FALSE),"")</f>
        <v/>
      </c>
      <c r="D330" s="35" t="s">
        <v>243</v>
      </c>
      <c r="E330" s="35"/>
      <c r="F330" s="35" t="s">
        <v>740</v>
      </c>
      <c r="G330" s="36">
        <v>345</v>
      </c>
      <c r="H330" s="36">
        <v>1969</v>
      </c>
      <c r="I330" s="37">
        <v>2314</v>
      </c>
      <c r="J330" s="39">
        <v>13</v>
      </c>
      <c r="K330" s="36">
        <v>423</v>
      </c>
      <c r="L330" s="36">
        <v>83</v>
      </c>
      <c r="M330" s="37">
        <v>506</v>
      </c>
      <c r="N330" s="38">
        <v>3158</v>
      </c>
      <c r="O330" s="38">
        <v>0</v>
      </c>
      <c r="P330" s="38">
        <v>1723</v>
      </c>
      <c r="Q330" s="39">
        <v>4881</v>
      </c>
      <c r="R330" s="37">
        <v>6884</v>
      </c>
      <c r="S330" s="38">
        <v>475</v>
      </c>
      <c r="T330" s="38">
        <v>487</v>
      </c>
      <c r="U330" s="38">
        <v>866</v>
      </c>
      <c r="V330" s="39">
        <v>1828</v>
      </c>
      <c r="W330" s="36">
        <v>2634</v>
      </c>
      <c r="X330" s="36">
        <v>3386</v>
      </c>
      <c r="Y330" s="37">
        <v>6020</v>
      </c>
      <c r="Z330" s="39">
        <v>2196</v>
      </c>
      <c r="AA330" s="36">
        <v>42122</v>
      </c>
      <c r="AB330" s="36">
        <v>25471</v>
      </c>
      <c r="AC330" s="37">
        <v>67593</v>
      </c>
      <c r="AD330" s="38">
        <v>37173</v>
      </c>
      <c r="AE330" s="38">
        <v>2685</v>
      </c>
      <c r="AF330" s="39">
        <v>39858</v>
      </c>
      <c r="AG330" s="36">
        <v>349</v>
      </c>
      <c r="AH330" s="36">
        <v>272</v>
      </c>
      <c r="AI330" s="36">
        <v>0</v>
      </c>
      <c r="AJ330" s="36">
        <v>4082</v>
      </c>
      <c r="AK330" s="40">
        <v>136796</v>
      </c>
      <c r="AL330" s="38">
        <v>19741</v>
      </c>
      <c r="AM330" s="38">
        <v>613</v>
      </c>
      <c r="AN330" s="38">
        <v>20604</v>
      </c>
      <c r="AO330" s="38">
        <v>0</v>
      </c>
      <c r="AP330" s="38">
        <v>0</v>
      </c>
      <c r="AQ330" s="36">
        <v>0</v>
      </c>
      <c r="AR330" s="36">
        <v>0</v>
      </c>
      <c r="AS330" s="36">
        <v>0</v>
      </c>
      <c r="AT330" s="36">
        <v>292</v>
      </c>
      <c r="AU330" s="36">
        <v>97</v>
      </c>
      <c r="AV330" s="36">
        <v>-369</v>
      </c>
      <c r="AW330" s="36">
        <v>0</v>
      </c>
      <c r="AX330" s="36">
        <v>0</v>
      </c>
      <c r="AY330" s="36">
        <v>0</v>
      </c>
      <c r="AZ330" s="40"/>
      <c r="BA330" s="40">
        <v>177774</v>
      </c>
      <c r="BB330" s="36">
        <v>0</v>
      </c>
      <c r="BC330" s="36">
        <v>0</v>
      </c>
      <c r="BD330" s="36">
        <v>3395</v>
      </c>
      <c r="BE330" s="36">
        <v>-297</v>
      </c>
    </row>
    <row r="331" spans="1:57" x14ac:dyDescent="0.2">
      <c r="A331" s="35" t="s">
        <v>248</v>
      </c>
      <c r="B331" s="35" t="s">
        <v>1373</v>
      </c>
      <c r="C331" s="397" t="str">
        <f>IFERROR(VLOOKUP(B331,#REF!,2,FALSE),"")</f>
        <v/>
      </c>
      <c r="D331" s="35" t="s">
        <v>247</v>
      </c>
      <c r="E331" s="35"/>
      <c r="F331" s="35" t="s">
        <v>740</v>
      </c>
      <c r="G331" s="36">
        <v>158</v>
      </c>
      <c r="H331" s="36">
        <v>5087</v>
      </c>
      <c r="I331" s="37">
        <v>5245</v>
      </c>
      <c r="J331" s="39">
        <v>0</v>
      </c>
      <c r="K331" s="36">
        <v>568</v>
      </c>
      <c r="L331" s="36">
        <v>0</v>
      </c>
      <c r="M331" s="37">
        <v>568</v>
      </c>
      <c r="N331" s="38">
        <v>978</v>
      </c>
      <c r="O331" s="38">
        <v>0</v>
      </c>
      <c r="P331" s="38">
        <v>1094</v>
      </c>
      <c r="Q331" s="39">
        <v>2072</v>
      </c>
      <c r="R331" s="37">
        <v>4386</v>
      </c>
      <c r="S331" s="38">
        <v>399</v>
      </c>
      <c r="T331" s="38">
        <v>1367</v>
      </c>
      <c r="U331" s="38">
        <v>1509</v>
      </c>
      <c r="V331" s="39">
        <v>3275</v>
      </c>
      <c r="W331" s="36">
        <v>3369</v>
      </c>
      <c r="X331" s="36">
        <v>5285</v>
      </c>
      <c r="Y331" s="37">
        <v>8654</v>
      </c>
      <c r="Z331" s="39">
        <v>2578</v>
      </c>
      <c r="AA331" s="36">
        <v>41208</v>
      </c>
      <c r="AB331" s="36">
        <v>12309</v>
      </c>
      <c r="AC331" s="37">
        <v>53517</v>
      </c>
      <c r="AD331" s="38">
        <v>34347</v>
      </c>
      <c r="AE331" s="38">
        <v>4628</v>
      </c>
      <c r="AF331" s="39">
        <v>38975</v>
      </c>
      <c r="AG331" s="36">
        <v>5504</v>
      </c>
      <c r="AH331" s="36">
        <v>0</v>
      </c>
      <c r="AI331" s="36">
        <v>0</v>
      </c>
      <c r="AJ331" s="36">
        <v>0</v>
      </c>
      <c r="AK331" s="40">
        <v>124774</v>
      </c>
      <c r="AL331" s="38">
        <v>49879</v>
      </c>
      <c r="AM331" s="38">
        <v>6032</v>
      </c>
      <c r="AN331" s="38">
        <v>17154</v>
      </c>
      <c r="AO331" s="38">
        <v>0</v>
      </c>
      <c r="AP331" s="38">
        <v>0</v>
      </c>
      <c r="AQ331" s="36">
        <v>0</v>
      </c>
      <c r="AR331" s="36">
        <v>809</v>
      </c>
      <c r="AS331" s="36">
        <v>2226</v>
      </c>
      <c r="AT331" s="36">
        <v>314</v>
      </c>
      <c r="AU331" s="36">
        <v>6033</v>
      </c>
      <c r="AV331" s="36">
        <v>0</v>
      </c>
      <c r="AW331" s="36">
        <v>0</v>
      </c>
      <c r="AX331" s="36">
        <v>0</v>
      </c>
      <c r="AY331" s="36">
        <v>0</v>
      </c>
      <c r="AZ331" s="40"/>
      <c r="BA331" s="40">
        <v>207221</v>
      </c>
      <c r="BB331" s="36">
        <v>0</v>
      </c>
      <c r="BC331" s="36">
        <v>0</v>
      </c>
      <c r="BD331" s="36">
        <v>0</v>
      </c>
      <c r="BE331" s="36">
        <v>0</v>
      </c>
    </row>
    <row r="332" spans="1:57" x14ac:dyDescent="0.2">
      <c r="A332" s="35" t="s">
        <v>254</v>
      </c>
      <c r="B332" s="35" t="s">
        <v>1374</v>
      </c>
      <c r="C332" s="397" t="str">
        <f>IFERROR(VLOOKUP(B332,#REF!,2,FALSE),"")</f>
        <v/>
      </c>
      <c r="D332" s="35" t="s">
        <v>253</v>
      </c>
      <c r="E332" s="35"/>
      <c r="F332" s="35" t="s">
        <v>740</v>
      </c>
      <c r="G332" s="36">
        <v>101</v>
      </c>
      <c r="H332" s="36">
        <v>2772</v>
      </c>
      <c r="I332" s="37">
        <v>2873</v>
      </c>
      <c r="J332" s="39">
        <v>60</v>
      </c>
      <c r="K332" s="36">
        <v>556</v>
      </c>
      <c r="L332" s="36">
        <v>33</v>
      </c>
      <c r="M332" s="37">
        <v>589</v>
      </c>
      <c r="N332" s="38">
        <v>-2588</v>
      </c>
      <c r="O332" s="38">
        <v>0</v>
      </c>
      <c r="P332" s="38">
        <v>654</v>
      </c>
      <c r="Q332" s="39">
        <v>-1934</v>
      </c>
      <c r="R332" s="37">
        <v>5070</v>
      </c>
      <c r="S332" s="38">
        <v>195</v>
      </c>
      <c r="T332" s="38">
        <v>431</v>
      </c>
      <c r="U332" s="38">
        <v>333</v>
      </c>
      <c r="V332" s="39">
        <v>959</v>
      </c>
      <c r="W332" s="36">
        <v>2439</v>
      </c>
      <c r="X332" s="36">
        <v>2717</v>
      </c>
      <c r="Y332" s="37">
        <v>5156</v>
      </c>
      <c r="Z332" s="39">
        <v>1078</v>
      </c>
      <c r="AA332" s="36">
        <v>20111</v>
      </c>
      <c r="AB332" s="36">
        <v>5945</v>
      </c>
      <c r="AC332" s="37">
        <v>26056</v>
      </c>
      <c r="AD332" s="38">
        <v>26609</v>
      </c>
      <c r="AE332" s="38">
        <v>2995</v>
      </c>
      <c r="AF332" s="39">
        <v>29604</v>
      </c>
      <c r="AG332" s="36">
        <v>2204</v>
      </c>
      <c r="AH332" s="36">
        <v>477</v>
      </c>
      <c r="AI332" s="36">
        <v>0</v>
      </c>
      <c r="AJ332" s="36">
        <v>1510</v>
      </c>
      <c r="AK332" s="40">
        <v>73702</v>
      </c>
      <c r="AL332" s="38">
        <v>20978</v>
      </c>
      <c r="AM332" s="38">
        <v>2547</v>
      </c>
      <c r="AN332" s="38">
        <v>9924</v>
      </c>
      <c r="AO332" s="38">
        <v>0</v>
      </c>
      <c r="AP332" s="38">
        <v>0</v>
      </c>
      <c r="AQ332" s="36">
        <v>0</v>
      </c>
      <c r="AR332" s="36">
        <v>0</v>
      </c>
      <c r="AS332" s="36">
        <v>315</v>
      </c>
      <c r="AT332" s="36">
        <v>293</v>
      </c>
      <c r="AU332" s="36">
        <v>154</v>
      </c>
      <c r="AV332" s="36">
        <v>-1129</v>
      </c>
      <c r="AW332" s="36">
        <v>-493</v>
      </c>
      <c r="AX332" s="36">
        <v>0</v>
      </c>
      <c r="AY332" s="36">
        <v>0</v>
      </c>
      <c r="AZ332" s="40"/>
      <c r="BA332" s="40">
        <v>106291</v>
      </c>
      <c r="BB332" s="36">
        <v>0</v>
      </c>
      <c r="BC332" s="36">
        <v>0</v>
      </c>
      <c r="BD332" s="36">
        <v>359</v>
      </c>
      <c r="BE332" s="36">
        <v>-576</v>
      </c>
    </row>
    <row r="333" spans="1:57" x14ac:dyDescent="0.2">
      <c r="A333" s="35" t="s">
        <v>303</v>
      </c>
      <c r="B333" s="35" t="s">
        <v>1375</v>
      </c>
      <c r="C333" s="397" t="str">
        <f>IFERROR(VLOOKUP(B333,#REF!,2,FALSE),"")</f>
        <v/>
      </c>
      <c r="D333" s="35" t="s">
        <v>302</v>
      </c>
      <c r="E333" s="35"/>
      <c r="F333" s="35" t="s">
        <v>740</v>
      </c>
      <c r="G333" s="36">
        <v>49</v>
      </c>
      <c r="H333" s="36">
        <v>2077</v>
      </c>
      <c r="I333" s="37">
        <v>2126</v>
      </c>
      <c r="J333" s="39">
        <v>84</v>
      </c>
      <c r="K333" s="36">
        <v>481</v>
      </c>
      <c r="L333" s="36">
        <v>78</v>
      </c>
      <c r="M333" s="37">
        <v>559</v>
      </c>
      <c r="N333" s="38">
        <v>-1410</v>
      </c>
      <c r="O333" s="38">
        <v>-14</v>
      </c>
      <c r="P333" s="38">
        <v>661</v>
      </c>
      <c r="Q333" s="39">
        <v>-763</v>
      </c>
      <c r="R333" s="37">
        <v>6632</v>
      </c>
      <c r="S333" s="38">
        <v>752</v>
      </c>
      <c r="T333" s="38">
        <v>1983</v>
      </c>
      <c r="U333" s="38">
        <v>1528</v>
      </c>
      <c r="V333" s="39">
        <v>4263</v>
      </c>
      <c r="W333" s="36">
        <v>1829</v>
      </c>
      <c r="X333" s="36">
        <v>3936</v>
      </c>
      <c r="Y333" s="37">
        <v>5765</v>
      </c>
      <c r="Z333" s="39">
        <v>1914</v>
      </c>
      <c r="AA333" s="36">
        <v>39475</v>
      </c>
      <c r="AB333" s="36">
        <v>15076.451556501681</v>
      </c>
      <c r="AC333" s="37">
        <v>54551.451556501677</v>
      </c>
      <c r="AD333" s="38">
        <v>35171</v>
      </c>
      <c r="AE333" s="38">
        <v>3206</v>
      </c>
      <c r="AF333" s="39">
        <v>38377</v>
      </c>
      <c r="AG333" s="36">
        <v>2678</v>
      </c>
      <c r="AH333" s="36">
        <v>0</v>
      </c>
      <c r="AI333" s="36">
        <v>36</v>
      </c>
      <c r="AJ333" s="36">
        <v>-164</v>
      </c>
      <c r="AK333" s="40">
        <v>116058.45155650168</v>
      </c>
      <c r="AL333" s="38">
        <v>25876</v>
      </c>
      <c r="AM333" s="38">
        <v>2254</v>
      </c>
      <c r="AN333" s="38">
        <v>22598</v>
      </c>
      <c r="AO333" s="38">
        <v>0</v>
      </c>
      <c r="AP333" s="38">
        <v>204</v>
      </c>
      <c r="AQ333" s="36">
        <v>0</v>
      </c>
      <c r="AR333" s="36">
        <v>0</v>
      </c>
      <c r="AS333" s="36">
        <v>1407</v>
      </c>
      <c r="AT333" s="36">
        <v>305</v>
      </c>
      <c r="AU333" s="36">
        <v>149</v>
      </c>
      <c r="AV333" s="36">
        <v>-229</v>
      </c>
      <c r="AW333" s="36">
        <v>659</v>
      </c>
      <c r="AX333" s="36">
        <v>0</v>
      </c>
      <c r="AY333" s="36">
        <v>0</v>
      </c>
      <c r="AZ333" s="40"/>
      <c r="BA333" s="40">
        <v>169281.45155650168</v>
      </c>
      <c r="BB333" s="36">
        <v>-93</v>
      </c>
      <c r="BC333" s="36">
        <v>0</v>
      </c>
      <c r="BD333" s="36">
        <v>690</v>
      </c>
      <c r="BE333" s="36">
        <v>-125</v>
      </c>
    </row>
    <row r="334" spans="1:57" x14ac:dyDescent="0.2">
      <c r="A334" s="35" t="s">
        <v>305</v>
      </c>
      <c r="B334" s="35" t="s">
        <v>1376</v>
      </c>
      <c r="C334" s="397" t="str">
        <f>IFERROR(VLOOKUP(B334,#REF!,2,FALSE),"")</f>
        <v/>
      </c>
      <c r="D334" s="35" t="s">
        <v>304</v>
      </c>
      <c r="E334" s="35"/>
      <c r="F334" s="35" t="s">
        <v>740</v>
      </c>
      <c r="G334" s="36">
        <v>151</v>
      </c>
      <c r="H334" s="36">
        <v>2295</v>
      </c>
      <c r="I334" s="37">
        <v>2446</v>
      </c>
      <c r="J334" s="39">
        <v>71</v>
      </c>
      <c r="K334" s="36">
        <v>579</v>
      </c>
      <c r="L334" s="36">
        <v>82</v>
      </c>
      <c r="M334" s="37">
        <v>661</v>
      </c>
      <c r="N334" s="38">
        <v>925</v>
      </c>
      <c r="O334" s="38">
        <v>0</v>
      </c>
      <c r="P334" s="38">
        <v>-1628</v>
      </c>
      <c r="Q334" s="39">
        <v>-703</v>
      </c>
      <c r="R334" s="37">
        <v>773</v>
      </c>
      <c r="S334" s="38">
        <v>-5</v>
      </c>
      <c r="T334" s="38">
        <v>292</v>
      </c>
      <c r="U334" s="38">
        <v>1630</v>
      </c>
      <c r="V334" s="39">
        <v>1917</v>
      </c>
      <c r="W334" s="36">
        <v>1843</v>
      </c>
      <c r="X334" s="36">
        <v>2930</v>
      </c>
      <c r="Y334" s="37">
        <v>4773</v>
      </c>
      <c r="Z334" s="39">
        <v>1359</v>
      </c>
      <c r="AA334" s="36">
        <v>16418</v>
      </c>
      <c r="AB334" s="36">
        <v>3412</v>
      </c>
      <c r="AC334" s="37">
        <v>19830</v>
      </c>
      <c r="AD334" s="38">
        <v>23294</v>
      </c>
      <c r="AE334" s="38">
        <v>4787</v>
      </c>
      <c r="AF334" s="39">
        <v>28081</v>
      </c>
      <c r="AG334" s="36">
        <v>755</v>
      </c>
      <c r="AH334" s="36">
        <v>12</v>
      </c>
      <c r="AI334" s="36">
        <v>0</v>
      </c>
      <c r="AJ334" s="36">
        <v>0</v>
      </c>
      <c r="AK334" s="40">
        <v>59975</v>
      </c>
      <c r="AL334" s="38">
        <v>21432</v>
      </c>
      <c r="AM334" s="38">
        <v>5520</v>
      </c>
      <c r="AN334" s="38">
        <v>7034</v>
      </c>
      <c r="AO334" s="38">
        <v>0</v>
      </c>
      <c r="AP334" s="38">
        <v>0</v>
      </c>
      <c r="AQ334" s="36">
        <v>0</v>
      </c>
      <c r="AR334" s="36">
        <v>0</v>
      </c>
      <c r="AS334" s="36">
        <v>0</v>
      </c>
      <c r="AT334" s="36">
        <v>293</v>
      </c>
      <c r="AU334" s="36">
        <v>179</v>
      </c>
      <c r="AV334" s="36">
        <v>106</v>
      </c>
      <c r="AW334" s="36">
        <v>-12</v>
      </c>
      <c r="AX334" s="36">
        <v>0</v>
      </c>
      <c r="AY334" s="36">
        <v>0</v>
      </c>
      <c r="AZ334" s="40"/>
      <c r="BA334" s="40">
        <v>94527</v>
      </c>
      <c r="BB334" s="36">
        <v>0</v>
      </c>
      <c r="BC334" s="36">
        <v>0</v>
      </c>
      <c r="BD334" s="36">
        <v>2480</v>
      </c>
      <c r="BE334" s="36">
        <v>-489</v>
      </c>
    </row>
    <row r="335" spans="1:57" x14ac:dyDescent="0.2">
      <c r="A335" s="35" t="s">
        <v>321</v>
      </c>
      <c r="B335" s="35" t="s">
        <v>1377</v>
      </c>
      <c r="C335" s="397" t="str">
        <f>IFERROR(VLOOKUP(B335,#REF!,2,FALSE),"")</f>
        <v/>
      </c>
      <c r="D335" s="35" t="s">
        <v>320</v>
      </c>
      <c r="E335" s="35"/>
      <c r="F335" s="35" t="s">
        <v>740</v>
      </c>
      <c r="G335" s="36">
        <v>-28</v>
      </c>
      <c r="H335" s="36">
        <v>4097</v>
      </c>
      <c r="I335" s="37">
        <v>4069</v>
      </c>
      <c r="J335" s="39">
        <v>0</v>
      </c>
      <c r="K335" s="36">
        <v>300</v>
      </c>
      <c r="L335" s="36">
        <v>101</v>
      </c>
      <c r="M335" s="37">
        <v>401</v>
      </c>
      <c r="N335" s="38">
        <v>2140</v>
      </c>
      <c r="O335" s="38">
        <v>0</v>
      </c>
      <c r="P335" s="38">
        <v>1068</v>
      </c>
      <c r="Q335" s="39">
        <v>3208</v>
      </c>
      <c r="R335" s="37">
        <v>6487</v>
      </c>
      <c r="S335" s="38">
        <v>723</v>
      </c>
      <c r="T335" s="38">
        <v>413</v>
      </c>
      <c r="U335" s="38">
        <v>1000</v>
      </c>
      <c r="V335" s="39">
        <v>2136</v>
      </c>
      <c r="W335" s="36">
        <v>5001</v>
      </c>
      <c r="X335" s="36">
        <v>2686</v>
      </c>
      <c r="Y335" s="37">
        <v>7687</v>
      </c>
      <c r="Z335" s="39">
        <v>2907</v>
      </c>
      <c r="AA335" s="36">
        <v>61198</v>
      </c>
      <c r="AB335" s="36">
        <v>19000</v>
      </c>
      <c r="AC335" s="37">
        <v>80198</v>
      </c>
      <c r="AD335" s="38">
        <v>48615</v>
      </c>
      <c r="AE335" s="38">
        <v>6532</v>
      </c>
      <c r="AF335" s="39">
        <v>55147</v>
      </c>
      <c r="AG335" s="36">
        <v>0</v>
      </c>
      <c r="AH335" s="36">
        <v>0</v>
      </c>
      <c r="AI335" s="36">
        <v>0</v>
      </c>
      <c r="AJ335" s="36">
        <v>0</v>
      </c>
      <c r="AK335" s="40">
        <v>162240</v>
      </c>
      <c r="AL335" s="38">
        <v>35761</v>
      </c>
      <c r="AM335" s="38">
        <v>4066</v>
      </c>
      <c r="AN335" s="38">
        <v>16925</v>
      </c>
      <c r="AO335" s="38">
        <v>0</v>
      </c>
      <c r="AP335" s="38">
        <v>0</v>
      </c>
      <c r="AQ335" s="36">
        <v>0</v>
      </c>
      <c r="AR335" s="36">
        <v>0</v>
      </c>
      <c r="AS335" s="36">
        <v>441</v>
      </c>
      <c r="AT335" s="36">
        <v>399</v>
      </c>
      <c r="AU335" s="36">
        <v>175</v>
      </c>
      <c r="AV335" s="36">
        <v>0</v>
      </c>
      <c r="AW335" s="36">
        <v>0</v>
      </c>
      <c r="AX335" s="36">
        <v>0</v>
      </c>
      <c r="AY335" s="36">
        <v>0</v>
      </c>
      <c r="AZ335" s="40"/>
      <c r="BA335" s="40">
        <v>220007</v>
      </c>
      <c r="BB335" s="36">
        <v>0</v>
      </c>
      <c r="BC335" s="36">
        <v>0</v>
      </c>
      <c r="BD335" s="36">
        <v>5750</v>
      </c>
      <c r="BE335" s="36">
        <v>-213</v>
      </c>
    </row>
    <row r="336" spans="1:57" x14ac:dyDescent="0.2">
      <c r="A336" s="35" t="s">
        <v>337</v>
      </c>
      <c r="B336" s="35" t="s">
        <v>1378</v>
      </c>
      <c r="C336" s="397" t="str">
        <f>IFERROR(VLOOKUP(B336,#REF!,2,FALSE),"")</f>
        <v/>
      </c>
      <c r="D336" s="35" t="s">
        <v>336</v>
      </c>
      <c r="E336" s="35"/>
      <c r="F336" s="35" t="s">
        <v>740</v>
      </c>
      <c r="G336" s="36">
        <v>-151</v>
      </c>
      <c r="H336" s="36">
        <v>1657</v>
      </c>
      <c r="I336" s="37">
        <v>1506</v>
      </c>
      <c r="J336" s="39">
        <v>48</v>
      </c>
      <c r="K336" s="36">
        <v>317</v>
      </c>
      <c r="L336" s="36">
        <v>99</v>
      </c>
      <c r="M336" s="37">
        <v>416</v>
      </c>
      <c r="N336" s="38">
        <v>2465</v>
      </c>
      <c r="O336" s="38">
        <v>0</v>
      </c>
      <c r="P336" s="38">
        <v>11</v>
      </c>
      <c r="Q336" s="39">
        <v>2476</v>
      </c>
      <c r="R336" s="37">
        <v>6174</v>
      </c>
      <c r="S336" s="38">
        <v>473</v>
      </c>
      <c r="T336" s="38">
        <v>-28</v>
      </c>
      <c r="U336" s="38">
        <v>1276</v>
      </c>
      <c r="V336" s="39">
        <v>1721</v>
      </c>
      <c r="W336" s="36">
        <v>4120</v>
      </c>
      <c r="X336" s="36">
        <v>2739</v>
      </c>
      <c r="Y336" s="37">
        <v>6859</v>
      </c>
      <c r="Z336" s="39">
        <v>2421</v>
      </c>
      <c r="AA336" s="36">
        <v>60631</v>
      </c>
      <c r="AB336" s="36">
        <v>19762</v>
      </c>
      <c r="AC336" s="37">
        <v>80393</v>
      </c>
      <c r="AD336" s="38">
        <v>41981</v>
      </c>
      <c r="AE336" s="38">
        <v>4475</v>
      </c>
      <c r="AF336" s="39">
        <v>46456</v>
      </c>
      <c r="AG336" s="36">
        <v>1744</v>
      </c>
      <c r="AH336" s="36">
        <v>0</v>
      </c>
      <c r="AI336" s="36">
        <v>0</v>
      </c>
      <c r="AJ336" s="36">
        <v>0</v>
      </c>
      <c r="AK336" s="40">
        <v>150214</v>
      </c>
      <c r="AL336" s="38">
        <v>38645</v>
      </c>
      <c r="AM336" s="38">
        <v>2411</v>
      </c>
      <c r="AN336" s="38">
        <v>10291</v>
      </c>
      <c r="AO336" s="38">
        <v>0</v>
      </c>
      <c r="AP336" s="38">
        <v>0</v>
      </c>
      <c r="AQ336" s="36">
        <v>0</v>
      </c>
      <c r="AR336" s="36">
        <v>0</v>
      </c>
      <c r="AS336" s="36">
        <v>0</v>
      </c>
      <c r="AT336" s="36">
        <v>311</v>
      </c>
      <c r="AU336" s="36">
        <v>403</v>
      </c>
      <c r="AV336" s="36">
        <v>0</v>
      </c>
      <c r="AW336" s="36">
        <v>0</v>
      </c>
      <c r="AX336" s="36">
        <v>0</v>
      </c>
      <c r="AY336" s="36">
        <v>0</v>
      </c>
      <c r="AZ336" s="40"/>
      <c r="BA336" s="40">
        <v>202275</v>
      </c>
      <c r="BB336" s="36">
        <v>0</v>
      </c>
      <c r="BC336" s="36">
        <v>0</v>
      </c>
      <c r="BD336" s="36">
        <v>2150</v>
      </c>
      <c r="BE336" s="36">
        <v>-570</v>
      </c>
    </row>
    <row r="337" spans="1:57" x14ac:dyDescent="0.2">
      <c r="A337" s="35" t="s">
        <v>542</v>
      </c>
      <c r="B337" s="35" t="s">
        <v>1379</v>
      </c>
      <c r="C337" s="397" t="str">
        <f>IFERROR(VLOOKUP(B337,#REF!,2,FALSE),"")</f>
        <v/>
      </c>
      <c r="D337" s="35" t="s">
        <v>541</v>
      </c>
      <c r="E337" s="35"/>
      <c r="F337" s="35" t="s">
        <v>740</v>
      </c>
      <c r="G337" s="36">
        <v>-59</v>
      </c>
      <c r="H337" s="36">
        <v>4599</v>
      </c>
      <c r="I337" s="37">
        <v>4540</v>
      </c>
      <c r="J337" s="39">
        <v>50</v>
      </c>
      <c r="K337" s="36">
        <v>869</v>
      </c>
      <c r="L337" s="36">
        <v>53</v>
      </c>
      <c r="M337" s="37">
        <v>922</v>
      </c>
      <c r="N337" s="38">
        <v>3485</v>
      </c>
      <c r="O337" s="38">
        <v>0</v>
      </c>
      <c r="P337" s="38">
        <v>1034</v>
      </c>
      <c r="Q337" s="39">
        <v>4519</v>
      </c>
      <c r="R337" s="37">
        <v>8668</v>
      </c>
      <c r="S337" s="38">
        <v>129</v>
      </c>
      <c r="T337" s="38">
        <v>148</v>
      </c>
      <c r="U337" s="38">
        <v>1279</v>
      </c>
      <c r="V337" s="39">
        <v>1556</v>
      </c>
      <c r="W337" s="36">
        <v>3782</v>
      </c>
      <c r="X337" s="36">
        <v>2690</v>
      </c>
      <c r="Y337" s="37">
        <v>6472</v>
      </c>
      <c r="Z337" s="39">
        <v>3584</v>
      </c>
      <c r="AA337" s="36">
        <v>50901</v>
      </c>
      <c r="AB337" s="36">
        <v>19440.315659974465</v>
      </c>
      <c r="AC337" s="37">
        <v>70341.315659974469</v>
      </c>
      <c r="AD337" s="38">
        <v>39685</v>
      </c>
      <c r="AE337" s="38">
        <v>3585</v>
      </c>
      <c r="AF337" s="39">
        <v>43270</v>
      </c>
      <c r="AG337" s="36">
        <v>2626</v>
      </c>
      <c r="AH337" s="36">
        <v>0</v>
      </c>
      <c r="AI337" s="36">
        <v>0</v>
      </c>
      <c r="AJ337" s="36">
        <v>0</v>
      </c>
      <c r="AK337" s="40">
        <v>146548.31565997447</v>
      </c>
      <c r="AL337" s="38">
        <v>21486</v>
      </c>
      <c r="AM337" s="38">
        <v>1445</v>
      </c>
      <c r="AN337" s="38">
        <v>22595</v>
      </c>
      <c r="AO337" s="38">
        <v>0</v>
      </c>
      <c r="AP337" s="38">
        <v>0</v>
      </c>
      <c r="AQ337" s="36">
        <v>0</v>
      </c>
      <c r="AR337" s="36">
        <v>0</v>
      </c>
      <c r="AS337" s="36">
        <v>0</v>
      </c>
      <c r="AT337" s="36">
        <v>414</v>
      </c>
      <c r="AU337" s="36">
        <v>66</v>
      </c>
      <c r="AV337" s="36">
        <v>0</v>
      </c>
      <c r="AW337" s="36">
        <v>0</v>
      </c>
      <c r="AX337" s="36">
        <v>0</v>
      </c>
      <c r="AY337" s="36">
        <v>0</v>
      </c>
      <c r="AZ337" s="40"/>
      <c r="BA337" s="40">
        <v>192554.31565997447</v>
      </c>
      <c r="BB337" s="36">
        <v>0</v>
      </c>
      <c r="BC337" s="36">
        <v>0</v>
      </c>
      <c r="BD337" s="36">
        <v>928</v>
      </c>
      <c r="BE337" s="36">
        <v>-175</v>
      </c>
    </row>
    <row r="338" spans="1:57" x14ac:dyDescent="0.2">
      <c r="A338" s="35" t="s">
        <v>608</v>
      </c>
      <c r="B338" s="35" t="s">
        <v>1380</v>
      </c>
      <c r="C338" s="397" t="str">
        <f>IFERROR(VLOOKUP(B338,#REF!,2,FALSE),"")</f>
        <v/>
      </c>
      <c r="D338" s="35" t="s">
        <v>607</v>
      </c>
      <c r="E338" s="35"/>
      <c r="F338" s="35" t="s">
        <v>740</v>
      </c>
      <c r="G338" s="36">
        <v>122</v>
      </c>
      <c r="H338" s="36">
        <v>5104</v>
      </c>
      <c r="I338" s="37">
        <v>5226</v>
      </c>
      <c r="J338" s="39">
        <v>33</v>
      </c>
      <c r="K338" s="36">
        <v>1409</v>
      </c>
      <c r="L338" s="36">
        <v>0</v>
      </c>
      <c r="M338" s="37">
        <v>1409</v>
      </c>
      <c r="N338" s="38">
        <v>858</v>
      </c>
      <c r="O338" s="38">
        <v>0</v>
      </c>
      <c r="P338" s="38">
        <v>1535</v>
      </c>
      <c r="Q338" s="39">
        <v>2393</v>
      </c>
      <c r="R338" s="37">
        <v>7417</v>
      </c>
      <c r="S338" s="38">
        <v>269</v>
      </c>
      <c r="T338" s="38">
        <v>810</v>
      </c>
      <c r="U338" s="38">
        <v>2913</v>
      </c>
      <c r="V338" s="39">
        <v>3992</v>
      </c>
      <c r="W338" s="36">
        <v>3953</v>
      </c>
      <c r="X338" s="36">
        <v>4430</v>
      </c>
      <c r="Y338" s="37">
        <v>8383</v>
      </c>
      <c r="Z338" s="39">
        <v>3258</v>
      </c>
      <c r="AA338" s="36">
        <v>76099</v>
      </c>
      <c r="AB338" s="36">
        <v>1808</v>
      </c>
      <c r="AC338" s="37">
        <v>77907</v>
      </c>
      <c r="AD338" s="38">
        <v>40930</v>
      </c>
      <c r="AE338" s="38">
        <v>4450</v>
      </c>
      <c r="AF338" s="39">
        <v>45380</v>
      </c>
      <c r="AG338" s="36">
        <v>4970</v>
      </c>
      <c r="AH338" s="36">
        <v>47</v>
      </c>
      <c r="AI338" s="36">
        <v>0</v>
      </c>
      <c r="AJ338" s="36">
        <v>0</v>
      </c>
      <c r="AK338" s="40">
        <v>160415</v>
      </c>
      <c r="AL338" s="38">
        <v>44501</v>
      </c>
      <c r="AM338" s="38">
        <v>5515</v>
      </c>
      <c r="AN338" s="38">
        <v>9033</v>
      </c>
      <c r="AO338" s="38">
        <v>0</v>
      </c>
      <c r="AP338" s="38">
        <v>0</v>
      </c>
      <c r="AQ338" s="36">
        <v>0</v>
      </c>
      <c r="AR338" s="36">
        <v>0</v>
      </c>
      <c r="AS338" s="36">
        <v>0</v>
      </c>
      <c r="AT338" s="36">
        <v>340</v>
      </c>
      <c r="AU338" s="36">
        <v>58</v>
      </c>
      <c r="AV338" s="36">
        <v>0</v>
      </c>
      <c r="AW338" s="36">
        <v>0</v>
      </c>
      <c r="AX338" s="36">
        <v>0</v>
      </c>
      <c r="AY338" s="36">
        <v>0</v>
      </c>
      <c r="AZ338" s="40"/>
      <c r="BA338" s="40">
        <v>219862</v>
      </c>
      <c r="BB338" s="36">
        <v>0</v>
      </c>
      <c r="BC338" s="36">
        <v>0</v>
      </c>
      <c r="BD338" s="36">
        <v>1359</v>
      </c>
      <c r="BE338" s="36">
        <v>-631</v>
      </c>
    </row>
    <row r="339" spans="1:57" x14ac:dyDescent="0.2">
      <c r="A339" s="35" t="s">
        <v>624</v>
      </c>
      <c r="B339" s="35" t="s">
        <v>1381</v>
      </c>
      <c r="C339" s="397" t="str">
        <f>IFERROR(VLOOKUP(B339,#REF!,2,FALSE),"")</f>
        <v/>
      </c>
      <c r="D339" s="35" t="s">
        <v>623</v>
      </c>
      <c r="E339" s="35"/>
      <c r="F339" s="35" t="s">
        <v>740</v>
      </c>
      <c r="G339" s="36">
        <v>-215</v>
      </c>
      <c r="H339" s="36">
        <v>2112</v>
      </c>
      <c r="I339" s="37">
        <v>1897</v>
      </c>
      <c r="J339" s="39">
        <v>50</v>
      </c>
      <c r="K339" s="36">
        <v>230</v>
      </c>
      <c r="L339" s="36">
        <v>113</v>
      </c>
      <c r="M339" s="37">
        <v>343</v>
      </c>
      <c r="N339" s="38">
        <v>-786</v>
      </c>
      <c r="O339" s="38">
        <v>0</v>
      </c>
      <c r="P339" s="38">
        <v>658</v>
      </c>
      <c r="Q339" s="39">
        <v>-128</v>
      </c>
      <c r="R339" s="37">
        <v>5778</v>
      </c>
      <c r="S339" s="38">
        <v>391</v>
      </c>
      <c r="T339" s="38">
        <v>-102</v>
      </c>
      <c r="U339" s="38">
        <v>296</v>
      </c>
      <c r="V339" s="39">
        <v>585</v>
      </c>
      <c r="W339" s="36">
        <v>3763</v>
      </c>
      <c r="X339" s="36">
        <v>3191</v>
      </c>
      <c r="Y339" s="37">
        <v>6954</v>
      </c>
      <c r="Z339" s="39">
        <v>1478</v>
      </c>
      <c r="AA339" s="36">
        <v>45837</v>
      </c>
      <c r="AB339" s="36">
        <v>7217</v>
      </c>
      <c r="AC339" s="37">
        <v>53054</v>
      </c>
      <c r="AD339" s="38">
        <v>32222</v>
      </c>
      <c r="AE339" s="38">
        <v>1620</v>
      </c>
      <c r="AF339" s="39">
        <v>33842</v>
      </c>
      <c r="AG339" s="36">
        <v>0</v>
      </c>
      <c r="AH339" s="36">
        <v>0</v>
      </c>
      <c r="AI339" s="36">
        <v>-744</v>
      </c>
      <c r="AJ339" s="36">
        <v>-698</v>
      </c>
      <c r="AK339" s="40">
        <v>102411</v>
      </c>
      <c r="AL339" s="38">
        <v>29116</v>
      </c>
      <c r="AM339" s="38">
        <v>1886</v>
      </c>
      <c r="AN339" s="38">
        <v>17760</v>
      </c>
      <c r="AO339" s="38">
        <v>0</v>
      </c>
      <c r="AP339" s="38">
        <v>0</v>
      </c>
      <c r="AQ339" s="36">
        <v>0</v>
      </c>
      <c r="AR339" s="36">
        <v>0</v>
      </c>
      <c r="AS339" s="36">
        <v>531</v>
      </c>
      <c r="AT339" s="36">
        <v>942</v>
      </c>
      <c r="AU339" s="36">
        <v>278</v>
      </c>
      <c r="AV339" s="36">
        <v>0</v>
      </c>
      <c r="AW339" s="36">
        <v>0</v>
      </c>
      <c r="AX339" s="36">
        <v>0</v>
      </c>
      <c r="AY339" s="36">
        <v>0</v>
      </c>
      <c r="AZ339" s="40"/>
      <c r="BA339" s="40">
        <v>152924</v>
      </c>
      <c r="BB339" s="36">
        <v>0</v>
      </c>
      <c r="BC339" s="36">
        <v>0</v>
      </c>
      <c r="BD339" s="36">
        <v>1256</v>
      </c>
      <c r="BE339" s="36">
        <v>-1143</v>
      </c>
    </row>
    <row r="340" spans="1:57" x14ac:dyDescent="0.2">
      <c r="A340" s="35" t="s">
        <v>662</v>
      </c>
      <c r="B340" s="35" t="s">
        <v>1382</v>
      </c>
      <c r="C340" s="397" t="str">
        <f>IFERROR(VLOOKUP(B340,#REF!,2,FALSE),"")</f>
        <v/>
      </c>
      <c r="D340" s="35" t="s">
        <v>661</v>
      </c>
      <c r="E340" s="35"/>
      <c r="F340" s="35" t="s">
        <v>740</v>
      </c>
      <c r="G340" s="36">
        <v>93</v>
      </c>
      <c r="H340" s="36">
        <v>5718</v>
      </c>
      <c r="I340" s="37">
        <v>5811</v>
      </c>
      <c r="J340" s="39">
        <v>90</v>
      </c>
      <c r="K340" s="36">
        <v>307</v>
      </c>
      <c r="L340" s="36">
        <v>-139</v>
      </c>
      <c r="M340" s="37">
        <v>168</v>
      </c>
      <c r="N340" s="38">
        <v>-12038</v>
      </c>
      <c r="O340" s="38">
        <v>0</v>
      </c>
      <c r="P340" s="38">
        <v>-742</v>
      </c>
      <c r="Q340" s="39">
        <v>-12780</v>
      </c>
      <c r="R340" s="37">
        <v>9710</v>
      </c>
      <c r="S340" s="38">
        <v>-123</v>
      </c>
      <c r="T340" s="38">
        <v>987</v>
      </c>
      <c r="U340" s="38">
        <v>285</v>
      </c>
      <c r="V340" s="39">
        <v>1149</v>
      </c>
      <c r="W340" s="36">
        <v>1655</v>
      </c>
      <c r="X340" s="36">
        <v>6748</v>
      </c>
      <c r="Y340" s="37">
        <v>8403</v>
      </c>
      <c r="Z340" s="39">
        <v>1271</v>
      </c>
      <c r="AA340" s="36">
        <v>11059</v>
      </c>
      <c r="AB340" s="36">
        <v>45303</v>
      </c>
      <c r="AC340" s="37">
        <v>56362</v>
      </c>
      <c r="AD340" s="38">
        <v>26161</v>
      </c>
      <c r="AE340" s="38">
        <v>-5029</v>
      </c>
      <c r="AF340" s="39">
        <v>21132</v>
      </c>
      <c r="AG340" s="36">
        <v>1</v>
      </c>
      <c r="AH340" s="36">
        <v>0</v>
      </c>
      <c r="AI340" s="36">
        <v>0</v>
      </c>
      <c r="AJ340" s="36">
        <v>9643</v>
      </c>
      <c r="AK340" s="40">
        <v>100960</v>
      </c>
      <c r="AL340" s="38">
        <v>10550</v>
      </c>
      <c r="AM340" s="38">
        <v>6418</v>
      </c>
      <c r="AN340" s="38">
        <v>8383</v>
      </c>
      <c r="AO340" s="38">
        <v>0</v>
      </c>
      <c r="AP340" s="38">
        <v>0</v>
      </c>
      <c r="AQ340" s="36">
        <v>-95</v>
      </c>
      <c r="AR340" s="36">
        <v>0</v>
      </c>
      <c r="AS340" s="36">
        <v>0</v>
      </c>
      <c r="AT340" s="36">
        <v>583</v>
      </c>
      <c r="AU340" s="36">
        <v>780</v>
      </c>
      <c r="AV340" s="36">
        <v>0</v>
      </c>
      <c r="AW340" s="36">
        <v>0</v>
      </c>
      <c r="AX340" s="36">
        <v>0</v>
      </c>
      <c r="AY340" s="36">
        <v>0</v>
      </c>
      <c r="AZ340" s="40"/>
      <c r="BA340" s="40">
        <v>127579</v>
      </c>
      <c r="BB340" s="36">
        <v>0</v>
      </c>
      <c r="BC340" s="36">
        <v>0</v>
      </c>
      <c r="BD340" s="36">
        <v>-3432</v>
      </c>
      <c r="BE340" s="36">
        <v>-1407</v>
      </c>
    </row>
    <row r="341" spans="1:57" x14ac:dyDescent="0.2">
      <c r="A341" s="35" t="s">
        <v>19</v>
      </c>
      <c r="B341" s="35" t="s">
        <v>1383</v>
      </c>
      <c r="C341" s="397" t="str">
        <f>IFERROR(VLOOKUP(B341,#REF!,2,FALSE),"")</f>
        <v/>
      </c>
      <c r="D341" s="35" t="s">
        <v>18</v>
      </c>
      <c r="E341" s="35"/>
      <c r="F341" s="35" t="s">
        <v>740</v>
      </c>
      <c r="G341" s="36">
        <v>49</v>
      </c>
      <c r="H341" s="36">
        <v>1066</v>
      </c>
      <c r="I341" s="37">
        <v>1115</v>
      </c>
      <c r="J341" s="39">
        <v>57</v>
      </c>
      <c r="K341" s="36">
        <v>575</v>
      </c>
      <c r="L341" s="36">
        <v>0</v>
      </c>
      <c r="M341" s="37">
        <v>575</v>
      </c>
      <c r="N341" s="38">
        <v>464</v>
      </c>
      <c r="O341" s="38">
        <v>0</v>
      </c>
      <c r="P341" s="38">
        <v>412</v>
      </c>
      <c r="Q341" s="39">
        <v>876</v>
      </c>
      <c r="R341" s="37">
        <v>2123</v>
      </c>
      <c r="S341" s="38">
        <v>373</v>
      </c>
      <c r="T341" s="38">
        <v>25</v>
      </c>
      <c r="U341" s="38">
        <v>291</v>
      </c>
      <c r="V341" s="39">
        <v>689</v>
      </c>
      <c r="W341" s="36">
        <v>1920</v>
      </c>
      <c r="X341" s="36">
        <v>2615</v>
      </c>
      <c r="Y341" s="37">
        <v>4535</v>
      </c>
      <c r="Z341" s="39">
        <v>1471</v>
      </c>
      <c r="AA341" s="36">
        <v>64528</v>
      </c>
      <c r="AB341" s="36">
        <v>20037</v>
      </c>
      <c r="AC341" s="37">
        <v>84565</v>
      </c>
      <c r="AD341" s="38">
        <v>23141</v>
      </c>
      <c r="AE341" s="38">
        <v>1949</v>
      </c>
      <c r="AF341" s="39">
        <v>25090</v>
      </c>
      <c r="AG341" s="36">
        <v>0</v>
      </c>
      <c r="AH341" s="36">
        <v>0</v>
      </c>
      <c r="AI341" s="36">
        <v>0</v>
      </c>
      <c r="AJ341" s="36">
        <v>2389</v>
      </c>
      <c r="AK341" s="40">
        <v>123485</v>
      </c>
      <c r="AL341" s="38">
        <v>18441</v>
      </c>
      <c r="AM341" s="38">
        <v>2263</v>
      </c>
      <c r="AN341" s="38">
        <v>11989</v>
      </c>
      <c r="AO341" s="38">
        <v>0</v>
      </c>
      <c r="AP341" s="38">
        <v>0</v>
      </c>
      <c r="AQ341" s="36">
        <v>0</v>
      </c>
      <c r="AR341" s="36">
        <v>0</v>
      </c>
      <c r="AS341" s="36">
        <v>2913</v>
      </c>
      <c r="AT341" s="36">
        <v>42</v>
      </c>
      <c r="AU341" s="36">
        <v>58</v>
      </c>
      <c r="AV341" s="36">
        <v>-623</v>
      </c>
      <c r="AW341" s="36">
        <v>-328</v>
      </c>
      <c r="AX341" s="36">
        <v>0</v>
      </c>
      <c r="AY341" s="36">
        <v>0</v>
      </c>
      <c r="AZ341" s="40"/>
      <c r="BA341" s="40">
        <v>158240</v>
      </c>
      <c r="BB341" s="36">
        <v>-16</v>
      </c>
      <c r="BC341" s="36">
        <v>0</v>
      </c>
      <c r="BD341" s="36">
        <v>1058</v>
      </c>
      <c r="BE341" s="36">
        <v>-600</v>
      </c>
    </row>
    <row r="342" spans="1:57" x14ac:dyDescent="0.2">
      <c r="A342" s="35" t="s">
        <v>21</v>
      </c>
      <c r="B342" s="35" t="s">
        <v>1384</v>
      </c>
      <c r="C342" s="397" t="str">
        <f>IFERROR(VLOOKUP(B342,#REF!,2,FALSE),"")</f>
        <v/>
      </c>
      <c r="D342" s="35" t="s">
        <v>20</v>
      </c>
      <c r="E342" s="35"/>
      <c r="F342" s="35" t="s">
        <v>740</v>
      </c>
      <c r="G342" s="36">
        <v>-339</v>
      </c>
      <c r="H342" s="36">
        <v>4249</v>
      </c>
      <c r="I342" s="37">
        <v>3910</v>
      </c>
      <c r="J342" s="39">
        <v>47</v>
      </c>
      <c r="K342" s="36">
        <v>391</v>
      </c>
      <c r="L342" s="36">
        <v>71</v>
      </c>
      <c r="M342" s="37">
        <v>462</v>
      </c>
      <c r="N342" s="38">
        <v>2882</v>
      </c>
      <c r="O342" s="38">
        <v>0</v>
      </c>
      <c r="P342" s="38">
        <v>254</v>
      </c>
      <c r="Q342" s="39">
        <v>3136</v>
      </c>
      <c r="R342" s="37">
        <v>5161</v>
      </c>
      <c r="S342" s="38">
        <v>1574</v>
      </c>
      <c r="T342" s="38">
        <v>25</v>
      </c>
      <c r="U342" s="38">
        <v>207</v>
      </c>
      <c r="V342" s="39">
        <v>1806</v>
      </c>
      <c r="W342" s="36">
        <v>2950</v>
      </c>
      <c r="X342" s="36">
        <v>1453</v>
      </c>
      <c r="Y342" s="37">
        <v>4403</v>
      </c>
      <c r="Z342" s="39">
        <v>1925</v>
      </c>
      <c r="AA342" s="36">
        <v>42183</v>
      </c>
      <c r="AB342" s="36">
        <v>8977</v>
      </c>
      <c r="AC342" s="37">
        <v>51160</v>
      </c>
      <c r="AD342" s="38">
        <v>43373</v>
      </c>
      <c r="AE342" s="38">
        <v>1592</v>
      </c>
      <c r="AF342" s="39">
        <v>44965</v>
      </c>
      <c r="AG342" s="36">
        <v>750</v>
      </c>
      <c r="AH342" s="36">
        <v>0</v>
      </c>
      <c r="AI342" s="36">
        <v>0</v>
      </c>
      <c r="AJ342" s="36">
        <v>0</v>
      </c>
      <c r="AK342" s="40">
        <v>117725</v>
      </c>
      <c r="AL342" s="38">
        <v>53954</v>
      </c>
      <c r="AM342" s="38">
        <v>2863</v>
      </c>
      <c r="AN342" s="38">
        <v>8199</v>
      </c>
      <c r="AO342" s="38">
        <v>0</v>
      </c>
      <c r="AP342" s="38">
        <v>0</v>
      </c>
      <c r="AQ342" s="36">
        <v>0</v>
      </c>
      <c r="AR342" s="36">
        <v>0</v>
      </c>
      <c r="AS342" s="36">
        <v>2305</v>
      </c>
      <c r="AT342" s="36">
        <v>152</v>
      </c>
      <c r="AU342" s="36">
        <v>425</v>
      </c>
      <c r="AV342" s="36">
        <v>0</v>
      </c>
      <c r="AW342" s="36">
        <v>0</v>
      </c>
      <c r="AX342" s="36">
        <v>0</v>
      </c>
      <c r="AY342" s="36">
        <v>0</v>
      </c>
      <c r="AZ342" s="40"/>
      <c r="BA342" s="40">
        <v>185623</v>
      </c>
      <c r="BB342" s="36">
        <v>0</v>
      </c>
      <c r="BC342" s="36">
        <v>0</v>
      </c>
      <c r="BD342" s="36">
        <v>1374</v>
      </c>
      <c r="BE342" s="36">
        <v>-154</v>
      </c>
    </row>
    <row r="343" spans="1:57" x14ac:dyDescent="0.2">
      <c r="A343" s="35" t="s">
        <v>39</v>
      </c>
      <c r="B343" s="35" t="s">
        <v>1385</v>
      </c>
      <c r="C343" s="397" t="str">
        <f>IFERROR(VLOOKUP(B343,#REF!,2,FALSE),"")</f>
        <v/>
      </c>
      <c r="D343" s="35" t="s">
        <v>38</v>
      </c>
      <c r="E343" s="35"/>
      <c r="F343" s="35" t="s">
        <v>740</v>
      </c>
      <c r="G343" s="36">
        <v>41</v>
      </c>
      <c r="H343" s="36">
        <v>1770</v>
      </c>
      <c r="I343" s="37">
        <v>1811</v>
      </c>
      <c r="J343" s="39">
        <v>55</v>
      </c>
      <c r="K343" s="36">
        <v>294</v>
      </c>
      <c r="L343" s="36">
        <v>63</v>
      </c>
      <c r="M343" s="37">
        <v>357</v>
      </c>
      <c r="N343" s="38">
        <v>1993</v>
      </c>
      <c r="O343" s="38">
        <v>0</v>
      </c>
      <c r="P343" s="38">
        <v>573</v>
      </c>
      <c r="Q343" s="39">
        <v>2566</v>
      </c>
      <c r="R343" s="37">
        <v>5001</v>
      </c>
      <c r="S343" s="38">
        <v>359</v>
      </c>
      <c r="T343" s="38">
        <v>-7</v>
      </c>
      <c r="U343" s="38">
        <v>679</v>
      </c>
      <c r="V343" s="39">
        <v>1031</v>
      </c>
      <c r="W343" s="36">
        <v>1301</v>
      </c>
      <c r="X343" s="36">
        <v>1187</v>
      </c>
      <c r="Y343" s="37">
        <v>2488</v>
      </c>
      <c r="Z343" s="39">
        <v>2034</v>
      </c>
      <c r="AA343" s="36">
        <v>20008</v>
      </c>
      <c r="AB343" s="36">
        <v>3002</v>
      </c>
      <c r="AC343" s="37">
        <v>23010</v>
      </c>
      <c r="AD343" s="38">
        <v>22955</v>
      </c>
      <c r="AE343" s="38">
        <v>1900</v>
      </c>
      <c r="AF343" s="39">
        <v>24855</v>
      </c>
      <c r="AG343" s="36">
        <v>0</v>
      </c>
      <c r="AH343" s="36">
        <v>0</v>
      </c>
      <c r="AI343" s="36">
        <v>0</v>
      </c>
      <c r="AJ343" s="36">
        <v>0</v>
      </c>
      <c r="AK343" s="40">
        <v>63208</v>
      </c>
      <c r="AL343" s="38">
        <v>23454</v>
      </c>
      <c r="AM343" s="38">
        <v>1885</v>
      </c>
      <c r="AN343" s="38">
        <v>0</v>
      </c>
      <c r="AO343" s="38">
        <v>0</v>
      </c>
      <c r="AP343" s="38">
        <v>0</v>
      </c>
      <c r="AQ343" s="36">
        <v>0</v>
      </c>
      <c r="AR343" s="36">
        <v>0</v>
      </c>
      <c r="AS343" s="36">
        <v>0</v>
      </c>
      <c r="AT343" s="36">
        <v>72</v>
      </c>
      <c r="AU343" s="36">
        <v>210</v>
      </c>
      <c r="AV343" s="36">
        <v>-464</v>
      </c>
      <c r="AW343" s="36">
        <v>0</v>
      </c>
      <c r="AX343" s="36">
        <v>0</v>
      </c>
      <c r="AY343" s="36">
        <v>0</v>
      </c>
      <c r="AZ343" s="40"/>
      <c r="BA343" s="40">
        <v>88365</v>
      </c>
      <c r="BB343" s="36">
        <v>0</v>
      </c>
      <c r="BC343" s="36">
        <v>0</v>
      </c>
      <c r="BD343" s="36">
        <v>300</v>
      </c>
      <c r="BE343" s="36">
        <v>-111</v>
      </c>
    </row>
    <row r="344" spans="1:57" x14ac:dyDescent="0.2">
      <c r="A344" s="35" t="s">
        <v>63</v>
      </c>
      <c r="B344" s="35" t="s">
        <v>1386</v>
      </c>
      <c r="C344" s="397" t="str">
        <f>IFERROR(VLOOKUP(B344,#REF!,2,FALSE),"")</f>
        <v/>
      </c>
      <c r="D344" s="35" t="s">
        <v>62</v>
      </c>
      <c r="E344" s="35"/>
      <c r="F344" s="35" t="s">
        <v>740</v>
      </c>
      <c r="G344" s="36">
        <v>-15</v>
      </c>
      <c r="H344" s="36">
        <v>2632</v>
      </c>
      <c r="I344" s="37">
        <v>2617</v>
      </c>
      <c r="J344" s="39">
        <v>68</v>
      </c>
      <c r="K344" s="36">
        <v>425</v>
      </c>
      <c r="L344" s="36">
        <v>67</v>
      </c>
      <c r="M344" s="37">
        <v>492</v>
      </c>
      <c r="N344" s="38">
        <v>3007</v>
      </c>
      <c r="O344" s="38">
        <v>0</v>
      </c>
      <c r="P344" s="38">
        <v>2290</v>
      </c>
      <c r="Q344" s="39">
        <v>5297</v>
      </c>
      <c r="R344" s="37">
        <v>3747</v>
      </c>
      <c r="S344" s="38">
        <v>1357</v>
      </c>
      <c r="T344" s="38">
        <v>563</v>
      </c>
      <c r="U344" s="38">
        <v>34</v>
      </c>
      <c r="V344" s="39">
        <v>1954</v>
      </c>
      <c r="W344" s="36">
        <v>2558</v>
      </c>
      <c r="X344" s="36">
        <v>2933</v>
      </c>
      <c r="Y344" s="37">
        <v>5491</v>
      </c>
      <c r="Z344" s="39">
        <v>2938</v>
      </c>
      <c r="AA344" s="36">
        <v>49435</v>
      </c>
      <c r="AB344" s="36">
        <v>8065</v>
      </c>
      <c r="AC344" s="37">
        <v>57500</v>
      </c>
      <c r="AD344" s="38">
        <v>32792</v>
      </c>
      <c r="AE344" s="38">
        <v>4265</v>
      </c>
      <c r="AF344" s="39">
        <v>37057</v>
      </c>
      <c r="AG344" s="36">
        <v>1570</v>
      </c>
      <c r="AH344" s="36">
        <v>0</v>
      </c>
      <c r="AI344" s="36">
        <v>0</v>
      </c>
      <c r="AJ344" s="36">
        <v>0</v>
      </c>
      <c r="AK344" s="40">
        <v>118731</v>
      </c>
      <c r="AL344" s="38">
        <v>75000</v>
      </c>
      <c r="AM344" s="38">
        <v>5000</v>
      </c>
      <c r="AN344" s="38">
        <v>7500</v>
      </c>
      <c r="AO344" s="38">
        <v>0</v>
      </c>
      <c r="AP344" s="38">
        <v>74</v>
      </c>
      <c r="AQ344" s="36">
        <v>0</v>
      </c>
      <c r="AR344" s="36">
        <v>0</v>
      </c>
      <c r="AS344" s="36">
        <v>2606</v>
      </c>
      <c r="AT344" s="36">
        <v>79</v>
      </c>
      <c r="AU344" s="36">
        <v>62</v>
      </c>
      <c r="AV344" s="36">
        <v>0</v>
      </c>
      <c r="AW344" s="36">
        <v>0</v>
      </c>
      <c r="AX344" s="36">
        <v>0</v>
      </c>
      <c r="AY344" s="36">
        <v>0</v>
      </c>
      <c r="AZ344" s="40"/>
      <c r="BA344" s="40">
        <v>209052</v>
      </c>
      <c r="BB344" s="36">
        <v>0</v>
      </c>
      <c r="BC344" s="36">
        <v>0</v>
      </c>
      <c r="BD344" s="36">
        <v>4426</v>
      </c>
      <c r="BE344" s="36">
        <v>-884</v>
      </c>
    </row>
    <row r="345" spans="1:57" x14ac:dyDescent="0.2">
      <c r="A345" s="35" t="s">
        <v>74</v>
      </c>
      <c r="B345" s="35" t="s">
        <v>1387</v>
      </c>
      <c r="C345" s="397" t="str">
        <f>IFERROR(VLOOKUP(B345,#REF!,2,FALSE),"")</f>
        <v/>
      </c>
      <c r="D345" s="35" t="s">
        <v>73</v>
      </c>
      <c r="E345" s="35"/>
      <c r="F345" s="35" t="s">
        <v>740</v>
      </c>
      <c r="G345" s="36">
        <v>75</v>
      </c>
      <c r="H345" s="36">
        <v>2346</v>
      </c>
      <c r="I345" s="37">
        <v>2421</v>
      </c>
      <c r="J345" s="39">
        <v>43</v>
      </c>
      <c r="K345" s="36">
        <v>293</v>
      </c>
      <c r="L345" s="36">
        <v>96</v>
      </c>
      <c r="M345" s="37">
        <v>389</v>
      </c>
      <c r="N345" s="38">
        <v>2854</v>
      </c>
      <c r="O345" s="38">
        <v>0</v>
      </c>
      <c r="P345" s="38">
        <v>301</v>
      </c>
      <c r="Q345" s="39">
        <v>3155</v>
      </c>
      <c r="R345" s="37">
        <v>5958</v>
      </c>
      <c r="S345" s="38">
        <v>826</v>
      </c>
      <c r="T345" s="38">
        <v>723</v>
      </c>
      <c r="U345" s="38">
        <v>699</v>
      </c>
      <c r="V345" s="39">
        <v>2248</v>
      </c>
      <c r="W345" s="36">
        <v>1930</v>
      </c>
      <c r="X345" s="36">
        <v>2094</v>
      </c>
      <c r="Y345" s="37">
        <v>4024</v>
      </c>
      <c r="Z345" s="39">
        <v>3424</v>
      </c>
      <c r="AA345" s="36">
        <v>8573</v>
      </c>
      <c r="AB345" s="36">
        <v>3274.2348117514607</v>
      </c>
      <c r="AC345" s="37">
        <v>11847.234811751461</v>
      </c>
      <c r="AD345" s="38">
        <v>28474</v>
      </c>
      <c r="AE345" s="38">
        <v>2782</v>
      </c>
      <c r="AF345" s="39">
        <v>31256</v>
      </c>
      <c r="AG345" s="36">
        <v>958</v>
      </c>
      <c r="AH345" s="36">
        <v>0</v>
      </c>
      <c r="AI345" s="36">
        <v>63</v>
      </c>
      <c r="AJ345" s="36">
        <v>-817</v>
      </c>
      <c r="AK345" s="40">
        <v>64969.234811751463</v>
      </c>
      <c r="AL345" s="38">
        <v>30212</v>
      </c>
      <c r="AM345" s="38">
        <v>1506</v>
      </c>
      <c r="AN345" s="38">
        <v>0</v>
      </c>
      <c r="AO345" s="38">
        <v>0</v>
      </c>
      <c r="AP345" s="38">
        <v>0</v>
      </c>
      <c r="AQ345" s="36">
        <v>0</v>
      </c>
      <c r="AR345" s="36">
        <v>0</v>
      </c>
      <c r="AS345" s="36">
        <v>0</v>
      </c>
      <c r="AT345" s="36">
        <v>115</v>
      </c>
      <c r="AU345" s="36">
        <v>241</v>
      </c>
      <c r="AV345" s="36">
        <v>0</v>
      </c>
      <c r="AW345" s="36">
        <v>0</v>
      </c>
      <c r="AX345" s="36">
        <v>0</v>
      </c>
      <c r="AY345" s="36">
        <v>0</v>
      </c>
      <c r="AZ345" s="40"/>
      <c r="BA345" s="40">
        <v>97043.234811751463</v>
      </c>
      <c r="BB345" s="36">
        <v>0</v>
      </c>
      <c r="BC345" s="36">
        <v>0</v>
      </c>
      <c r="BD345" s="36">
        <v>0</v>
      </c>
      <c r="BE345" s="36">
        <v>-1196</v>
      </c>
    </row>
    <row r="346" spans="1:57" x14ac:dyDescent="0.2">
      <c r="A346" s="35" t="s">
        <v>142</v>
      </c>
      <c r="B346" s="35" t="s">
        <v>1388</v>
      </c>
      <c r="C346" s="397" t="str">
        <f>IFERROR(VLOOKUP(B346,#REF!,2,FALSE),"")</f>
        <v/>
      </c>
      <c r="D346" s="35" t="s">
        <v>141</v>
      </c>
      <c r="E346" s="35"/>
      <c r="F346" s="35" t="s">
        <v>740</v>
      </c>
      <c r="G346" s="36">
        <v>-144</v>
      </c>
      <c r="H346" s="36">
        <v>3041</v>
      </c>
      <c r="I346" s="37">
        <v>2897</v>
      </c>
      <c r="J346" s="39">
        <v>0</v>
      </c>
      <c r="K346" s="36">
        <v>627</v>
      </c>
      <c r="L346" s="36">
        <v>97</v>
      </c>
      <c r="M346" s="37">
        <v>724</v>
      </c>
      <c r="N346" s="38">
        <v>2876</v>
      </c>
      <c r="O346" s="38">
        <v>0</v>
      </c>
      <c r="P346" s="38">
        <v>598</v>
      </c>
      <c r="Q346" s="39">
        <v>3474</v>
      </c>
      <c r="R346" s="37">
        <v>7792</v>
      </c>
      <c r="S346" s="38">
        <v>-610</v>
      </c>
      <c r="T346" s="38">
        <v>-242</v>
      </c>
      <c r="U346" s="38">
        <v>837</v>
      </c>
      <c r="V346" s="39">
        <v>-15</v>
      </c>
      <c r="W346" s="36">
        <v>1335</v>
      </c>
      <c r="X346" s="36">
        <v>4057</v>
      </c>
      <c r="Y346" s="37">
        <v>5392</v>
      </c>
      <c r="Z346" s="39">
        <v>2261</v>
      </c>
      <c r="AA346" s="36">
        <v>42262</v>
      </c>
      <c r="AB346" s="36">
        <v>13106</v>
      </c>
      <c r="AC346" s="37">
        <v>55368</v>
      </c>
      <c r="AD346" s="38">
        <v>61782</v>
      </c>
      <c r="AE346" s="38">
        <v>3409</v>
      </c>
      <c r="AF346" s="39">
        <v>65191</v>
      </c>
      <c r="AG346" s="36">
        <v>2024</v>
      </c>
      <c r="AH346" s="36">
        <v>0</v>
      </c>
      <c r="AI346" s="36">
        <v>101</v>
      </c>
      <c r="AJ346" s="36">
        <v>0</v>
      </c>
      <c r="AK346" s="40">
        <v>145209</v>
      </c>
      <c r="AL346" s="38">
        <v>36296</v>
      </c>
      <c r="AM346" s="38">
        <v>2605</v>
      </c>
      <c r="AN346" s="38">
        <v>9705</v>
      </c>
      <c r="AO346" s="38">
        <v>0</v>
      </c>
      <c r="AP346" s="38">
        <v>0</v>
      </c>
      <c r="AQ346" s="36">
        <v>0</v>
      </c>
      <c r="AR346" s="36">
        <v>0</v>
      </c>
      <c r="AS346" s="36">
        <v>0</v>
      </c>
      <c r="AT346" s="36">
        <v>110</v>
      </c>
      <c r="AU346" s="36">
        <v>334</v>
      </c>
      <c r="AV346" s="36">
        <v>0</v>
      </c>
      <c r="AW346" s="36">
        <v>0</v>
      </c>
      <c r="AX346" s="36">
        <v>0</v>
      </c>
      <c r="AY346" s="36">
        <v>0</v>
      </c>
      <c r="AZ346" s="40"/>
      <c r="BA346" s="40">
        <v>194259</v>
      </c>
      <c r="BB346" s="36">
        <v>0</v>
      </c>
      <c r="BC346" s="36">
        <v>0</v>
      </c>
      <c r="BD346" s="36">
        <v>3223</v>
      </c>
      <c r="BE346" s="36">
        <v>-1493</v>
      </c>
    </row>
    <row r="347" spans="1:57" x14ac:dyDescent="0.2">
      <c r="A347" s="35" t="s">
        <v>170</v>
      </c>
      <c r="B347" s="35" t="s">
        <v>1389</v>
      </c>
      <c r="C347" s="397" t="str">
        <f>IFERROR(VLOOKUP(B347,#REF!,2,FALSE),"")</f>
        <v/>
      </c>
      <c r="D347" s="35" t="s">
        <v>169</v>
      </c>
      <c r="E347" s="35"/>
      <c r="F347" s="35" t="s">
        <v>740</v>
      </c>
      <c r="G347" s="36">
        <v>32</v>
      </c>
      <c r="H347" s="36">
        <v>2557</v>
      </c>
      <c r="I347" s="37">
        <v>2589</v>
      </c>
      <c r="J347" s="39">
        <v>56</v>
      </c>
      <c r="K347" s="36">
        <v>372</v>
      </c>
      <c r="L347" s="36">
        <v>71</v>
      </c>
      <c r="M347" s="37">
        <v>443</v>
      </c>
      <c r="N347" s="38">
        <v>3726</v>
      </c>
      <c r="O347" s="38">
        <v>0</v>
      </c>
      <c r="P347" s="38">
        <v>644</v>
      </c>
      <c r="Q347" s="39">
        <v>4370</v>
      </c>
      <c r="R347" s="37">
        <v>1938</v>
      </c>
      <c r="S347" s="38">
        <v>691</v>
      </c>
      <c r="T347" s="38">
        <v>401</v>
      </c>
      <c r="U347" s="38">
        <v>460</v>
      </c>
      <c r="V347" s="39">
        <v>1552</v>
      </c>
      <c r="W347" s="36">
        <v>3114</v>
      </c>
      <c r="X347" s="36">
        <v>3295</v>
      </c>
      <c r="Y347" s="37">
        <v>6409</v>
      </c>
      <c r="Z347" s="39">
        <v>2158</v>
      </c>
      <c r="AA347" s="36">
        <v>51815</v>
      </c>
      <c r="AB347" s="36">
        <v>16089</v>
      </c>
      <c r="AC347" s="37">
        <v>67904</v>
      </c>
      <c r="AD347" s="38">
        <v>45077</v>
      </c>
      <c r="AE347" s="38">
        <v>3109</v>
      </c>
      <c r="AF347" s="39">
        <v>48186</v>
      </c>
      <c r="AG347" s="36">
        <v>0</v>
      </c>
      <c r="AH347" s="36">
        <v>0</v>
      </c>
      <c r="AI347" s="36">
        <v>0</v>
      </c>
      <c r="AJ347" s="36">
        <v>6061</v>
      </c>
      <c r="AK347" s="40">
        <v>141666</v>
      </c>
      <c r="AL347" s="38">
        <v>50632</v>
      </c>
      <c r="AM347" s="38">
        <v>7981</v>
      </c>
      <c r="AN347" s="38">
        <v>8607</v>
      </c>
      <c r="AO347" s="38">
        <v>0</v>
      </c>
      <c r="AP347" s="38">
        <v>0</v>
      </c>
      <c r="AQ347" s="36">
        <v>0</v>
      </c>
      <c r="AR347" s="36">
        <v>0</v>
      </c>
      <c r="AS347" s="36">
        <v>3290</v>
      </c>
      <c r="AT347" s="36">
        <v>100</v>
      </c>
      <c r="AU347" s="36">
        <v>87</v>
      </c>
      <c r="AV347" s="36">
        <v>-65</v>
      </c>
      <c r="AW347" s="36">
        <v>0</v>
      </c>
      <c r="AX347" s="36">
        <v>0</v>
      </c>
      <c r="AY347" s="36">
        <v>0</v>
      </c>
      <c r="AZ347" s="40"/>
      <c r="BA347" s="40">
        <v>212298</v>
      </c>
      <c r="BB347" s="36">
        <v>0</v>
      </c>
      <c r="BC347" s="36">
        <v>0</v>
      </c>
      <c r="BD347" s="36">
        <v>8728</v>
      </c>
      <c r="BE347" s="36">
        <v>-403</v>
      </c>
    </row>
    <row r="348" spans="1:57" x14ac:dyDescent="0.2">
      <c r="A348" s="35" t="s">
        <v>202</v>
      </c>
      <c r="B348" s="35" t="s">
        <v>1390</v>
      </c>
      <c r="C348" s="397" t="str">
        <f>IFERROR(VLOOKUP(B348,#REF!,2,FALSE),"")</f>
        <v/>
      </c>
      <c r="D348" s="35" t="s">
        <v>201</v>
      </c>
      <c r="E348" s="35"/>
      <c r="F348" s="35" t="s">
        <v>740</v>
      </c>
      <c r="G348" s="36">
        <v>4</v>
      </c>
      <c r="H348" s="36">
        <v>1018</v>
      </c>
      <c r="I348" s="37">
        <v>1022</v>
      </c>
      <c r="J348" s="39">
        <v>34</v>
      </c>
      <c r="K348" s="36">
        <v>270</v>
      </c>
      <c r="L348" s="36">
        <v>63</v>
      </c>
      <c r="M348" s="37">
        <v>333</v>
      </c>
      <c r="N348" s="38">
        <v>4427</v>
      </c>
      <c r="O348" s="38">
        <v>0</v>
      </c>
      <c r="P348" s="38">
        <v>717</v>
      </c>
      <c r="Q348" s="39">
        <v>5144</v>
      </c>
      <c r="R348" s="37">
        <v>7042</v>
      </c>
      <c r="S348" s="38">
        <v>1196</v>
      </c>
      <c r="T348" s="38">
        <v>-97</v>
      </c>
      <c r="U348" s="38">
        <v>1334</v>
      </c>
      <c r="V348" s="39">
        <v>2433</v>
      </c>
      <c r="W348" s="36">
        <v>1581</v>
      </c>
      <c r="X348" s="36">
        <v>1550</v>
      </c>
      <c r="Y348" s="37">
        <v>3131</v>
      </c>
      <c r="Z348" s="39">
        <v>2959</v>
      </c>
      <c r="AA348" s="36">
        <v>76097</v>
      </c>
      <c r="AB348" s="36">
        <v>4623</v>
      </c>
      <c r="AC348" s="37">
        <v>80720</v>
      </c>
      <c r="AD348" s="38">
        <v>31979</v>
      </c>
      <c r="AE348" s="38">
        <v>-2364</v>
      </c>
      <c r="AF348" s="39">
        <v>29615</v>
      </c>
      <c r="AG348" s="36">
        <v>735</v>
      </c>
      <c r="AH348" s="36">
        <v>0</v>
      </c>
      <c r="AI348" s="36">
        <v>0</v>
      </c>
      <c r="AJ348" s="36">
        <v>0</v>
      </c>
      <c r="AK348" s="40">
        <v>133168</v>
      </c>
      <c r="AL348" s="38">
        <v>62729</v>
      </c>
      <c r="AM348" s="38">
        <v>41173</v>
      </c>
      <c r="AN348" s="38">
        <v>-18081</v>
      </c>
      <c r="AO348" s="38">
        <v>0</v>
      </c>
      <c r="AP348" s="38">
        <v>0</v>
      </c>
      <c r="AQ348" s="36">
        <v>0</v>
      </c>
      <c r="AR348" s="36">
        <v>0</v>
      </c>
      <c r="AS348" s="36">
        <v>947</v>
      </c>
      <c r="AT348" s="36">
        <v>121</v>
      </c>
      <c r="AU348" s="36">
        <v>189</v>
      </c>
      <c r="AV348" s="36">
        <v>-345</v>
      </c>
      <c r="AW348" s="36">
        <v>-8</v>
      </c>
      <c r="AX348" s="36">
        <v>0</v>
      </c>
      <c r="AY348" s="36">
        <v>0</v>
      </c>
      <c r="AZ348" s="40"/>
      <c r="BA348" s="40">
        <v>219893</v>
      </c>
      <c r="BB348" s="36">
        <v>0</v>
      </c>
      <c r="BC348" s="36">
        <v>0</v>
      </c>
      <c r="BD348" s="36">
        <v>4617</v>
      </c>
      <c r="BE348" s="36">
        <v>-2889</v>
      </c>
    </row>
    <row r="349" spans="1:57" x14ac:dyDescent="0.2">
      <c r="A349" s="35" t="s">
        <v>260</v>
      </c>
      <c r="B349" s="35" t="s">
        <v>1391</v>
      </c>
      <c r="C349" s="397" t="str">
        <f>IFERROR(VLOOKUP(B349,#REF!,2,FALSE),"")</f>
        <v/>
      </c>
      <c r="D349" s="35" t="s">
        <v>259</v>
      </c>
      <c r="E349" s="35"/>
      <c r="F349" s="35" t="s">
        <v>740</v>
      </c>
      <c r="G349" s="36">
        <v>-144</v>
      </c>
      <c r="H349" s="36">
        <v>-774</v>
      </c>
      <c r="I349" s="37">
        <v>-918</v>
      </c>
      <c r="J349" s="39">
        <v>59</v>
      </c>
      <c r="K349" s="36">
        <v>-82</v>
      </c>
      <c r="L349" s="36">
        <v>-2</v>
      </c>
      <c r="M349" s="37">
        <v>-84</v>
      </c>
      <c r="N349" s="38">
        <v>1231</v>
      </c>
      <c r="O349" s="38">
        <v>0</v>
      </c>
      <c r="P349" s="38">
        <v>2264</v>
      </c>
      <c r="Q349" s="39">
        <v>3495</v>
      </c>
      <c r="R349" s="37">
        <v>3995</v>
      </c>
      <c r="S349" s="38">
        <v>233</v>
      </c>
      <c r="T349" s="38">
        <v>228</v>
      </c>
      <c r="U349" s="38">
        <v>547</v>
      </c>
      <c r="V349" s="39">
        <v>1008</v>
      </c>
      <c r="W349" s="36">
        <v>1656</v>
      </c>
      <c r="X349" s="36">
        <v>2130</v>
      </c>
      <c r="Y349" s="37">
        <v>3786</v>
      </c>
      <c r="Z349" s="39">
        <v>2282</v>
      </c>
      <c r="AA349" s="36">
        <v>32131</v>
      </c>
      <c r="AB349" s="36">
        <v>7275</v>
      </c>
      <c r="AC349" s="37">
        <v>39406</v>
      </c>
      <c r="AD349" s="38">
        <v>41658</v>
      </c>
      <c r="AE349" s="38">
        <v>6322</v>
      </c>
      <c r="AF349" s="39">
        <v>47980</v>
      </c>
      <c r="AG349" s="36">
        <v>1305</v>
      </c>
      <c r="AH349" s="36">
        <v>709</v>
      </c>
      <c r="AI349" s="36">
        <v>0</v>
      </c>
      <c r="AJ349" s="36">
        <v>1405</v>
      </c>
      <c r="AK349" s="40">
        <v>104428</v>
      </c>
      <c r="AL349" s="38">
        <v>39092</v>
      </c>
      <c r="AM349" s="38">
        <v>8483</v>
      </c>
      <c r="AN349" s="38">
        <v>12305</v>
      </c>
      <c r="AO349" s="38">
        <v>0</v>
      </c>
      <c r="AP349" s="38">
        <v>0</v>
      </c>
      <c r="AQ349" s="36">
        <v>0</v>
      </c>
      <c r="AR349" s="36">
        <v>0</v>
      </c>
      <c r="AS349" s="36">
        <v>1988</v>
      </c>
      <c r="AT349" s="36">
        <v>54</v>
      </c>
      <c r="AU349" s="36">
        <v>-100</v>
      </c>
      <c r="AV349" s="36">
        <v>-517</v>
      </c>
      <c r="AW349" s="36">
        <v>-20</v>
      </c>
      <c r="AX349" s="36">
        <v>0</v>
      </c>
      <c r="AY349" s="36">
        <v>0</v>
      </c>
      <c r="AZ349" s="40"/>
      <c r="BA349" s="40">
        <v>165713</v>
      </c>
      <c r="BB349" s="36">
        <v>0</v>
      </c>
      <c r="BC349" s="36">
        <v>0</v>
      </c>
      <c r="BD349" s="36">
        <v>953</v>
      </c>
      <c r="BE349" s="36">
        <v>-18</v>
      </c>
    </row>
    <row r="350" spans="1:57" x14ac:dyDescent="0.2">
      <c r="A350" s="35" t="s">
        <v>266</v>
      </c>
      <c r="B350" s="35" t="s">
        <v>1392</v>
      </c>
      <c r="C350" s="397" t="str">
        <f>IFERROR(VLOOKUP(B350,#REF!,2,FALSE),"")</f>
        <v/>
      </c>
      <c r="D350" s="35" t="s">
        <v>265</v>
      </c>
      <c r="E350" s="35"/>
      <c r="F350" s="35" t="s">
        <v>740</v>
      </c>
      <c r="G350" s="36">
        <v>86</v>
      </c>
      <c r="H350" s="36">
        <v>1245</v>
      </c>
      <c r="I350" s="37">
        <v>1331</v>
      </c>
      <c r="J350" s="39">
        <v>51</v>
      </c>
      <c r="K350" s="36">
        <v>683</v>
      </c>
      <c r="L350" s="36">
        <v>49</v>
      </c>
      <c r="M350" s="37">
        <v>732</v>
      </c>
      <c r="N350" s="38">
        <v>1871</v>
      </c>
      <c r="O350" s="38">
        <v>0</v>
      </c>
      <c r="P350" s="38">
        <v>529</v>
      </c>
      <c r="Q350" s="39">
        <v>2400</v>
      </c>
      <c r="R350" s="37">
        <v>2394</v>
      </c>
      <c r="S350" s="38">
        <v>283</v>
      </c>
      <c r="T350" s="38">
        <v>-17</v>
      </c>
      <c r="U350" s="38">
        <v>-2026</v>
      </c>
      <c r="V350" s="39">
        <v>-1760</v>
      </c>
      <c r="W350" s="36">
        <v>1442</v>
      </c>
      <c r="X350" s="36">
        <v>3657</v>
      </c>
      <c r="Y350" s="37">
        <v>5099</v>
      </c>
      <c r="Z350" s="39">
        <v>921</v>
      </c>
      <c r="AA350" s="36">
        <v>27941</v>
      </c>
      <c r="AB350" s="36">
        <v>7966</v>
      </c>
      <c r="AC350" s="37">
        <v>35907</v>
      </c>
      <c r="AD350" s="38">
        <v>26135</v>
      </c>
      <c r="AE350" s="38">
        <v>2482</v>
      </c>
      <c r="AF350" s="39">
        <v>28617</v>
      </c>
      <c r="AG350" s="36">
        <v>722</v>
      </c>
      <c r="AH350" s="36">
        <v>0</v>
      </c>
      <c r="AI350" s="36">
        <v>0</v>
      </c>
      <c r="AJ350" s="36">
        <v>0</v>
      </c>
      <c r="AK350" s="40">
        <v>76414</v>
      </c>
      <c r="AL350" s="38">
        <v>36584</v>
      </c>
      <c r="AM350" s="38">
        <v>1936</v>
      </c>
      <c r="AN350" s="38">
        <v>4364</v>
      </c>
      <c r="AO350" s="38">
        <v>0</v>
      </c>
      <c r="AP350" s="38">
        <v>0</v>
      </c>
      <c r="AQ350" s="36">
        <v>0</v>
      </c>
      <c r="AR350" s="36">
        <v>0</v>
      </c>
      <c r="AS350" s="36">
        <v>1960</v>
      </c>
      <c r="AT350" s="36">
        <v>75</v>
      </c>
      <c r="AU350" s="36">
        <v>116</v>
      </c>
      <c r="AV350" s="36">
        <v>0</v>
      </c>
      <c r="AW350" s="36">
        <v>0</v>
      </c>
      <c r="AX350" s="36">
        <v>0</v>
      </c>
      <c r="AY350" s="36">
        <v>0</v>
      </c>
      <c r="AZ350" s="40"/>
      <c r="BA350" s="40">
        <v>121449</v>
      </c>
      <c r="BB350" s="36">
        <v>0</v>
      </c>
      <c r="BC350" s="36">
        <v>0</v>
      </c>
      <c r="BD350" s="36">
        <v>3388</v>
      </c>
      <c r="BE350" s="36">
        <v>-321</v>
      </c>
    </row>
    <row r="351" spans="1:57" x14ac:dyDescent="0.2">
      <c r="A351" s="35" t="s">
        <v>275</v>
      </c>
      <c r="B351" s="35" t="s">
        <v>1393</v>
      </c>
      <c r="C351" s="397" t="str">
        <f>IFERROR(VLOOKUP(B351,#REF!,2,FALSE),"")</f>
        <v/>
      </c>
      <c r="D351" s="35" t="s">
        <v>274</v>
      </c>
      <c r="E351" s="35"/>
      <c r="F351" s="35" t="s">
        <v>740</v>
      </c>
      <c r="G351" s="36">
        <v>-564</v>
      </c>
      <c r="H351" s="36">
        <v>1917</v>
      </c>
      <c r="I351" s="37">
        <v>1353</v>
      </c>
      <c r="J351" s="39">
        <v>42</v>
      </c>
      <c r="K351" s="36">
        <v>101</v>
      </c>
      <c r="L351" s="36">
        <v>50</v>
      </c>
      <c r="M351" s="37">
        <v>151</v>
      </c>
      <c r="N351" s="38">
        <v>2907</v>
      </c>
      <c r="O351" s="38">
        <v>0</v>
      </c>
      <c r="P351" s="38">
        <v>578</v>
      </c>
      <c r="Q351" s="39">
        <v>3485</v>
      </c>
      <c r="R351" s="37">
        <v>2446</v>
      </c>
      <c r="S351" s="38">
        <v>332</v>
      </c>
      <c r="T351" s="38">
        <v>270</v>
      </c>
      <c r="U351" s="38">
        <v>495</v>
      </c>
      <c r="V351" s="39">
        <v>1097</v>
      </c>
      <c r="W351" s="36">
        <v>1379</v>
      </c>
      <c r="X351" s="36">
        <v>1384</v>
      </c>
      <c r="Y351" s="37">
        <v>2763</v>
      </c>
      <c r="Z351" s="39">
        <v>1474</v>
      </c>
      <c r="AA351" s="36">
        <v>23435</v>
      </c>
      <c r="AB351" s="36">
        <v>2664</v>
      </c>
      <c r="AC351" s="37">
        <v>26099</v>
      </c>
      <c r="AD351" s="38">
        <v>25810</v>
      </c>
      <c r="AE351" s="38">
        <v>591</v>
      </c>
      <c r="AF351" s="39">
        <v>26401</v>
      </c>
      <c r="AG351" s="36">
        <v>0</v>
      </c>
      <c r="AH351" s="36">
        <v>0</v>
      </c>
      <c r="AI351" s="36">
        <v>0</v>
      </c>
      <c r="AJ351" s="36">
        <v>500</v>
      </c>
      <c r="AK351" s="40">
        <v>65811</v>
      </c>
      <c r="AL351" s="38">
        <v>11333</v>
      </c>
      <c r="AM351" s="38">
        <v>0</v>
      </c>
      <c r="AN351" s="38">
        <v>7895</v>
      </c>
      <c r="AO351" s="38">
        <v>0</v>
      </c>
      <c r="AP351" s="38">
        <v>0</v>
      </c>
      <c r="AQ351" s="36">
        <v>0</v>
      </c>
      <c r="AR351" s="36">
        <v>0</v>
      </c>
      <c r="AS351" s="36">
        <v>3731</v>
      </c>
      <c r="AT351" s="36">
        <v>78</v>
      </c>
      <c r="AU351" s="36">
        <v>61</v>
      </c>
      <c r="AV351" s="36">
        <v>-14</v>
      </c>
      <c r="AW351" s="36">
        <v>-124</v>
      </c>
      <c r="AX351" s="36">
        <v>0</v>
      </c>
      <c r="AY351" s="36">
        <v>0</v>
      </c>
      <c r="AZ351" s="40"/>
      <c r="BA351" s="40">
        <v>88771</v>
      </c>
      <c r="BB351" s="36">
        <v>0</v>
      </c>
      <c r="BC351" s="36">
        <v>0</v>
      </c>
      <c r="BD351" s="36">
        <v>1925</v>
      </c>
      <c r="BE351" s="36">
        <v>-572</v>
      </c>
    </row>
    <row r="352" spans="1:57" x14ac:dyDescent="0.2">
      <c r="A352" s="35" t="s">
        <v>285</v>
      </c>
      <c r="B352" s="35" t="s">
        <v>1394</v>
      </c>
      <c r="C352" s="397" t="str">
        <f>IFERROR(VLOOKUP(B352,#REF!,2,FALSE),"")</f>
        <v/>
      </c>
      <c r="D352" s="35" t="s">
        <v>284</v>
      </c>
      <c r="E352" s="35"/>
      <c r="F352" s="35" t="s">
        <v>740</v>
      </c>
      <c r="G352" s="36">
        <v>-346</v>
      </c>
      <c r="H352" s="36">
        <v>3033</v>
      </c>
      <c r="I352" s="37">
        <v>2687</v>
      </c>
      <c r="J352" s="39">
        <v>52</v>
      </c>
      <c r="K352" s="36">
        <v>495</v>
      </c>
      <c r="L352" s="36">
        <v>52</v>
      </c>
      <c r="M352" s="37">
        <v>547</v>
      </c>
      <c r="N352" s="38">
        <v>1902</v>
      </c>
      <c r="O352" s="38">
        <v>0</v>
      </c>
      <c r="P352" s="38">
        <v>25</v>
      </c>
      <c r="Q352" s="39">
        <v>1927</v>
      </c>
      <c r="R352" s="37">
        <v>3692</v>
      </c>
      <c r="S352" s="38">
        <v>230</v>
      </c>
      <c r="T352" s="38">
        <v>283</v>
      </c>
      <c r="U352" s="38">
        <v>247</v>
      </c>
      <c r="V352" s="39">
        <v>760</v>
      </c>
      <c r="W352" s="36">
        <v>2506</v>
      </c>
      <c r="X352" s="36">
        <v>1994</v>
      </c>
      <c r="Y352" s="37">
        <v>4500</v>
      </c>
      <c r="Z352" s="39">
        <v>3500</v>
      </c>
      <c r="AA352" s="36">
        <v>30149</v>
      </c>
      <c r="AB352" s="36">
        <v>12921</v>
      </c>
      <c r="AC352" s="37">
        <v>43070</v>
      </c>
      <c r="AD352" s="38">
        <v>29726</v>
      </c>
      <c r="AE352" s="38">
        <v>2536</v>
      </c>
      <c r="AF352" s="39">
        <v>32262</v>
      </c>
      <c r="AG352" s="36">
        <v>0</v>
      </c>
      <c r="AH352" s="36">
        <v>0</v>
      </c>
      <c r="AI352" s="36">
        <v>42</v>
      </c>
      <c r="AJ352" s="36">
        <v>0</v>
      </c>
      <c r="AK352" s="40">
        <v>93039</v>
      </c>
      <c r="AL352" s="38">
        <v>27182</v>
      </c>
      <c r="AM352" s="38">
        <v>1130</v>
      </c>
      <c r="AN352" s="38">
        <v>7541</v>
      </c>
      <c r="AO352" s="38">
        <v>0</v>
      </c>
      <c r="AP352" s="38">
        <v>0</v>
      </c>
      <c r="AQ352" s="36">
        <v>0</v>
      </c>
      <c r="AR352" s="36">
        <v>0</v>
      </c>
      <c r="AS352" s="36">
        <v>2661</v>
      </c>
      <c r="AT352" s="36">
        <v>88</v>
      </c>
      <c r="AU352" s="36">
        <v>68</v>
      </c>
      <c r="AV352" s="36">
        <v>0</v>
      </c>
      <c r="AW352" s="36">
        <v>0</v>
      </c>
      <c r="AX352" s="36">
        <v>0</v>
      </c>
      <c r="AY352" s="36">
        <v>0</v>
      </c>
      <c r="AZ352" s="40"/>
      <c r="BA352" s="40">
        <v>131709</v>
      </c>
      <c r="BB352" s="36">
        <v>0</v>
      </c>
      <c r="BC352" s="36">
        <v>0</v>
      </c>
      <c r="BD352" s="36">
        <v>614</v>
      </c>
      <c r="BE352" s="36">
        <v>-52</v>
      </c>
    </row>
    <row r="353" spans="1:57" x14ac:dyDescent="0.2">
      <c r="A353" s="35" t="s">
        <v>291</v>
      </c>
      <c r="B353" s="35" t="s">
        <v>1395</v>
      </c>
      <c r="C353" s="397" t="str">
        <f>IFERROR(VLOOKUP(B353,#REF!,2,FALSE),"")</f>
        <v/>
      </c>
      <c r="D353" s="35" t="s">
        <v>290</v>
      </c>
      <c r="E353" s="35"/>
      <c r="F353" s="35" t="s">
        <v>740</v>
      </c>
      <c r="G353" s="36">
        <v>90</v>
      </c>
      <c r="H353" s="36">
        <v>2300</v>
      </c>
      <c r="I353" s="37">
        <v>2390</v>
      </c>
      <c r="J353" s="39">
        <v>40</v>
      </c>
      <c r="K353" s="36">
        <v>130</v>
      </c>
      <c r="L353" s="36">
        <v>76</v>
      </c>
      <c r="M353" s="37">
        <v>206</v>
      </c>
      <c r="N353" s="38">
        <v>6420</v>
      </c>
      <c r="O353" s="38">
        <v>0</v>
      </c>
      <c r="P353" s="38">
        <v>-410</v>
      </c>
      <c r="Q353" s="39">
        <v>6010</v>
      </c>
      <c r="R353" s="37">
        <v>2820</v>
      </c>
      <c r="S353" s="38">
        <v>170</v>
      </c>
      <c r="T353" s="38">
        <v>430</v>
      </c>
      <c r="U353" s="38">
        <v>150</v>
      </c>
      <c r="V353" s="39">
        <v>750</v>
      </c>
      <c r="W353" s="36">
        <v>2130</v>
      </c>
      <c r="X353" s="36">
        <v>2360</v>
      </c>
      <c r="Y353" s="37">
        <v>4490</v>
      </c>
      <c r="Z353" s="39">
        <v>2670</v>
      </c>
      <c r="AA353" s="36">
        <v>36494</v>
      </c>
      <c r="AB353" s="36">
        <v>7344</v>
      </c>
      <c r="AC353" s="37">
        <v>43838</v>
      </c>
      <c r="AD353" s="38">
        <v>22940</v>
      </c>
      <c r="AE353" s="38">
        <v>2170</v>
      </c>
      <c r="AF353" s="39">
        <v>25110</v>
      </c>
      <c r="AG353" s="36">
        <v>440</v>
      </c>
      <c r="AH353" s="36">
        <v>0</v>
      </c>
      <c r="AI353" s="36">
        <v>0</v>
      </c>
      <c r="AJ353" s="36">
        <v>0</v>
      </c>
      <c r="AK353" s="40">
        <v>88764</v>
      </c>
      <c r="AL353" s="38">
        <v>17740</v>
      </c>
      <c r="AM353" s="38">
        <v>870</v>
      </c>
      <c r="AN353" s="38">
        <v>8240</v>
      </c>
      <c r="AO353" s="38">
        <v>0</v>
      </c>
      <c r="AP353" s="38">
        <v>0</v>
      </c>
      <c r="AQ353" s="36">
        <v>0</v>
      </c>
      <c r="AR353" s="36">
        <v>0</v>
      </c>
      <c r="AS353" s="36">
        <v>2280</v>
      </c>
      <c r="AT353" s="36">
        <v>90</v>
      </c>
      <c r="AU353" s="36">
        <v>220</v>
      </c>
      <c r="AV353" s="36">
        <v>370</v>
      </c>
      <c r="AW353" s="36">
        <v>580</v>
      </c>
      <c r="AX353" s="36">
        <v>0</v>
      </c>
      <c r="AY353" s="36">
        <v>0</v>
      </c>
      <c r="AZ353" s="40"/>
      <c r="BA353" s="40">
        <v>119154</v>
      </c>
      <c r="BB353" s="36">
        <v>0</v>
      </c>
      <c r="BC353" s="36">
        <v>0</v>
      </c>
      <c r="BD353" s="36">
        <v>2310</v>
      </c>
      <c r="BE353" s="36">
        <v>-270</v>
      </c>
    </row>
    <row r="354" spans="1:57" x14ac:dyDescent="0.2">
      <c r="A354" s="35" t="s">
        <v>312</v>
      </c>
      <c r="B354" s="35" t="s">
        <v>1396</v>
      </c>
      <c r="C354" s="397" t="str">
        <f>IFERROR(VLOOKUP(B354,#REF!,2,FALSE),"")</f>
        <v/>
      </c>
      <c r="D354" s="35" t="s">
        <v>741</v>
      </c>
      <c r="E354" s="35"/>
      <c r="F354" s="35" t="s">
        <v>740</v>
      </c>
      <c r="G354" s="36">
        <v>-84</v>
      </c>
      <c r="H354" s="36">
        <v>1115</v>
      </c>
      <c r="I354" s="37">
        <v>1031</v>
      </c>
      <c r="J354" s="39">
        <v>44</v>
      </c>
      <c r="K354" s="36">
        <v>122</v>
      </c>
      <c r="L354" s="36">
        <v>35</v>
      </c>
      <c r="M354" s="37">
        <v>157</v>
      </c>
      <c r="N354" s="38">
        <v>-68</v>
      </c>
      <c r="O354" s="38">
        <v>0</v>
      </c>
      <c r="P354" s="38">
        <v>190</v>
      </c>
      <c r="Q354" s="39">
        <v>122</v>
      </c>
      <c r="R354" s="37">
        <v>3123</v>
      </c>
      <c r="S354" s="38">
        <v>386</v>
      </c>
      <c r="T354" s="38">
        <v>367</v>
      </c>
      <c r="U354" s="38">
        <v>787</v>
      </c>
      <c r="V354" s="39">
        <v>1540</v>
      </c>
      <c r="W354" s="36">
        <v>851</v>
      </c>
      <c r="X354" s="36">
        <v>2108</v>
      </c>
      <c r="Y354" s="37">
        <v>2959</v>
      </c>
      <c r="Z354" s="39">
        <v>1637</v>
      </c>
      <c r="AA354" s="36">
        <v>16103</v>
      </c>
      <c r="AB354" s="36">
        <v>6571</v>
      </c>
      <c r="AC354" s="37">
        <v>22674</v>
      </c>
      <c r="AD354" s="38">
        <v>18549</v>
      </c>
      <c r="AE354" s="38">
        <v>895</v>
      </c>
      <c r="AF354" s="39">
        <v>19444</v>
      </c>
      <c r="AG354" s="36">
        <v>1000</v>
      </c>
      <c r="AH354" s="36">
        <v>0</v>
      </c>
      <c r="AI354" s="36">
        <v>0</v>
      </c>
      <c r="AJ354" s="36">
        <v>19</v>
      </c>
      <c r="AK354" s="40">
        <v>53750</v>
      </c>
      <c r="AL354" s="38">
        <v>14518</v>
      </c>
      <c r="AM354" s="38">
        <v>1099</v>
      </c>
      <c r="AN354" s="38">
        <v>4440</v>
      </c>
      <c r="AO354" s="38">
        <v>0</v>
      </c>
      <c r="AP354" s="38">
        <v>-1238</v>
      </c>
      <c r="AQ354" s="36">
        <v>0</v>
      </c>
      <c r="AR354" s="36">
        <v>0</v>
      </c>
      <c r="AS354" s="36">
        <v>0</v>
      </c>
      <c r="AT354" s="36">
        <v>56</v>
      </c>
      <c r="AU354" s="36">
        <v>49</v>
      </c>
      <c r="AV354" s="36">
        <v>0</v>
      </c>
      <c r="AW354" s="36">
        <v>0</v>
      </c>
      <c r="AX354" s="36">
        <v>0</v>
      </c>
      <c r="AY354" s="36">
        <v>0</v>
      </c>
      <c r="AZ354" s="40"/>
      <c r="BA354" s="40">
        <v>72674</v>
      </c>
      <c r="BB354" s="36">
        <v>0</v>
      </c>
      <c r="BC354" s="36">
        <v>0</v>
      </c>
      <c r="BD354" s="36">
        <v>2361</v>
      </c>
      <c r="BE354" s="36">
        <v>-950</v>
      </c>
    </row>
    <row r="355" spans="1:57" x14ac:dyDescent="0.2">
      <c r="A355" s="35" t="s">
        <v>363</v>
      </c>
      <c r="B355" s="35" t="s">
        <v>1397</v>
      </c>
      <c r="C355" s="397" t="str">
        <f>IFERROR(VLOOKUP(B355,#REF!,2,FALSE),"")</f>
        <v/>
      </c>
      <c r="D355" s="35" t="s">
        <v>362</v>
      </c>
      <c r="E355" s="35"/>
      <c r="F355" s="35" t="s">
        <v>740</v>
      </c>
      <c r="G355" s="36">
        <v>0</v>
      </c>
      <c r="H355" s="36">
        <v>1278</v>
      </c>
      <c r="I355" s="37">
        <v>1278</v>
      </c>
      <c r="J355" s="39">
        <v>29</v>
      </c>
      <c r="K355" s="36">
        <v>271</v>
      </c>
      <c r="L355" s="36">
        <v>62</v>
      </c>
      <c r="M355" s="37">
        <v>333</v>
      </c>
      <c r="N355" s="38">
        <v>283</v>
      </c>
      <c r="O355" s="38">
        <v>0</v>
      </c>
      <c r="P355" s="38">
        <v>-651</v>
      </c>
      <c r="Q355" s="39">
        <v>-368</v>
      </c>
      <c r="R355" s="37">
        <v>3384</v>
      </c>
      <c r="S355" s="38">
        <v>208</v>
      </c>
      <c r="T355" s="38">
        <v>213</v>
      </c>
      <c r="U355" s="38">
        <v>477</v>
      </c>
      <c r="V355" s="39">
        <v>898</v>
      </c>
      <c r="W355" s="36">
        <v>1050</v>
      </c>
      <c r="X355" s="36">
        <v>1632</v>
      </c>
      <c r="Y355" s="37">
        <v>2682</v>
      </c>
      <c r="Z355" s="39">
        <v>1025</v>
      </c>
      <c r="AA355" s="36">
        <v>27860</v>
      </c>
      <c r="AB355" s="36">
        <v>17016</v>
      </c>
      <c r="AC355" s="37">
        <v>44876</v>
      </c>
      <c r="AD355" s="38">
        <v>20253</v>
      </c>
      <c r="AE355" s="38">
        <v>1445</v>
      </c>
      <c r="AF355" s="39">
        <v>21698</v>
      </c>
      <c r="AG355" s="36">
        <v>1339</v>
      </c>
      <c r="AH355" s="36">
        <v>44</v>
      </c>
      <c r="AI355" s="36">
        <v>0</v>
      </c>
      <c r="AJ355" s="36">
        <v>1218</v>
      </c>
      <c r="AK355" s="40">
        <v>78436</v>
      </c>
      <c r="AL355" s="38">
        <v>22294</v>
      </c>
      <c r="AM355" s="38">
        <v>736</v>
      </c>
      <c r="AN355" s="38">
        <v>0</v>
      </c>
      <c r="AO355" s="38">
        <v>0</v>
      </c>
      <c r="AP355" s="38">
        <v>0</v>
      </c>
      <c r="AQ355" s="36">
        <v>0</v>
      </c>
      <c r="AR355" s="36">
        <v>0</v>
      </c>
      <c r="AS355" s="36">
        <v>0</v>
      </c>
      <c r="AT355" s="36">
        <v>65</v>
      </c>
      <c r="AU355" s="36">
        <v>240</v>
      </c>
      <c r="AV355" s="36">
        <v>0</v>
      </c>
      <c r="AW355" s="36">
        <v>-331</v>
      </c>
      <c r="AX355" s="36">
        <v>0</v>
      </c>
      <c r="AY355" s="36">
        <v>0</v>
      </c>
      <c r="AZ355" s="40"/>
      <c r="BA355" s="40">
        <v>101440</v>
      </c>
      <c r="BB355" s="36">
        <v>0</v>
      </c>
      <c r="BC355" s="36">
        <v>-84</v>
      </c>
      <c r="BD355" s="36">
        <v>1676</v>
      </c>
      <c r="BE355" s="36">
        <v>-196</v>
      </c>
    </row>
    <row r="356" spans="1:57" x14ac:dyDescent="0.2">
      <c r="A356" s="35" t="s">
        <v>385</v>
      </c>
      <c r="B356" s="35" t="s">
        <v>1398</v>
      </c>
      <c r="C356" s="397" t="str">
        <f>IFERROR(VLOOKUP(B356,#REF!,2,FALSE),"")</f>
        <v/>
      </c>
      <c r="D356" s="35" t="s">
        <v>384</v>
      </c>
      <c r="E356" s="35"/>
      <c r="F356" s="35" t="s">
        <v>740</v>
      </c>
      <c r="G356" s="36">
        <v>143</v>
      </c>
      <c r="H356" s="36">
        <v>5593</v>
      </c>
      <c r="I356" s="37">
        <v>5736</v>
      </c>
      <c r="J356" s="39">
        <v>50</v>
      </c>
      <c r="K356" s="36">
        <v>1191</v>
      </c>
      <c r="L356" s="36">
        <v>-196</v>
      </c>
      <c r="M356" s="37">
        <v>995</v>
      </c>
      <c r="N356" s="38">
        <v>1252</v>
      </c>
      <c r="O356" s="38">
        <v>0</v>
      </c>
      <c r="P356" s="38">
        <v>-629</v>
      </c>
      <c r="Q356" s="39">
        <v>623</v>
      </c>
      <c r="R356" s="37">
        <v>5926</v>
      </c>
      <c r="S356" s="38">
        <v>154</v>
      </c>
      <c r="T356" s="38">
        <v>3290</v>
      </c>
      <c r="U356" s="38">
        <v>993</v>
      </c>
      <c r="V356" s="39">
        <v>4437</v>
      </c>
      <c r="W356" s="36">
        <v>4823</v>
      </c>
      <c r="X356" s="36">
        <v>3080</v>
      </c>
      <c r="Y356" s="37">
        <v>7903</v>
      </c>
      <c r="Z356" s="39">
        <v>2580</v>
      </c>
      <c r="AA356" s="36">
        <v>59898</v>
      </c>
      <c r="AB356" s="36">
        <v>27650</v>
      </c>
      <c r="AC356" s="37">
        <v>87548</v>
      </c>
      <c r="AD356" s="38">
        <v>27605</v>
      </c>
      <c r="AE356" s="38">
        <v>-68</v>
      </c>
      <c r="AF356" s="39">
        <v>27537</v>
      </c>
      <c r="AG356" s="36">
        <v>0</v>
      </c>
      <c r="AH356" s="36">
        <v>0</v>
      </c>
      <c r="AI356" s="36">
        <v>0</v>
      </c>
      <c r="AJ356" s="36">
        <v>0</v>
      </c>
      <c r="AK356" s="40">
        <v>143335</v>
      </c>
      <c r="AL356" s="38">
        <v>41400</v>
      </c>
      <c r="AM356" s="38">
        <v>11848</v>
      </c>
      <c r="AN356" s="38">
        <v>11295</v>
      </c>
      <c r="AO356" s="38">
        <v>0</v>
      </c>
      <c r="AP356" s="38">
        <v>0</v>
      </c>
      <c r="AQ356" s="36">
        <v>0</v>
      </c>
      <c r="AR356" s="36">
        <v>0</v>
      </c>
      <c r="AS356" s="36">
        <v>4375</v>
      </c>
      <c r="AT356" s="36">
        <v>63</v>
      </c>
      <c r="AU356" s="36">
        <v>192</v>
      </c>
      <c r="AV356" s="36">
        <v>1290</v>
      </c>
      <c r="AW356" s="36">
        <v>3755</v>
      </c>
      <c r="AX356" s="36">
        <v>0</v>
      </c>
      <c r="AY356" s="36">
        <v>0</v>
      </c>
      <c r="AZ356" s="40"/>
      <c r="BA356" s="40">
        <v>217553</v>
      </c>
      <c r="BB356" s="36">
        <v>0</v>
      </c>
      <c r="BC356" s="36">
        <v>-499</v>
      </c>
      <c r="BD356" s="36">
        <v>10881</v>
      </c>
      <c r="BE356" s="36">
        <v>-2784</v>
      </c>
    </row>
    <row r="357" spans="1:57" x14ac:dyDescent="0.2">
      <c r="A357" s="35" t="s">
        <v>453</v>
      </c>
      <c r="B357" s="35" t="s">
        <v>1399</v>
      </c>
      <c r="C357" s="397" t="str">
        <f>IFERROR(VLOOKUP(B357,#REF!,2,FALSE),"")</f>
        <v/>
      </c>
      <c r="D357" s="35" t="s">
        <v>452</v>
      </c>
      <c r="E357" s="35"/>
      <c r="F357" s="35" t="s">
        <v>740</v>
      </c>
      <c r="G357" s="36">
        <v>-2</v>
      </c>
      <c r="H357" s="36">
        <v>1862</v>
      </c>
      <c r="I357" s="37">
        <v>1860</v>
      </c>
      <c r="J357" s="39">
        <v>53</v>
      </c>
      <c r="K357" s="36">
        <v>549</v>
      </c>
      <c r="L357" s="36">
        <v>56</v>
      </c>
      <c r="M357" s="37">
        <v>605</v>
      </c>
      <c r="N357" s="38">
        <v>2376</v>
      </c>
      <c r="O357" s="38">
        <v>0</v>
      </c>
      <c r="P357" s="38">
        <v>329</v>
      </c>
      <c r="Q357" s="39">
        <v>2705</v>
      </c>
      <c r="R357" s="37">
        <v>2906</v>
      </c>
      <c r="S357" s="38">
        <v>309</v>
      </c>
      <c r="T357" s="38">
        <v>479</v>
      </c>
      <c r="U357" s="38">
        <v>530</v>
      </c>
      <c r="V357" s="39">
        <v>1318</v>
      </c>
      <c r="W357" s="36">
        <v>1805</v>
      </c>
      <c r="X357" s="36">
        <v>1722</v>
      </c>
      <c r="Y357" s="37">
        <v>3527</v>
      </c>
      <c r="Z357" s="39">
        <v>2509</v>
      </c>
      <c r="AA357" s="36">
        <v>2231</v>
      </c>
      <c r="AB357" s="36">
        <v>693</v>
      </c>
      <c r="AC357" s="37">
        <v>2924</v>
      </c>
      <c r="AD357" s="38">
        <v>25365</v>
      </c>
      <c r="AE357" s="38">
        <v>2182</v>
      </c>
      <c r="AF357" s="39">
        <v>27547</v>
      </c>
      <c r="AG357" s="36">
        <v>341</v>
      </c>
      <c r="AH357" s="36">
        <v>0</v>
      </c>
      <c r="AI357" s="36">
        <v>0</v>
      </c>
      <c r="AJ357" s="36">
        <v>879</v>
      </c>
      <c r="AK357" s="40">
        <v>47174</v>
      </c>
      <c r="AL357" s="38">
        <v>27001</v>
      </c>
      <c r="AM357" s="38">
        <v>5834</v>
      </c>
      <c r="AN357" s="38">
        <v>3715</v>
      </c>
      <c r="AO357" s="38">
        <v>0</v>
      </c>
      <c r="AP357" s="38">
        <v>0</v>
      </c>
      <c r="AQ357" s="36">
        <v>0</v>
      </c>
      <c r="AR357" s="36">
        <v>0</v>
      </c>
      <c r="AS357" s="36">
        <v>4229</v>
      </c>
      <c r="AT357" s="36">
        <v>80</v>
      </c>
      <c r="AU357" s="36">
        <v>167</v>
      </c>
      <c r="AV357" s="36">
        <v>0</v>
      </c>
      <c r="AW357" s="36">
        <v>-63</v>
      </c>
      <c r="AX357" s="36">
        <v>0</v>
      </c>
      <c r="AY357" s="36">
        <v>0</v>
      </c>
      <c r="AZ357" s="40"/>
      <c r="BA357" s="40">
        <v>88137</v>
      </c>
      <c r="BB357" s="36">
        <v>0</v>
      </c>
      <c r="BC357" s="36">
        <v>0</v>
      </c>
      <c r="BD357" s="36">
        <v>1436</v>
      </c>
      <c r="BE357" s="36">
        <v>-579</v>
      </c>
    </row>
    <row r="358" spans="1:57" x14ac:dyDescent="0.2">
      <c r="A358" s="35" t="s">
        <v>460</v>
      </c>
      <c r="B358" s="35" t="s">
        <v>1400</v>
      </c>
      <c r="C358" s="397" t="str">
        <f>IFERROR(VLOOKUP(B358,#REF!,2,FALSE),"")</f>
        <v/>
      </c>
      <c r="D358" s="35" t="s">
        <v>742</v>
      </c>
      <c r="E358" s="35"/>
      <c r="F358" s="35" t="s">
        <v>740</v>
      </c>
      <c r="G358" s="36">
        <v>-27</v>
      </c>
      <c r="H358" s="36">
        <v>1071</v>
      </c>
      <c r="I358" s="37">
        <v>1044</v>
      </c>
      <c r="J358" s="39">
        <v>22</v>
      </c>
      <c r="K358" s="36">
        <v>51</v>
      </c>
      <c r="L358" s="36">
        <v>31</v>
      </c>
      <c r="M358" s="37">
        <v>82</v>
      </c>
      <c r="N358" s="38">
        <v>1489</v>
      </c>
      <c r="O358" s="38">
        <v>0</v>
      </c>
      <c r="P358" s="38">
        <v>195</v>
      </c>
      <c r="Q358" s="39">
        <v>1684</v>
      </c>
      <c r="R358" s="37">
        <v>2007</v>
      </c>
      <c r="S358" s="38">
        <v>538</v>
      </c>
      <c r="T358" s="38">
        <v>228</v>
      </c>
      <c r="U358" s="38">
        <v>1017</v>
      </c>
      <c r="V358" s="39">
        <v>1783</v>
      </c>
      <c r="W358" s="36">
        <v>1136</v>
      </c>
      <c r="X358" s="36">
        <v>1196</v>
      </c>
      <c r="Y358" s="37">
        <v>2332</v>
      </c>
      <c r="Z358" s="39">
        <v>2841</v>
      </c>
      <c r="AA358" s="36">
        <v>19925</v>
      </c>
      <c r="AB358" s="36">
        <v>9742</v>
      </c>
      <c r="AC358" s="37">
        <v>29667</v>
      </c>
      <c r="AD358" s="38">
        <v>21009</v>
      </c>
      <c r="AE358" s="38">
        <v>1764</v>
      </c>
      <c r="AF358" s="39">
        <v>22773</v>
      </c>
      <c r="AG358" s="36">
        <v>1095</v>
      </c>
      <c r="AH358" s="36">
        <v>0</v>
      </c>
      <c r="AI358" s="36">
        <v>0</v>
      </c>
      <c r="AJ358" s="36">
        <v>0</v>
      </c>
      <c r="AK358" s="40">
        <v>65330</v>
      </c>
      <c r="AL358" s="38">
        <v>16567</v>
      </c>
      <c r="AM358" s="38">
        <v>633</v>
      </c>
      <c r="AN358" s="38">
        <v>0</v>
      </c>
      <c r="AO358" s="38">
        <v>0</v>
      </c>
      <c r="AP358" s="38">
        <v>0</v>
      </c>
      <c r="AQ358" s="36">
        <v>0</v>
      </c>
      <c r="AR358" s="36">
        <v>0</v>
      </c>
      <c r="AS358" s="36">
        <v>1958</v>
      </c>
      <c r="AT358" s="36">
        <v>81</v>
      </c>
      <c r="AU358" s="36">
        <v>118</v>
      </c>
      <c r="AV358" s="36">
        <v>0</v>
      </c>
      <c r="AW358" s="36">
        <v>-73</v>
      </c>
      <c r="AX358" s="36">
        <v>0</v>
      </c>
      <c r="AY358" s="36">
        <v>0</v>
      </c>
      <c r="AZ358" s="40"/>
      <c r="BA358" s="40">
        <v>84614</v>
      </c>
      <c r="BB358" s="36">
        <v>0</v>
      </c>
      <c r="BC358" s="36">
        <v>0</v>
      </c>
      <c r="BD358" s="36">
        <v>1057</v>
      </c>
      <c r="BE358" s="36">
        <v>-441</v>
      </c>
    </row>
    <row r="359" spans="1:57" x14ac:dyDescent="0.2">
      <c r="A359" s="35" t="s">
        <v>574</v>
      </c>
      <c r="B359" s="35" t="s">
        <v>1401</v>
      </c>
      <c r="C359" s="397" t="str">
        <f>IFERROR(VLOOKUP(B359,#REF!,2,FALSE),"")</f>
        <v/>
      </c>
      <c r="D359" s="35" t="s">
        <v>573</v>
      </c>
      <c r="E359" s="35"/>
      <c r="F359" s="35" t="s">
        <v>740</v>
      </c>
      <c r="G359" s="36">
        <v>67</v>
      </c>
      <c r="H359" s="36">
        <v>2161</v>
      </c>
      <c r="I359" s="37">
        <v>2228</v>
      </c>
      <c r="J359" s="39">
        <v>43</v>
      </c>
      <c r="K359" s="36">
        <v>320</v>
      </c>
      <c r="L359" s="36">
        <v>25</v>
      </c>
      <c r="M359" s="37">
        <v>345</v>
      </c>
      <c r="N359" s="38">
        <v>1737</v>
      </c>
      <c r="O359" s="38">
        <v>0</v>
      </c>
      <c r="P359" s="38">
        <v>-466</v>
      </c>
      <c r="Q359" s="39">
        <v>1271</v>
      </c>
      <c r="R359" s="37">
        <v>3510</v>
      </c>
      <c r="S359" s="38">
        <v>347</v>
      </c>
      <c r="T359" s="38">
        <v>424</v>
      </c>
      <c r="U359" s="38">
        <v>986</v>
      </c>
      <c r="V359" s="39">
        <v>1757</v>
      </c>
      <c r="W359" s="36">
        <v>1201</v>
      </c>
      <c r="X359" s="36">
        <v>1302</v>
      </c>
      <c r="Y359" s="37">
        <v>2503</v>
      </c>
      <c r="Z359" s="39">
        <v>1301</v>
      </c>
      <c r="AA359" s="36">
        <v>20310</v>
      </c>
      <c r="AB359" s="36">
        <v>9595</v>
      </c>
      <c r="AC359" s="37">
        <v>29905</v>
      </c>
      <c r="AD359" s="38">
        <v>22915</v>
      </c>
      <c r="AE359" s="38">
        <v>1448</v>
      </c>
      <c r="AF359" s="39">
        <v>24363</v>
      </c>
      <c r="AG359" s="36">
        <v>1315</v>
      </c>
      <c r="AH359" s="36">
        <v>0</v>
      </c>
      <c r="AI359" s="36">
        <v>0</v>
      </c>
      <c r="AJ359" s="36">
        <v>460</v>
      </c>
      <c r="AK359" s="40">
        <v>69001</v>
      </c>
      <c r="AL359" s="38">
        <v>10989</v>
      </c>
      <c r="AM359" s="38">
        <v>258</v>
      </c>
      <c r="AN359" s="38">
        <v>3845</v>
      </c>
      <c r="AO359" s="38">
        <v>0</v>
      </c>
      <c r="AP359" s="38">
        <v>0</v>
      </c>
      <c r="AQ359" s="36">
        <v>0</v>
      </c>
      <c r="AR359" s="36">
        <v>0</v>
      </c>
      <c r="AS359" s="36">
        <v>0</v>
      </c>
      <c r="AT359" s="36">
        <v>95</v>
      </c>
      <c r="AU359" s="36">
        <v>169</v>
      </c>
      <c r="AV359" s="36">
        <v>0</v>
      </c>
      <c r="AW359" s="36">
        <v>183</v>
      </c>
      <c r="AX359" s="36">
        <v>0</v>
      </c>
      <c r="AY359" s="36">
        <v>0</v>
      </c>
      <c r="AZ359" s="40"/>
      <c r="BA359" s="40">
        <v>84540</v>
      </c>
      <c r="BB359" s="36">
        <v>0</v>
      </c>
      <c r="BC359" s="36">
        <v>0</v>
      </c>
      <c r="BD359" s="36">
        <v>632</v>
      </c>
      <c r="BE359" s="36">
        <v>-311</v>
      </c>
    </row>
    <row r="360" spans="1:57" x14ac:dyDescent="0.2">
      <c r="A360" s="35" t="s">
        <v>622</v>
      </c>
      <c r="B360" s="35" t="s">
        <v>1402</v>
      </c>
      <c r="C360" s="397" t="str">
        <f>IFERROR(VLOOKUP(B360,#REF!,2,FALSE),"")</f>
        <v/>
      </c>
      <c r="D360" s="35" t="s">
        <v>621</v>
      </c>
      <c r="E360" s="35"/>
      <c r="F360" s="35" t="s">
        <v>740</v>
      </c>
      <c r="G360" s="36">
        <v>53</v>
      </c>
      <c r="H360" s="36">
        <v>1566</v>
      </c>
      <c r="I360" s="37">
        <v>1619</v>
      </c>
      <c r="J360" s="39">
        <v>57</v>
      </c>
      <c r="K360" s="36">
        <v>277</v>
      </c>
      <c r="L360" s="36">
        <v>163</v>
      </c>
      <c r="M360" s="37">
        <v>440</v>
      </c>
      <c r="N360" s="38">
        <v>2944</v>
      </c>
      <c r="O360" s="38">
        <v>0</v>
      </c>
      <c r="P360" s="38">
        <v>456</v>
      </c>
      <c r="Q360" s="39">
        <v>3400</v>
      </c>
      <c r="R360" s="37">
        <v>3282</v>
      </c>
      <c r="S360" s="38">
        <v>539</v>
      </c>
      <c r="T360" s="38">
        <v>383</v>
      </c>
      <c r="U360" s="38">
        <v>623</v>
      </c>
      <c r="V360" s="39">
        <v>1545</v>
      </c>
      <c r="W360" s="36">
        <v>2193</v>
      </c>
      <c r="X360" s="36">
        <v>1898</v>
      </c>
      <c r="Y360" s="37">
        <v>4091</v>
      </c>
      <c r="Z360" s="39">
        <v>2944</v>
      </c>
      <c r="AA360" s="36">
        <v>27038</v>
      </c>
      <c r="AB360" s="36">
        <v>19727</v>
      </c>
      <c r="AC360" s="37">
        <v>46765</v>
      </c>
      <c r="AD360" s="38">
        <v>26928</v>
      </c>
      <c r="AE360" s="38">
        <v>2262</v>
      </c>
      <c r="AF360" s="39">
        <v>29190</v>
      </c>
      <c r="AG360" s="36">
        <v>0</v>
      </c>
      <c r="AH360" s="36">
        <v>-66</v>
      </c>
      <c r="AI360" s="36">
        <v>0</v>
      </c>
      <c r="AJ360" s="36">
        <v>-3</v>
      </c>
      <c r="AK360" s="40">
        <v>93264</v>
      </c>
      <c r="AL360" s="38">
        <v>33352</v>
      </c>
      <c r="AM360" s="38">
        <v>3198</v>
      </c>
      <c r="AN360" s="38">
        <v>8808</v>
      </c>
      <c r="AO360" s="38">
        <v>0</v>
      </c>
      <c r="AP360" s="38">
        <v>0</v>
      </c>
      <c r="AQ360" s="36">
        <v>0</v>
      </c>
      <c r="AR360" s="36">
        <v>0</v>
      </c>
      <c r="AS360" s="36">
        <v>1953</v>
      </c>
      <c r="AT360" s="36">
        <v>53</v>
      </c>
      <c r="AU360" s="36">
        <v>48</v>
      </c>
      <c r="AV360" s="36">
        <v>-3</v>
      </c>
      <c r="AW360" s="36">
        <v>0</v>
      </c>
      <c r="AX360" s="36">
        <v>0</v>
      </c>
      <c r="AY360" s="36">
        <v>0</v>
      </c>
      <c r="AZ360" s="40"/>
      <c r="BA360" s="40">
        <v>140673</v>
      </c>
      <c r="BB360" s="36">
        <v>0</v>
      </c>
      <c r="BC360" s="36">
        <v>0</v>
      </c>
      <c r="BD360" s="36">
        <v>3054</v>
      </c>
      <c r="BE360" s="36">
        <v>-481</v>
      </c>
    </row>
    <row r="361" spans="1:57" x14ac:dyDescent="0.2">
      <c r="A361" s="35" t="s">
        <v>239</v>
      </c>
      <c r="B361" s="35" t="s">
        <v>1403</v>
      </c>
      <c r="C361" s="397" t="s">
        <v>740</v>
      </c>
      <c r="D361" s="35" t="s">
        <v>238</v>
      </c>
      <c r="E361" s="35"/>
      <c r="F361" s="35" t="s">
        <v>743</v>
      </c>
      <c r="G361" s="36">
        <v>0</v>
      </c>
      <c r="H361" s="36">
        <v>12694</v>
      </c>
      <c r="I361" s="37">
        <v>12694</v>
      </c>
      <c r="J361" s="39">
        <v>0</v>
      </c>
      <c r="K361" s="36">
        <v>8785</v>
      </c>
      <c r="L361" s="36">
        <v>853498</v>
      </c>
      <c r="M361" s="37">
        <v>862283</v>
      </c>
      <c r="N361" s="38">
        <v>339179</v>
      </c>
      <c r="O361" s="38">
        <v>-40294</v>
      </c>
      <c r="P361" s="38">
        <v>14845</v>
      </c>
      <c r="Q361" s="39">
        <v>313730</v>
      </c>
      <c r="R361" s="37">
        <v>1057</v>
      </c>
      <c r="S361" s="38">
        <v>0</v>
      </c>
      <c r="T361" s="38">
        <v>-1050</v>
      </c>
      <c r="U361" s="38">
        <v>1521</v>
      </c>
      <c r="V361" s="39">
        <v>471</v>
      </c>
      <c r="W361" s="36">
        <v>0</v>
      </c>
      <c r="X361" s="36">
        <v>533</v>
      </c>
      <c r="Y361" s="37">
        <v>533</v>
      </c>
      <c r="Z361" s="39">
        <v>4118</v>
      </c>
      <c r="AA361" s="36">
        <v>672</v>
      </c>
      <c r="AB361" s="36">
        <v>256.65295619934466</v>
      </c>
      <c r="AC361" s="37">
        <v>928.65295619934466</v>
      </c>
      <c r="AD361" s="38">
        <v>0</v>
      </c>
      <c r="AE361" s="38">
        <v>1769</v>
      </c>
      <c r="AF361" s="39">
        <v>1769</v>
      </c>
      <c r="AG361" s="36">
        <v>1244</v>
      </c>
      <c r="AH361" s="36">
        <v>0</v>
      </c>
      <c r="AI361" s="36">
        <v>0</v>
      </c>
      <c r="AJ361" s="36">
        <v>0</v>
      </c>
      <c r="AK361" s="40">
        <v>1198827.6529561994</v>
      </c>
      <c r="AL361" s="38">
        <v>0</v>
      </c>
      <c r="AM361" s="38">
        <v>0</v>
      </c>
      <c r="AN361" s="38">
        <v>0</v>
      </c>
      <c r="AO361" s="38">
        <v>0</v>
      </c>
      <c r="AP361" s="38">
        <v>0</v>
      </c>
      <c r="AQ361" s="36">
        <v>0</v>
      </c>
      <c r="AR361" s="36">
        <v>0</v>
      </c>
      <c r="AS361" s="36">
        <v>0</v>
      </c>
      <c r="AT361" s="36">
        <v>0</v>
      </c>
      <c r="AU361" s="36">
        <v>0</v>
      </c>
      <c r="AV361" s="36">
        <v>0</v>
      </c>
      <c r="AW361" s="36">
        <v>0</v>
      </c>
      <c r="AX361" s="36">
        <v>0</v>
      </c>
      <c r="AY361" s="36">
        <v>0</v>
      </c>
      <c r="AZ361" s="40"/>
      <c r="BA361" s="40">
        <v>1198827.6529561994</v>
      </c>
      <c r="BB361" s="36">
        <v>0</v>
      </c>
      <c r="BC361" s="36">
        <v>0</v>
      </c>
      <c r="BD361" s="36">
        <v>115929</v>
      </c>
      <c r="BE361" s="36">
        <v>-88399</v>
      </c>
    </row>
    <row r="362" spans="1:57" x14ac:dyDescent="0.2">
      <c r="A362" s="35" t="s">
        <v>14</v>
      </c>
      <c r="B362" s="35" t="s">
        <v>1404</v>
      </c>
      <c r="C362" s="397" t="str">
        <f>IFERROR(VLOOKUP(B362,#REF!,2,FALSE),"")</f>
        <v/>
      </c>
      <c r="D362" s="35" t="s">
        <v>756</v>
      </c>
      <c r="E362" s="35"/>
      <c r="F362" s="35" t="s">
        <v>743</v>
      </c>
      <c r="G362" s="36">
        <v>0</v>
      </c>
      <c r="H362" s="36">
        <v>148</v>
      </c>
      <c r="I362" s="37">
        <v>148</v>
      </c>
      <c r="J362" s="39">
        <v>12</v>
      </c>
      <c r="K362" s="36">
        <v>0</v>
      </c>
      <c r="L362" s="36">
        <v>8728</v>
      </c>
      <c r="M362" s="37">
        <v>8728</v>
      </c>
      <c r="N362" s="38">
        <v>0</v>
      </c>
      <c r="O362" s="38">
        <v>0</v>
      </c>
      <c r="P362" s="38">
        <v>0</v>
      </c>
      <c r="Q362" s="39">
        <v>0</v>
      </c>
      <c r="R362" s="37">
        <v>0</v>
      </c>
      <c r="S362" s="38">
        <v>0</v>
      </c>
      <c r="T362" s="38">
        <v>0</v>
      </c>
      <c r="U362" s="38">
        <v>0</v>
      </c>
      <c r="V362" s="39">
        <v>0</v>
      </c>
      <c r="W362" s="36">
        <v>0</v>
      </c>
      <c r="X362" s="36">
        <v>0</v>
      </c>
      <c r="Y362" s="37">
        <v>0</v>
      </c>
      <c r="Z362" s="39">
        <v>0</v>
      </c>
      <c r="AA362" s="36">
        <v>0</v>
      </c>
      <c r="AB362" s="36">
        <v>0</v>
      </c>
      <c r="AC362" s="37">
        <v>0</v>
      </c>
      <c r="AD362" s="38">
        <v>0</v>
      </c>
      <c r="AE362" s="38">
        <v>0</v>
      </c>
      <c r="AF362" s="39">
        <v>0</v>
      </c>
      <c r="AG362" s="36">
        <v>0</v>
      </c>
      <c r="AH362" s="36">
        <v>0</v>
      </c>
      <c r="AI362" s="36">
        <v>0</v>
      </c>
      <c r="AJ362" s="36">
        <v>0</v>
      </c>
      <c r="AK362" s="40">
        <v>8888</v>
      </c>
      <c r="AL362" s="38">
        <v>0</v>
      </c>
      <c r="AM362" s="38">
        <v>0</v>
      </c>
      <c r="AN362" s="38">
        <v>0</v>
      </c>
      <c r="AO362" s="38">
        <v>0</v>
      </c>
      <c r="AP362" s="38">
        <v>0</v>
      </c>
      <c r="AQ362" s="36">
        <v>0</v>
      </c>
      <c r="AR362" s="36">
        <v>0</v>
      </c>
      <c r="AS362" s="36">
        <v>0</v>
      </c>
      <c r="AT362" s="36">
        <v>0</v>
      </c>
      <c r="AU362" s="36">
        <v>0</v>
      </c>
      <c r="AV362" s="36">
        <v>0</v>
      </c>
      <c r="AW362" s="36">
        <v>0</v>
      </c>
      <c r="AX362" s="36">
        <v>0</v>
      </c>
      <c r="AY362" s="36">
        <v>0</v>
      </c>
      <c r="AZ362" s="40"/>
      <c r="BA362" s="40">
        <v>8888</v>
      </c>
      <c r="BB362" s="36">
        <v>0</v>
      </c>
      <c r="BC362" s="36">
        <v>0</v>
      </c>
      <c r="BD362" s="36">
        <v>111</v>
      </c>
      <c r="BE362" s="36">
        <v>0</v>
      </c>
    </row>
    <row r="363" spans="1:57" x14ac:dyDescent="0.2">
      <c r="A363" s="35" t="s">
        <v>36</v>
      </c>
      <c r="B363" s="35" t="s">
        <v>1405</v>
      </c>
      <c r="C363" s="397" t="str">
        <f>IFERROR(VLOOKUP(B363,#REF!,2,FALSE),"")</f>
        <v/>
      </c>
      <c r="D363" s="35" t="s">
        <v>757</v>
      </c>
      <c r="E363" s="35"/>
      <c r="F363" s="35" t="s">
        <v>743</v>
      </c>
      <c r="G363" s="36">
        <v>0</v>
      </c>
      <c r="H363" s="36">
        <v>1122</v>
      </c>
      <c r="I363" s="37">
        <v>1122</v>
      </c>
      <c r="J363" s="39">
        <v>0</v>
      </c>
      <c r="K363" s="36">
        <v>0</v>
      </c>
      <c r="L363" s="36">
        <v>9010</v>
      </c>
      <c r="M363" s="37">
        <v>9010</v>
      </c>
      <c r="N363" s="38">
        <v>0</v>
      </c>
      <c r="O363" s="38">
        <v>0</v>
      </c>
      <c r="P363" s="38">
        <v>0</v>
      </c>
      <c r="Q363" s="39">
        <v>0</v>
      </c>
      <c r="R363" s="37">
        <v>0</v>
      </c>
      <c r="S363" s="38">
        <v>0</v>
      </c>
      <c r="T363" s="38">
        <v>0</v>
      </c>
      <c r="U363" s="38">
        <v>0</v>
      </c>
      <c r="V363" s="39">
        <v>0</v>
      </c>
      <c r="W363" s="36">
        <v>0</v>
      </c>
      <c r="X363" s="36">
        <v>0</v>
      </c>
      <c r="Y363" s="37">
        <v>0</v>
      </c>
      <c r="Z363" s="39">
        <v>0</v>
      </c>
      <c r="AA363" s="36">
        <v>0</v>
      </c>
      <c r="AB363" s="36">
        <v>0</v>
      </c>
      <c r="AC363" s="37">
        <v>0</v>
      </c>
      <c r="AD363" s="38">
        <v>0</v>
      </c>
      <c r="AE363" s="38">
        <v>0</v>
      </c>
      <c r="AF363" s="39">
        <v>0</v>
      </c>
      <c r="AG363" s="36">
        <v>0</v>
      </c>
      <c r="AH363" s="36">
        <v>0</v>
      </c>
      <c r="AI363" s="36">
        <v>0</v>
      </c>
      <c r="AJ363" s="36">
        <v>0</v>
      </c>
      <c r="AK363" s="40">
        <v>10132</v>
      </c>
      <c r="AL363" s="38">
        <v>0</v>
      </c>
      <c r="AM363" s="38">
        <v>0</v>
      </c>
      <c r="AN363" s="38">
        <v>0</v>
      </c>
      <c r="AO363" s="38">
        <v>0</v>
      </c>
      <c r="AP363" s="38">
        <v>0</v>
      </c>
      <c r="AQ363" s="36">
        <v>0</v>
      </c>
      <c r="AR363" s="36">
        <v>0</v>
      </c>
      <c r="AS363" s="36">
        <v>0</v>
      </c>
      <c r="AT363" s="36">
        <v>0</v>
      </c>
      <c r="AU363" s="36">
        <v>0</v>
      </c>
      <c r="AV363" s="36">
        <v>0</v>
      </c>
      <c r="AW363" s="36">
        <v>0</v>
      </c>
      <c r="AX363" s="36">
        <v>0</v>
      </c>
      <c r="AY363" s="36">
        <v>0</v>
      </c>
      <c r="AZ363" s="40"/>
      <c r="BA363" s="40">
        <v>10132</v>
      </c>
      <c r="BB363" s="36">
        <v>0</v>
      </c>
      <c r="BC363" s="36">
        <v>0</v>
      </c>
      <c r="BD363" s="36">
        <v>0</v>
      </c>
      <c r="BE363" s="36">
        <v>-38</v>
      </c>
    </row>
    <row r="364" spans="1:57" x14ac:dyDescent="0.2">
      <c r="A364" s="35" t="s">
        <v>37</v>
      </c>
      <c r="B364" s="35" t="s">
        <v>1406</v>
      </c>
      <c r="C364" s="397" t="str">
        <f>IFERROR(VLOOKUP(B364,#REF!,2,FALSE),"")</f>
        <v/>
      </c>
      <c r="D364" s="35" t="s">
        <v>760</v>
      </c>
      <c r="E364" s="35"/>
      <c r="F364" s="35" t="s">
        <v>743</v>
      </c>
      <c r="G364" s="36">
        <v>0</v>
      </c>
      <c r="H364" s="36">
        <v>289</v>
      </c>
      <c r="I364" s="37">
        <v>289</v>
      </c>
      <c r="J364" s="39">
        <v>0</v>
      </c>
      <c r="K364" s="36">
        <v>0</v>
      </c>
      <c r="L364" s="36">
        <v>7323</v>
      </c>
      <c r="M364" s="37">
        <v>7323</v>
      </c>
      <c r="N364" s="38">
        <v>0</v>
      </c>
      <c r="O364" s="38">
        <v>0</v>
      </c>
      <c r="P364" s="38">
        <v>0</v>
      </c>
      <c r="Q364" s="39">
        <v>0</v>
      </c>
      <c r="R364" s="37">
        <v>0</v>
      </c>
      <c r="S364" s="38">
        <v>0</v>
      </c>
      <c r="T364" s="38">
        <v>0</v>
      </c>
      <c r="U364" s="38">
        <v>0</v>
      </c>
      <c r="V364" s="39">
        <v>0</v>
      </c>
      <c r="W364" s="36">
        <v>0</v>
      </c>
      <c r="X364" s="36">
        <v>0</v>
      </c>
      <c r="Y364" s="37">
        <v>0</v>
      </c>
      <c r="Z364" s="39">
        <v>0</v>
      </c>
      <c r="AA364" s="36">
        <v>0</v>
      </c>
      <c r="AB364" s="36">
        <v>0</v>
      </c>
      <c r="AC364" s="37">
        <v>0</v>
      </c>
      <c r="AD364" s="38">
        <v>0</v>
      </c>
      <c r="AE364" s="38">
        <v>0</v>
      </c>
      <c r="AF364" s="39">
        <v>0</v>
      </c>
      <c r="AG364" s="36">
        <v>0</v>
      </c>
      <c r="AH364" s="36">
        <v>0</v>
      </c>
      <c r="AI364" s="36">
        <v>0</v>
      </c>
      <c r="AJ364" s="36">
        <v>0</v>
      </c>
      <c r="AK364" s="40">
        <v>7612</v>
      </c>
      <c r="AL364" s="38">
        <v>0</v>
      </c>
      <c r="AM364" s="38">
        <v>0</v>
      </c>
      <c r="AN364" s="38">
        <v>0</v>
      </c>
      <c r="AO364" s="38">
        <v>0</v>
      </c>
      <c r="AP364" s="38">
        <v>0</v>
      </c>
      <c r="AQ364" s="36">
        <v>0</v>
      </c>
      <c r="AR364" s="36">
        <v>0</v>
      </c>
      <c r="AS364" s="36">
        <v>0</v>
      </c>
      <c r="AT364" s="36">
        <v>0</v>
      </c>
      <c r="AU364" s="36">
        <v>0</v>
      </c>
      <c r="AV364" s="36">
        <v>0</v>
      </c>
      <c r="AW364" s="36">
        <v>0</v>
      </c>
      <c r="AX364" s="36">
        <v>0</v>
      </c>
      <c r="AY364" s="36">
        <v>0</v>
      </c>
      <c r="AZ364" s="40"/>
      <c r="BA364" s="40">
        <v>7612</v>
      </c>
      <c r="BB364" s="36">
        <v>0</v>
      </c>
      <c r="BC364" s="36">
        <v>0</v>
      </c>
      <c r="BD364" s="36">
        <v>38</v>
      </c>
      <c r="BE364" s="36">
        <v>-7</v>
      </c>
    </row>
    <row r="365" spans="1:57" x14ac:dyDescent="0.2">
      <c r="A365" s="35" t="s">
        <v>82</v>
      </c>
      <c r="B365" s="35" t="s">
        <v>1407</v>
      </c>
      <c r="C365" s="397" t="str">
        <f>IFERROR(VLOOKUP(B365,#REF!,2,FALSE),"")</f>
        <v/>
      </c>
      <c r="D365" s="35" t="s">
        <v>761</v>
      </c>
      <c r="E365" s="35"/>
      <c r="F365" s="35" t="s">
        <v>743</v>
      </c>
      <c r="G365" s="36">
        <v>0</v>
      </c>
      <c r="H365" s="36">
        <v>229</v>
      </c>
      <c r="I365" s="37">
        <v>229</v>
      </c>
      <c r="J365" s="39">
        <v>0</v>
      </c>
      <c r="K365" s="36">
        <v>0</v>
      </c>
      <c r="L365" s="36">
        <v>6001</v>
      </c>
      <c r="M365" s="37">
        <v>6001</v>
      </c>
      <c r="N365" s="38">
        <v>0</v>
      </c>
      <c r="O365" s="38">
        <v>0</v>
      </c>
      <c r="P365" s="38">
        <v>0</v>
      </c>
      <c r="Q365" s="39">
        <v>0</v>
      </c>
      <c r="R365" s="37">
        <v>0</v>
      </c>
      <c r="S365" s="38">
        <v>0</v>
      </c>
      <c r="T365" s="38">
        <v>0</v>
      </c>
      <c r="U365" s="38">
        <v>0</v>
      </c>
      <c r="V365" s="39">
        <v>0</v>
      </c>
      <c r="W365" s="36">
        <v>0</v>
      </c>
      <c r="X365" s="36">
        <v>0</v>
      </c>
      <c r="Y365" s="37">
        <v>0</v>
      </c>
      <c r="Z365" s="39">
        <v>0</v>
      </c>
      <c r="AA365" s="36">
        <v>0</v>
      </c>
      <c r="AB365" s="36">
        <v>0</v>
      </c>
      <c r="AC365" s="37">
        <v>0</v>
      </c>
      <c r="AD365" s="38">
        <v>0</v>
      </c>
      <c r="AE365" s="38">
        <v>0</v>
      </c>
      <c r="AF365" s="39">
        <v>0</v>
      </c>
      <c r="AG365" s="36">
        <v>0</v>
      </c>
      <c r="AH365" s="36">
        <v>0</v>
      </c>
      <c r="AI365" s="36">
        <v>0</v>
      </c>
      <c r="AJ365" s="36">
        <v>0</v>
      </c>
      <c r="AK365" s="40">
        <v>6230</v>
      </c>
      <c r="AL365" s="38">
        <v>0</v>
      </c>
      <c r="AM365" s="38">
        <v>0</v>
      </c>
      <c r="AN365" s="38">
        <v>0</v>
      </c>
      <c r="AO365" s="38">
        <v>0</v>
      </c>
      <c r="AP365" s="38">
        <v>0</v>
      </c>
      <c r="AQ365" s="36">
        <v>0</v>
      </c>
      <c r="AR365" s="36">
        <v>0</v>
      </c>
      <c r="AS365" s="36">
        <v>0</v>
      </c>
      <c r="AT365" s="36">
        <v>0</v>
      </c>
      <c r="AU365" s="36">
        <v>0</v>
      </c>
      <c r="AV365" s="36">
        <v>0</v>
      </c>
      <c r="AW365" s="36">
        <v>0</v>
      </c>
      <c r="AX365" s="36">
        <v>0</v>
      </c>
      <c r="AY365" s="36">
        <v>0</v>
      </c>
      <c r="AZ365" s="40"/>
      <c r="BA365" s="40">
        <v>6230</v>
      </c>
      <c r="BB365" s="36">
        <v>0</v>
      </c>
      <c r="BC365" s="36">
        <v>0</v>
      </c>
      <c r="BD365" s="36">
        <v>87</v>
      </c>
      <c r="BE365" s="36">
        <v>-33</v>
      </c>
    </row>
    <row r="366" spans="1:57" x14ac:dyDescent="0.2">
      <c r="A366" s="35" t="s">
        <v>91</v>
      </c>
      <c r="B366" s="35" t="s">
        <v>1408</v>
      </c>
      <c r="C366" s="397" t="str">
        <f>IFERROR(VLOOKUP(B366,#REF!,2,FALSE),"")</f>
        <v/>
      </c>
      <c r="D366" s="35" t="s">
        <v>762</v>
      </c>
      <c r="E366" s="35"/>
      <c r="F366" s="35" t="s">
        <v>743</v>
      </c>
      <c r="G366" s="36">
        <v>0</v>
      </c>
      <c r="H366" s="36">
        <v>333</v>
      </c>
      <c r="I366" s="37">
        <v>333</v>
      </c>
      <c r="J366" s="39">
        <v>0</v>
      </c>
      <c r="K366" s="36">
        <v>0</v>
      </c>
      <c r="L366" s="36">
        <v>7072</v>
      </c>
      <c r="M366" s="37">
        <v>7072</v>
      </c>
      <c r="N366" s="38">
        <v>0</v>
      </c>
      <c r="O366" s="38">
        <v>0</v>
      </c>
      <c r="P366" s="38">
        <v>0</v>
      </c>
      <c r="Q366" s="39">
        <v>0</v>
      </c>
      <c r="R366" s="37">
        <v>0</v>
      </c>
      <c r="S366" s="38">
        <v>0</v>
      </c>
      <c r="T366" s="38">
        <v>0</v>
      </c>
      <c r="U366" s="38">
        <v>0</v>
      </c>
      <c r="V366" s="39">
        <v>0</v>
      </c>
      <c r="W366" s="36">
        <v>0</v>
      </c>
      <c r="X366" s="36">
        <v>0</v>
      </c>
      <c r="Y366" s="37">
        <v>0</v>
      </c>
      <c r="Z366" s="39">
        <v>0</v>
      </c>
      <c r="AA366" s="36">
        <v>0</v>
      </c>
      <c r="AB366" s="36">
        <v>0</v>
      </c>
      <c r="AC366" s="37">
        <v>0</v>
      </c>
      <c r="AD366" s="38">
        <v>0</v>
      </c>
      <c r="AE366" s="38">
        <v>0</v>
      </c>
      <c r="AF366" s="39">
        <v>0</v>
      </c>
      <c r="AG366" s="36">
        <v>4</v>
      </c>
      <c r="AH366" s="36">
        <v>0</v>
      </c>
      <c r="AI366" s="36">
        <v>0</v>
      </c>
      <c r="AJ366" s="36">
        <v>0</v>
      </c>
      <c r="AK366" s="40">
        <v>7409</v>
      </c>
      <c r="AL366" s="38">
        <v>0</v>
      </c>
      <c r="AM366" s="38">
        <v>0</v>
      </c>
      <c r="AN366" s="38">
        <v>0</v>
      </c>
      <c r="AO366" s="38">
        <v>0</v>
      </c>
      <c r="AP366" s="38">
        <v>0</v>
      </c>
      <c r="AQ366" s="36">
        <v>0</v>
      </c>
      <c r="AR366" s="36">
        <v>0</v>
      </c>
      <c r="AS366" s="36">
        <v>0</v>
      </c>
      <c r="AT366" s="36">
        <v>0</v>
      </c>
      <c r="AU366" s="36">
        <v>0</v>
      </c>
      <c r="AV366" s="36">
        <v>0</v>
      </c>
      <c r="AW366" s="36">
        <v>0</v>
      </c>
      <c r="AX366" s="36">
        <v>0</v>
      </c>
      <c r="AY366" s="36">
        <v>0</v>
      </c>
      <c r="AZ366" s="40"/>
      <c r="BA366" s="40">
        <v>7409</v>
      </c>
      <c r="BB366" s="36">
        <v>0</v>
      </c>
      <c r="BC366" s="36">
        <v>0</v>
      </c>
      <c r="BD366" s="36">
        <v>16</v>
      </c>
      <c r="BE366" s="36">
        <v>-42</v>
      </c>
    </row>
    <row r="367" spans="1:57" x14ac:dyDescent="0.2">
      <c r="A367" s="35" t="s">
        <v>110</v>
      </c>
      <c r="B367" s="35" t="s">
        <v>1409</v>
      </c>
      <c r="C367" s="397" t="str">
        <f>IFERROR(VLOOKUP(B367,#REF!,2,FALSE),"")</f>
        <v/>
      </c>
      <c r="D367" s="35" t="s">
        <v>765</v>
      </c>
      <c r="E367" s="35"/>
      <c r="F367" s="35" t="s">
        <v>743</v>
      </c>
      <c r="G367" s="36">
        <v>0</v>
      </c>
      <c r="H367" s="36">
        <v>275</v>
      </c>
      <c r="I367" s="37">
        <v>275</v>
      </c>
      <c r="J367" s="39">
        <v>0</v>
      </c>
      <c r="K367" s="36">
        <v>0</v>
      </c>
      <c r="L367" s="36">
        <v>9173</v>
      </c>
      <c r="M367" s="37">
        <v>9173</v>
      </c>
      <c r="N367" s="38">
        <v>0</v>
      </c>
      <c r="O367" s="38">
        <v>0</v>
      </c>
      <c r="P367" s="38">
        <v>0</v>
      </c>
      <c r="Q367" s="39">
        <v>0</v>
      </c>
      <c r="R367" s="37">
        <v>0</v>
      </c>
      <c r="S367" s="38">
        <v>0</v>
      </c>
      <c r="T367" s="38">
        <v>0</v>
      </c>
      <c r="U367" s="38">
        <v>0</v>
      </c>
      <c r="V367" s="39">
        <v>0</v>
      </c>
      <c r="W367" s="36">
        <v>0</v>
      </c>
      <c r="X367" s="36">
        <v>0</v>
      </c>
      <c r="Y367" s="37">
        <v>0</v>
      </c>
      <c r="Z367" s="39">
        <v>0</v>
      </c>
      <c r="AA367" s="36">
        <v>0</v>
      </c>
      <c r="AB367" s="36">
        <v>0</v>
      </c>
      <c r="AC367" s="37">
        <v>0</v>
      </c>
      <c r="AD367" s="38">
        <v>0</v>
      </c>
      <c r="AE367" s="38">
        <v>0</v>
      </c>
      <c r="AF367" s="39">
        <v>0</v>
      </c>
      <c r="AG367" s="36">
        <v>0</v>
      </c>
      <c r="AH367" s="36">
        <v>0</v>
      </c>
      <c r="AI367" s="36">
        <v>0</v>
      </c>
      <c r="AJ367" s="36">
        <v>0</v>
      </c>
      <c r="AK367" s="40">
        <v>9448</v>
      </c>
      <c r="AL367" s="38">
        <v>0</v>
      </c>
      <c r="AM367" s="38">
        <v>0</v>
      </c>
      <c r="AN367" s="38">
        <v>0</v>
      </c>
      <c r="AO367" s="38">
        <v>0</v>
      </c>
      <c r="AP367" s="38">
        <v>0</v>
      </c>
      <c r="AQ367" s="36">
        <v>0</v>
      </c>
      <c r="AR367" s="36">
        <v>0</v>
      </c>
      <c r="AS367" s="36">
        <v>0</v>
      </c>
      <c r="AT367" s="36">
        <v>0</v>
      </c>
      <c r="AU367" s="36">
        <v>72</v>
      </c>
      <c r="AV367" s="36">
        <v>0</v>
      </c>
      <c r="AW367" s="36">
        <v>0</v>
      </c>
      <c r="AX367" s="36">
        <v>0</v>
      </c>
      <c r="AY367" s="36">
        <v>0</v>
      </c>
      <c r="AZ367" s="40"/>
      <c r="BA367" s="40">
        <v>9520</v>
      </c>
      <c r="BB367" s="36">
        <v>0</v>
      </c>
      <c r="BC367" s="36">
        <v>0</v>
      </c>
      <c r="BD367" s="36">
        <v>23</v>
      </c>
      <c r="BE367" s="36">
        <v>-36</v>
      </c>
    </row>
    <row r="368" spans="1:57" x14ac:dyDescent="0.2">
      <c r="A368" s="35" t="s">
        <v>125</v>
      </c>
      <c r="B368" s="35" t="s">
        <v>1410</v>
      </c>
      <c r="C368" s="397" t="str">
        <f>IFERROR(VLOOKUP(B368,#REF!,2,FALSE),"")</f>
        <v/>
      </c>
      <c r="D368" s="35" t="s">
        <v>768</v>
      </c>
      <c r="E368" s="35"/>
      <c r="F368" s="35" t="s">
        <v>743</v>
      </c>
      <c r="G368" s="36">
        <v>0</v>
      </c>
      <c r="H368" s="36">
        <v>67</v>
      </c>
      <c r="I368" s="37">
        <v>67</v>
      </c>
      <c r="J368" s="39">
        <v>0</v>
      </c>
      <c r="K368" s="36">
        <v>0</v>
      </c>
      <c r="L368" s="36">
        <v>4429</v>
      </c>
      <c r="M368" s="37">
        <v>4429</v>
      </c>
      <c r="N368" s="38">
        <v>0</v>
      </c>
      <c r="O368" s="38">
        <v>0</v>
      </c>
      <c r="P368" s="38">
        <v>0</v>
      </c>
      <c r="Q368" s="39">
        <v>0</v>
      </c>
      <c r="R368" s="37">
        <v>0</v>
      </c>
      <c r="S368" s="38">
        <v>0</v>
      </c>
      <c r="T368" s="38">
        <v>0</v>
      </c>
      <c r="U368" s="38">
        <v>0</v>
      </c>
      <c r="V368" s="39">
        <v>0</v>
      </c>
      <c r="W368" s="36">
        <v>0</v>
      </c>
      <c r="X368" s="36">
        <v>0</v>
      </c>
      <c r="Y368" s="37">
        <v>0</v>
      </c>
      <c r="Z368" s="39">
        <v>0</v>
      </c>
      <c r="AA368" s="36">
        <v>0</v>
      </c>
      <c r="AB368" s="36">
        <v>0</v>
      </c>
      <c r="AC368" s="37">
        <v>0</v>
      </c>
      <c r="AD368" s="38">
        <v>0</v>
      </c>
      <c r="AE368" s="38">
        <v>0</v>
      </c>
      <c r="AF368" s="39">
        <v>0</v>
      </c>
      <c r="AG368" s="36">
        <v>0</v>
      </c>
      <c r="AH368" s="36">
        <v>0</v>
      </c>
      <c r="AI368" s="36">
        <v>0</v>
      </c>
      <c r="AJ368" s="36">
        <v>0</v>
      </c>
      <c r="AK368" s="40">
        <v>4496</v>
      </c>
      <c r="AL368" s="38">
        <v>0</v>
      </c>
      <c r="AM368" s="38">
        <v>0</v>
      </c>
      <c r="AN368" s="38">
        <v>0</v>
      </c>
      <c r="AO368" s="38">
        <v>0</v>
      </c>
      <c r="AP368" s="38">
        <v>0</v>
      </c>
      <c r="AQ368" s="36">
        <v>0</v>
      </c>
      <c r="AR368" s="36">
        <v>0</v>
      </c>
      <c r="AS368" s="36">
        <v>0</v>
      </c>
      <c r="AT368" s="36">
        <v>0</v>
      </c>
      <c r="AU368" s="36">
        <v>0</v>
      </c>
      <c r="AV368" s="36">
        <v>0</v>
      </c>
      <c r="AW368" s="36">
        <v>0</v>
      </c>
      <c r="AX368" s="36">
        <v>0</v>
      </c>
      <c r="AY368" s="36">
        <v>0</v>
      </c>
      <c r="AZ368" s="40"/>
      <c r="BA368" s="40">
        <v>4496</v>
      </c>
      <c r="BB368" s="36">
        <v>0</v>
      </c>
      <c r="BC368" s="36">
        <v>0</v>
      </c>
      <c r="BD368" s="36">
        <v>32</v>
      </c>
      <c r="BE368" s="36">
        <v>-8</v>
      </c>
    </row>
    <row r="369" spans="1:57" x14ac:dyDescent="0.2">
      <c r="A369" s="35" t="s">
        <v>155</v>
      </c>
      <c r="B369" s="35" t="s">
        <v>1411</v>
      </c>
      <c r="C369" s="397" t="str">
        <f>IFERROR(VLOOKUP(B369,#REF!,2,FALSE),"")</f>
        <v/>
      </c>
      <c r="D369" s="35" t="s">
        <v>773</v>
      </c>
      <c r="E369" s="35"/>
      <c r="F369" s="35" t="s">
        <v>743</v>
      </c>
      <c r="G369" s="36">
        <v>0</v>
      </c>
      <c r="H369" s="36">
        <v>129</v>
      </c>
      <c r="I369" s="37">
        <v>129</v>
      </c>
      <c r="J369" s="39">
        <v>34</v>
      </c>
      <c r="K369" s="36">
        <v>0</v>
      </c>
      <c r="L369" s="36">
        <v>7735</v>
      </c>
      <c r="M369" s="37">
        <v>7735</v>
      </c>
      <c r="N369" s="38">
        <v>0</v>
      </c>
      <c r="O369" s="38">
        <v>0</v>
      </c>
      <c r="P369" s="38">
        <v>0</v>
      </c>
      <c r="Q369" s="39">
        <v>0</v>
      </c>
      <c r="R369" s="37">
        <v>0</v>
      </c>
      <c r="S369" s="38">
        <v>0</v>
      </c>
      <c r="T369" s="38">
        <v>0</v>
      </c>
      <c r="U369" s="38">
        <v>0</v>
      </c>
      <c r="V369" s="39">
        <v>0</v>
      </c>
      <c r="W369" s="36">
        <v>0</v>
      </c>
      <c r="X369" s="36">
        <v>0</v>
      </c>
      <c r="Y369" s="37">
        <v>0</v>
      </c>
      <c r="Z369" s="39">
        <v>0</v>
      </c>
      <c r="AA369" s="36">
        <v>0</v>
      </c>
      <c r="AB369" s="36">
        <v>0</v>
      </c>
      <c r="AC369" s="37">
        <v>0</v>
      </c>
      <c r="AD369" s="38">
        <v>0</v>
      </c>
      <c r="AE369" s="38">
        <v>0</v>
      </c>
      <c r="AF369" s="39">
        <v>0</v>
      </c>
      <c r="AG369" s="36">
        <v>0</v>
      </c>
      <c r="AH369" s="36">
        <v>0</v>
      </c>
      <c r="AI369" s="36">
        <v>0</v>
      </c>
      <c r="AJ369" s="36">
        <v>0</v>
      </c>
      <c r="AK369" s="40">
        <v>7898</v>
      </c>
      <c r="AL369" s="38">
        <v>0</v>
      </c>
      <c r="AM369" s="38">
        <v>0</v>
      </c>
      <c r="AN369" s="38">
        <v>0</v>
      </c>
      <c r="AO369" s="38">
        <v>0</v>
      </c>
      <c r="AP369" s="38">
        <v>0</v>
      </c>
      <c r="AQ369" s="36">
        <v>0</v>
      </c>
      <c r="AR369" s="36">
        <v>0</v>
      </c>
      <c r="AS369" s="36">
        <v>0</v>
      </c>
      <c r="AT369" s="36">
        <v>0</v>
      </c>
      <c r="AU369" s="36">
        <v>0</v>
      </c>
      <c r="AV369" s="36">
        <v>0</v>
      </c>
      <c r="AW369" s="36">
        <v>0</v>
      </c>
      <c r="AX369" s="36">
        <v>0</v>
      </c>
      <c r="AY369" s="36">
        <v>0</v>
      </c>
      <c r="AZ369" s="40"/>
      <c r="BA369" s="40">
        <v>7898</v>
      </c>
      <c r="BB369" s="36">
        <v>0</v>
      </c>
      <c r="BC369" s="36">
        <v>0</v>
      </c>
      <c r="BD369" s="36">
        <v>112</v>
      </c>
      <c r="BE369" s="36">
        <v>-6</v>
      </c>
    </row>
    <row r="370" spans="1:57" x14ac:dyDescent="0.2">
      <c r="A370" s="35" t="s">
        <v>168</v>
      </c>
      <c r="B370" s="35" t="s">
        <v>1412</v>
      </c>
      <c r="C370" s="397" t="str">
        <f>IFERROR(VLOOKUP(B370,#REF!,2,FALSE),"")</f>
        <v/>
      </c>
      <c r="D370" s="35" t="s">
        <v>781</v>
      </c>
      <c r="E370" s="35"/>
      <c r="F370" s="35" t="s">
        <v>743</v>
      </c>
      <c r="G370" s="36">
        <v>0</v>
      </c>
      <c r="H370" s="36">
        <v>24</v>
      </c>
      <c r="I370" s="37">
        <v>24</v>
      </c>
      <c r="J370" s="39">
        <v>0</v>
      </c>
      <c r="K370" s="36">
        <v>0</v>
      </c>
      <c r="L370" s="36">
        <v>5591</v>
      </c>
      <c r="M370" s="37">
        <v>5591</v>
      </c>
      <c r="N370" s="38">
        <v>0</v>
      </c>
      <c r="O370" s="38">
        <v>0</v>
      </c>
      <c r="P370" s="38">
        <v>0</v>
      </c>
      <c r="Q370" s="39">
        <v>0</v>
      </c>
      <c r="R370" s="37">
        <v>0</v>
      </c>
      <c r="S370" s="38">
        <v>0</v>
      </c>
      <c r="T370" s="38">
        <v>0</v>
      </c>
      <c r="U370" s="38">
        <v>0</v>
      </c>
      <c r="V370" s="39">
        <v>0</v>
      </c>
      <c r="W370" s="36">
        <v>0</v>
      </c>
      <c r="X370" s="36">
        <v>0</v>
      </c>
      <c r="Y370" s="37">
        <v>0</v>
      </c>
      <c r="Z370" s="39">
        <v>0</v>
      </c>
      <c r="AA370" s="36">
        <v>0</v>
      </c>
      <c r="AB370" s="36">
        <v>0</v>
      </c>
      <c r="AC370" s="37">
        <v>0</v>
      </c>
      <c r="AD370" s="38">
        <v>0</v>
      </c>
      <c r="AE370" s="38">
        <v>0</v>
      </c>
      <c r="AF370" s="39">
        <v>0</v>
      </c>
      <c r="AG370" s="36">
        <v>0</v>
      </c>
      <c r="AH370" s="36">
        <v>0</v>
      </c>
      <c r="AI370" s="36">
        <v>0</v>
      </c>
      <c r="AJ370" s="36">
        <v>0</v>
      </c>
      <c r="AK370" s="40">
        <v>5615</v>
      </c>
      <c r="AL370" s="38">
        <v>0</v>
      </c>
      <c r="AM370" s="38">
        <v>0</v>
      </c>
      <c r="AN370" s="38">
        <v>0</v>
      </c>
      <c r="AO370" s="38">
        <v>0</v>
      </c>
      <c r="AP370" s="38">
        <v>0</v>
      </c>
      <c r="AQ370" s="36">
        <v>0</v>
      </c>
      <c r="AR370" s="36">
        <v>0</v>
      </c>
      <c r="AS370" s="36">
        <v>0</v>
      </c>
      <c r="AT370" s="36">
        <v>0</v>
      </c>
      <c r="AU370" s="36">
        <v>0</v>
      </c>
      <c r="AV370" s="36">
        <v>0</v>
      </c>
      <c r="AW370" s="36">
        <v>0</v>
      </c>
      <c r="AX370" s="36">
        <v>0</v>
      </c>
      <c r="AY370" s="36">
        <v>0</v>
      </c>
      <c r="AZ370" s="40"/>
      <c r="BA370" s="40">
        <v>5615</v>
      </c>
      <c r="BB370" s="36">
        <v>0</v>
      </c>
      <c r="BC370" s="36">
        <v>0</v>
      </c>
      <c r="BD370" s="36">
        <v>0</v>
      </c>
      <c r="BE370" s="36">
        <v>-8</v>
      </c>
    </row>
    <row r="371" spans="1:57" x14ac:dyDescent="0.2">
      <c r="A371" s="35" t="s">
        <v>192</v>
      </c>
      <c r="B371" s="35" t="s">
        <v>1413</v>
      </c>
      <c r="C371" s="397" t="str">
        <f>IFERROR(VLOOKUP(B371,#REF!,2,FALSE),"")</f>
        <v/>
      </c>
      <c r="D371" s="35" t="s">
        <v>785</v>
      </c>
      <c r="E371" s="35"/>
      <c r="F371" s="35" t="s">
        <v>743</v>
      </c>
      <c r="G371" s="36">
        <v>0</v>
      </c>
      <c r="H371" s="36">
        <v>140</v>
      </c>
      <c r="I371" s="37">
        <v>140</v>
      </c>
      <c r="J371" s="39">
        <v>0</v>
      </c>
      <c r="K371" s="36">
        <v>0</v>
      </c>
      <c r="L371" s="36">
        <v>8929</v>
      </c>
      <c r="M371" s="37">
        <v>8929</v>
      </c>
      <c r="N371" s="38">
        <v>0</v>
      </c>
      <c r="O371" s="38">
        <v>0</v>
      </c>
      <c r="P371" s="38">
        <v>0</v>
      </c>
      <c r="Q371" s="39">
        <v>0</v>
      </c>
      <c r="R371" s="37">
        <v>0</v>
      </c>
      <c r="S371" s="38">
        <v>0</v>
      </c>
      <c r="T371" s="38">
        <v>0</v>
      </c>
      <c r="U371" s="38">
        <v>0</v>
      </c>
      <c r="V371" s="39">
        <v>0</v>
      </c>
      <c r="W371" s="36">
        <v>0</v>
      </c>
      <c r="X371" s="36">
        <v>0</v>
      </c>
      <c r="Y371" s="37">
        <v>0</v>
      </c>
      <c r="Z371" s="39">
        <v>0</v>
      </c>
      <c r="AA371" s="36">
        <v>0</v>
      </c>
      <c r="AB371" s="36">
        <v>0</v>
      </c>
      <c r="AC371" s="37">
        <v>0</v>
      </c>
      <c r="AD371" s="38">
        <v>0</v>
      </c>
      <c r="AE371" s="38">
        <v>0</v>
      </c>
      <c r="AF371" s="39">
        <v>0</v>
      </c>
      <c r="AG371" s="36">
        <v>69</v>
      </c>
      <c r="AH371" s="36">
        <v>0</v>
      </c>
      <c r="AI371" s="36">
        <v>0</v>
      </c>
      <c r="AJ371" s="36">
        <v>0</v>
      </c>
      <c r="AK371" s="40">
        <v>9138</v>
      </c>
      <c r="AL371" s="38">
        <v>0</v>
      </c>
      <c r="AM371" s="38">
        <v>0</v>
      </c>
      <c r="AN371" s="38">
        <v>0</v>
      </c>
      <c r="AO371" s="38">
        <v>0</v>
      </c>
      <c r="AP371" s="38">
        <v>0</v>
      </c>
      <c r="AQ371" s="36">
        <v>0</v>
      </c>
      <c r="AR371" s="36">
        <v>0</v>
      </c>
      <c r="AS371" s="36">
        <v>0</v>
      </c>
      <c r="AT371" s="36">
        <v>0</v>
      </c>
      <c r="AU371" s="36">
        <v>0</v>
      </c>
      <c r="AV371" s="36">
        <v>0</v>
      </c>
      <c r="AW371" s="36">
        <v>0</v>
      </c>
      <c r="AX371" s="36">
        <v>0</v>
      </c>
      <c r="AY371" s="36">
        <v>0</v>
      </c>
      <c r="AZ371" s="40"/>
      <c r="BA371" s="40">
        <v>9138</v>
      </c>
      <c r="BB371" s="36">
        <v>0</v>
      </c>
      <c r="BC371" s="36">
        <v>0</v>
      </c>
      <c r="BD371" s="36">
        <v>244</v>
      </c>
      <c r="BE371" s="36">
        <v>-31</v>
      </c>
    </row>
    <row r="372" spans="1:57" x14ac:dyDescent="0.2">
      <c r="A372" s="35" t="s">
        <v>210</v>
      </c>
      <c r="B372" s="35" t="s">
        <v>1414</v>
      </c>
      <c r="C372" s="397" t="str">
        <f>IFERROR(VLOOKUP(B372,#REF!,2,FALSE),"")</f>
        <v/>
      </c>
      <c r="D372" s="35" t="s">
        <v>786</v>
      </c>
      <c r="E372" s="35"/>
      <c r="F372" s="35" t="s">
        <v>743</v>
      </c>
      <c r="G372" s="36">
        <v>0</v>
      </c>
      <c r="H372" s="36">
        <v>157</v>
      </c>
      <c r="I372" s="37">
        <v>157</v>
      </c>
      <c r="J372" s="39">
        <v>0</v>
      </c>
      <c r="K372" s="36">
        <v>0</v>
      </c>
      <c r="L372" s="36">
        <v>15021</v>
      </c>
      <c r="M372" s="37">
        <v>15021</v>
      </c>
      <c r="N372" s="38">
        <v>0</v>
      </c>
      <c r="O372" s="38">
        <v>0</v>
      </c>
      <c r="P372" s="38">
        <v>0</v>
      </c>
      <c r="Q372" s="39">
        <v>0</v>
      </c>
      <c r="R372" s="37">
        <v>0</v>
      </c>
      <c r="S372" s="38">
        <v>0</v>
      </c>
      <c r="T372" s="38">
        <v>0</v>
      </c>
      <c r="U372" s="38">
        <v>0</v>
      </c>
      <c r="V372" s="39">
        <v>0</v>
      </c>
      <c r="W372" s="36">
        <v>0</v>
      </c>
      <c r="X372" s="36">
        <v>0</v>
      </c>
      <c r="Y372" s="37">
        <v>0</v>
      </c>
      <c r="Z372" s="39">
        <v>0</v>
      </c>
      <c r="AA372" s="36">
        <v>0</v>
      </c>
      <c r="AB372" s="36">
        <v>0</v>
      </c>
      <c r="AC372" s="37">
        <v>0</v>
      </c>
      <c r="AD372" s="38">
        <v>0</v>
      </c>
      <c r="AE372" s="38">
        <v>0</v>
      </c>
      <c r="AF372" s="39">
        <v>0</v>
      </c>
      <c r="AG372" s="36">
        <v>0</v>
      </c>
      <c r="AH372" s="36">
        <v>0</v>
      </c>
      <c r="AI372" s="36">
        <v>0</v>
      </c>
      <c r="AJ372" s="36">
        <v>0</v>
      </c>
      <c r="AK372" s="40">
        <v>15178</v>
      </c>
      <c r="AL372" s="38">
        <v>0</v>
      </c>
      <c r="AM372" s="38">
        <v>0</v>
      </c>
      <c r="AN372" s="38">
        <v>0</v>
      </c>
      <c r="AO372" s="38">
        <v>0</v>
      </c>
      <c r="AP372" s="38">
        <v>0</v>
      </c>
      <c r="AQ372" s="36">
        <v>0</v>
      </c>
      <c r="AR372" s="36">
        <v>0</v>
      </c>
      <c r="AS372" s="36">
        <v>0</v>
      </c>
      <c r="AT372" s="36">
        <v>0</v>
      </c>
      <c r="AU372" s="36">
        <v>0</v>
      </c>
      <c r="AV372" s="36">
        <v>0</v>
      </c>
      <c r="AW372" s="36">
        <v>0</v>
      </c>
      <c r="AX372" s="36">
        <v>0</v>
      </c>
      <c r="AY372" s="36">
        <v>0</v>
      </c>
      <c r="AZ372" s="40"/>
      <c r="BA372" s="40">
        <v>15178</v>
      </c>
      <c r="BB372" s="36">
        <v>0</v>
      </c>
      <c r="BC372" s="36">
        <v>0</v>
      </c>
      <c r="BD372" s="36">
        <v>326</v>
      </c>
      <c r="BE372" s="36">
        <v>-7</v>
      </c>
    </row>
    <row r="373" spans="1:57" x14ac:dyDescent="0.2">
      <c r="A373" s="35" t="s">
        <v>256</v>
      </c>
      <c r="B373" s="35" t="s">
        <v>1415</v>
      </c>
      <c r="C373" s="397" t="str">
        <f>IFERROR(VLOOKUP(B373,#REF!,2,FALSE),"")</f>
        <v/>
      </c>
      <c r="D373" s="35" t="s">
        <v>793</v>
      </c>
      <c r="E373" s="35"/>
      <c r="F373" s="35" t="s">
        <v>743</v>
      </c>
      <c r="G373" s="36">
        <v>0</v>
      </c>
      <c r="H373" s="36">
        <v>194</v>
      </c>
      <c r="I373" s="37">
        <v>194</v>
      </c>
      <c r="J373" s="39">
        <v>0</v>
      </c>
      <c r="K373" s="36">
        <v>0</v>
      </c>
      <c r="L373" s="36">
        <v>15707</v>
      </c>
      <c r="M373" s="37">
        <v>15707</v>
      </c>
      <c r="N373" s="38">
        <v>0</v>
      </c>
      <c r="O373" s="38">
        <v>0</v>
      </c>
      <c r="P373" s="38">
        <v>0</v>
      </c>
      <c r="Q373" s="39">
        <v>0</v>
      </c>
      <c r="R373" s="37">
        <v>0</v>
      </c>
      <c r="S373" s="38">
        <v>0</v>
      </c>
      <c r="T373" s="38">
        <v>0</v>
      </c>
      <c r="U373" s="38">
        <v>0</v>
      </c>
      <c r="V373" s="39">
        <v>0</v>
      </c>
      <c r="W373" s="36">
        <v>0</v>
      </c>
      <c r="X373" s="36">
        <v>0</v>
      </c>
      <c r="Y373" s="37">
        <v>0</v>
      </c>
      <c r="Z373" s="39">
        <v>0</v>
      </c>
      <c r="AA373" s="36">
        <v>0</v>
      </c>
      <c r="AB373" s="36">
        <v>0</v>
      </c>
      <c r="AC373" s="37">
        <v>0</v>
      </c>
      <c r="AD373" s="38">
        <v>0</v>
      </c>
      <c r="AE373" s="38">
        <v>0</v>
      </c>
      <c r="AF373" s="39">
        <v>0</v>
      </c>
      <c r="AG373" s="36">
        <v>0</v>
      </c>
      <c r="AH373" s="36">
        <v>0</v>
      </c>
      <c r="AI373" s="36">
        <v>0</v>
      </c>
      <c r="AJ373" s="36">
        <v>0</v>
      </c>
      <c r="AK373" s="40">
        <v>15901</v>
      </c>
      <c r="AL373" s="38">
        <v>0</v>
      </c>
      <c r="AM373" s="38">
        <v>0</v>
      </c>
      <c r="AN373" s="38">
        <v>0</v>
      </c>
      <c r="AO373" s="38">
        <v>0</v>
      </c>
      <c r="AP373" s="38">
        <v>0</v>
      </c>
      <c r="AQ373" s="36">
        <v>0</v>
      </c>
      <c r="AR373" s="36">
        <v>0</v>
      </c>
      <c r="AS373" s="36">
        <v>0</v>
      </c>
      <c r="AT373" s="36">
        <v>0</v>
      </c>
      <c r="AU373" s="36">
        <v>0</v>
      </c>
      <c r="AV373" s="36">
        <v>0</v>
      </c>
      <c r="AW373" s="36">
        <v>0</v>
      </c>
      <c r="AX373" s="36">
        <v>0</v>
      </c>
      <c r="AY373" s="36">
        <v>0</v>
      </c>
      <c r="AZ373" s="40"/>
      <c r="BA373" s="40">
        <v>15901</v>
      </c>
      <c r="BB373" s="36">
        <v>0</v>
      </c>
      <c r="BC373" s="36">
        <v>0</v>
      </c>
      <c r="BD373" s="36">
        <v>98</v>
      </c>
      <c r="BE373" s="36">
        <v>-63</v>
      </c>
    </row>
    <row r="374" spans="1:57" x14ac:dyDescent="0.2">
      <c r="A374" s="35" t="s">
        <v>276</v>
      </c>
      <c r="B374" s="35" t="s">
        <v>1416</v>
      </c>
      <c r="C374" s="397" t="str">
        <f>IFERROR(VLOOKUP(B374,#REF!,2,FALSE),"")</f>
        <v/>
      </c>
      <c r="D374" s="35" t="s">
        <v>796</v>
      </c>
      <c r="E374" s="35"/>
      <c r="F374" s="35" t="s">
        <v>743</v>
      </c>
      <c r="G374" s="36">
        <v>0</v>
      </c>
      <c r="H374" s="36">
        <v>267</v>
      </c>
      <c r="I374" s="37">
        <v>267</v>
      </c>
      <c r="J374" s="39">
        <v>0</v>
      </c>
      <c r="K374" s="36">
        <v>0</v>
      </c>
      <c r="L374" s="36">
        <v>6496</v>
      </c>
      <c r="M374" s="37">
        <v>6496</v>
      </c>
      <c r="N374" s="38">
        <v>0</v>
      </c>
      <c r="O374" s="38">
        <v>0</v>
      </c>
      <c r="P374" s="38">
        <v>0</v>
      </c>
      <c r="Q374" s="39">
        <v>0</v>
      </c>
      <c r="R374" s="37">
        <v>0</v>
      </c>
      <c r="S374" s="38">
        <v>0</v>
      </c>
      <c r="T374" s="38">
        <v>0</v>
      </c>
      <c r="U374" s="38">
        <v>0</v>
      </c>
      <c r="V374" s="39">
        <v>0</v>
      </c>
      <c r="W374" s="36">
        <v>0</v>
      </c>
      <c r="X374" s="36">
        <v>0</v>
      </c>
      <c r="Y374" s="37">
        <v>0</v>
      </c>
      <c r="Z374" s="39">
        <v>0</v>
      </c>
      <c r="AA374" s="36">
        <v>0</v>
      </c>
      <c r="AB374" s="36">
        <v>0</v>
      </c>
      <c r="AC374" s="37">
        <v>0</v>
      </c>
      <c r="AD374" s="38">
        <v>0</v>
      </c>
      <c r="AE374" s="38">
        <v>0</v>
      </c>
      <c r="AF374" s="39">
        <v>0</v>
      </c>
      <c r="AG374" s="36">
        <v>0</v>
      </c>
      <c r="AH374" s="36">
        <v>0</v>
      </c>
      <c r="AI374" s="36">
        <v>0</v>
      </c>
      <c r="AJ374" s="36">
        <v>0</v>
      </c>
      <c r="AK374" s="40">
        <v>6763</v>
      </c>
      <c r="AL374" s="38">
        <v>0</v>
      </c>
      <c r="AM374" s="38">
        <v>0</v>
      </c>
      <c r="AN374" s="38">
        <v>0</v>
      </c>
      <c r="AO374" s="38">
        <v>0</v>
      </c>
      <c r="AP374" s="38">
        <v>0</v>
      </c>
      <c r="AQ374" s="36">
        <v>0</v>
      </c>
      <c r="AR374" s="36">
        <v>0</v>
      </c>
      <c r="AS374" s="36">
        <v>0</v>
      </c>
      <c r="AT374" s="36">
        <v>0</v>
      </c>
      <c r="AU374" s="36">
        <v>0</v>
      </c>
      <c r="AV374" s="36">
        <v>0</v>
      </c>
      <c r="AW374" s="36">
        <v>0</v>
      </c>
      <c r="AX374" s="36">
        <v>0</v>
      </c>
      <c r="AY374" s="36">
        <v>0</v>
      </c>
      <c r="AZ374" s="40"/>
      <c r="BA374" s="40">
        <v>6763</v>
      </c>
      <c r="BB374" s="36">
        <v>0</v>
      </c>
      <c r="BC374" s="36">
        <v>0</v>
      </c>
      <c r="BD374" s="36">
        <v>0</v>
      </c>
      <c r="BE374" s="36">
        <v>0</v>
      </c>
    </row>
    <row r="375" spans="1:57" x14ac:dyDescent="0.2">
      <c r="A375" s="35" t="s">
        <v>292</v>
      </c>
      <c r="B375" s="35" t="s">
        <v>1417</v>
      </c>
      <c r="C375" s="397" t="str">
        <f>IFERROR(VLOOKUP(B375,#REF!,2,FALSE),"")</f>
        <v/>
      </c>
      <c r="D375" s="35" t="s">
        <v>799</v>
      </c>
      <c r="E375" s="35"/>
      <c r="F375" s="35" t="s">
        <v>743</v>
      </c>
      <c r="G375" s="36">
        <v>0</v>
      </c>
      <c r="H375" s="36">
        <v>45</v>
      </c>
      <c r="I375" s="37">
        <v>45</v>
      </c>
      <c r="J375" s="39">
        <v>0</v>
      </c>
      <c r="K375" s="36">
        <v>0</v>
      </c>
      <c r="L375" s="36">
        <v>9312</v>
      </c>
      <c r="M375" s="37">
        <v>9312</v>
      </c>
      <c r="N375" s="38">
        <v>0</v>
      </c>
      <c r="O375" s="38">
        <v>0</v>
      </c>
      <c r="P375" s="38">
        <v>0</v>
      </c>
      <c r="Q375" s="39">
        <v>0</v>
      </c>
      <c r="R375" s="37">
        <v>0</v>
      </c>
      <c r="S375" s="38">
        <v>0</v>
      </c>
      <c r="T375" s="38">
        <v>0</v>
      </c>
      <c r="U375" s="38">
        <v>0</v>
      </c>
      <c r="V375" s="39">
        <v>0</v>
      </c>
      <c r="W375" s="36">
        <v>0</v>
      </c>
      <c r="X375" s="36">
        <v>0</v>
      </c>
      <c r="Y375" s="37">
        <v>0</v>
      </c>
      <c r="Z375" s="39">
        <v>0</v>
      </c>
      <c r="AA375" s="36">
        <v>0</v>
      </c>
      <c r="AB375" s="36">
        <v>0</v>
      </c>
      <c r="AC375" s="37">
        <v>0</v>
      </c>
      <c r="AD375" s="38">
        <v>0</v>
      </c>
      <c r="AE375" s="38">
        <v>0</v>
      </c>
      <c r="AF375" s="39">
        <v>0</v>
      </c>
      <c r="AG375" s="36">
        <v>0</v>
      </c>
      <c r="AH375" s="36">
        <v>0</v>
      </c>
      <c r="AI375" s="36">
        <v>0</v>
      </c>
      <c r="AJ375" s="36">
        <v>0</v>
      </c>
      <c r="AK375" s="40">
        <v>9357</v>
      </c>
      <c r="AL375" s="38">
        <v>0</v>
      </c>
      <c r="AM375" s="38">
        <v>0</v>
      </c>
      <c r="AN375" s="38">
        <v>0</v>
      </c>
      <c r="AO375" s="38">
        <v>0</v>
      </c>
      <c r="AP375" s="38">
        <v>0</v>
      </c>
      <c r="AQ375" s="36">
        <v>0</v>
      </c>
      <c r="AR375" s="36">
        <v>0</v>
      </c>
      <c r="AS375" s="36">
        <v>0</v>
      </c>
      <c r="AT375" s="36">
        <v>0</v>
      </c>
      <c r="AU375" s="36">
        <v>0</v>
      </c>
      <c r="AV375" s="36">
        <v>0</v>
      </c>
      <c r="AW375" s="36">
        <v>0</v>
      </c>
      <c r="AX375" s="36">
        <v>0</v>
      </c>
      <c r="AY375" s="36">
        <v>0</v>
      </c>
      <c r="AZ375" s="40"/>
      <c r="BA375" s="40">
        <v>9357</v>
      </c>
      <c r="BB375" s="36">
        <v>0</v>
      </c>
      <c r="BC375" s="36">
        <v>0</v>
      </c>
      <c r="BD375" s="36">
        <v>100</v>
      </c>
      <c r="BE375" s="36">
        <v>-7</v>
      </c>
    </row>
    <row r="376" spans="1:57" x14ac:dyDescent="0.2">
      <c r="A376" s="35" t="s">
        <v>307</v>
      </c>
      <c r="B376" s="35" t="s">
        <v>1418</v>
      </c>
      <c r="C376" s="397" t="str">
        <f>IFERROR(VLOOKUP(B376,#REF!,2,FALSE),"")</f>
        <v/>
      </c>
      <c r="D376" s="35" t="s">
        <v>802</v>
      </c>
      <c r="E376" s="35"/>
      <c r="F376" s="35" t="s">
        <v>743</v>
      </c>
      <c r="G376" s="36">
        <v>0</v>
      </c>
      <c r="H376" s="36">
        <v>413</v>
      </c>
      <c r="I376" s="37">
        <v>413</v>
      </c>
      <c r="J376" s="39">
        <v>4</v>
      </c>
      <c r="K376" s="36">
        <v>0</v>
      </c>
      <c r="L376" s="36">
        <v>15715</v>
      </c>
      <c r="M376" s="37">
        <v>15715</v>
      </c>
      <c r="N376" s="38">
        <v>0</v>
      </c>
      <c r="O376" s="38">
        <v>0</v>
      </c>
      <c r="P376" s="38">
        <v>0</v>
      </c>
      <c r="Q376" s="39">
        <v>0</v>
      </c>
      <c r="R376" s="37">
        <v>0</v>
      </c>
      <c r="S376" s="38">
        <v>0</v>
      </c>
      <c r="T376" s="38">
        <v>0</v>
      </c>
      <c r="U376" s="38">
        <v>0</v>
      </c>
      <c r="V376" s="39">
        <v>0</v>
      </c>
      <c r="W376" s="36">
        <v>0</v>
      </c>
      <c r="X376" s="36">
        <v>0</v>
      </c>
      <c r="Y376" s="37">
        <v>0</v>
      </c>
      <c r="Z376" s="39">
        <v>0</v>
      </c>
      <c r="AA376" s="36">
        <v>0</v>
      </c>
      <c r="AB376" s="36">
        <v>0</v>
      </c>
      <c r="AC376" s="37">
        <v>0</v>
      </c>
      <c r="AD376" s="38">
        <v>0</v>
      </c>
      <c r="AE376" s="38">
        <v>0</v>
      </c>
      <c r="AF376" s="39">
        <v>0</v>
      </c>
      <c r="AG376" s="36">
        <v>0</v>
      </c>
      <c r="AH376" s="36">
        <v>0</v>
      </c>
      <c r="AI376" s="36">
        <v>0</v>
      </c>
      <c r="AJ376" s="36">
        <v>0</v>
      </c>
      <c r="AK376" s="40">
        <v>16132</v>
      </c>
      <c r="AL376" s="38">
        <v>0</v>
      </c>
      <c r="AM376" s="38">
        <v>0</v>
      </c>
      <c r="AN376" s="38">
        <v>0</v>
      </c>
      <c r="AO376" s="38">
        <v>0</v>
      </c>
      <c r="AP376" s="38">
        <v>0</v>
      </c>
      <c r="AQ376" s="36">
        <v>0</v>
      </c>
      <c r="AR376" s="36">
        <v>0</v>
      </c>
      <c r="AS376" s="36">
        <v>0</v>
      </c>
      <c r="AT376" s="36">
        <v>0</v>
      </c>
      <c r="AU376" s="36">
        <v>0</v>
      </c>
      <c r="AV376" s="36">
        <v>0</v>
      </c>
      <c r="AW376" s="36">
        <v>0</v>
      </c>
      <c r="AX376" s="36">
        <v>0</v>
      </c>
      <c r="AY376" s="36">
        <v>0</v>
      </c>
      <c r="AZ376" s="40"/>
      <c r="BA376" s="40">
        <v>16132</v>
      </c>
      <c r="BB376" s="36">
        <v>0</v>
      </c>
      <c r="BC376" s="36">
        <v>0</v>
      </c>
      <c r="BD376" s="36">
        <v>33</v>
      </c>
      <c r="BE376" s="36">
        <v>-33</v>
      </c>
    </row>
    <row r="377" spans="1:57" x14ac:dyDescent="0.2">
      <c r="A377" s="35" t="s">
        <v>323</v>
      </c>
      <c r="B377" s="35" t="s">
        <v>1419</v>
      </c>
      <c r="C377" s="397" t="str">
        <f>IFERROR(VLOOKUP(B377,#REF!,2,FALSE),"")</f>
        <v/>
      </c>
      <c r="D377" s="35" t="s">
        <v>805</v>
      </c>
      <c r="E377" s="35"/>
      <c r="F377" s="35" t="s">
        <v>743</v>
      </c>
      <c r="G377" s="36">
        <v>0</v>
      </c>
      <c r="H377" s="36">
        <v>61</v>
      </c>
      <c r="I377" s="37">
        <v>61</v>
      </c>
      <c r="J377" s="39">
        <v>0</v>
      </c>
      <c r="K377" s="36">
        <v>0</v>
      </c>
      <c r="L377" s="36">
        <v>13981</v>
      </c>
      <c r="M377" s="37">
        <v>13981</v>
      </c>
      <c r="N377" s="38">
        <v>0</v>
      </c>
      <c r="O377" s="38">
        <v>0</v>
      </c>
      <c r="P377" s="38">
        <v>0</v>
      </c>
      <c r="Q377" s="39">
        <v>0</v>
      </c>
      <c r="R377" s="37">
        <v>0</v>
      </c>
      <c r="S377" s="38">
        <v>0</v>
      </c>
      <c r="T377" s="38">
        <v>0</v>
      </c>
      <c r="U377" s="38">
        <v>0</v>
      </c>
      <c r="V377" s="39">
        <v>0</v>
      </c>
      <c r="W377" s="36">
        <v>0</v>
      </c>
      <c r="X377" s="36">
        <v>0</v>
      </c>
      <c r="Y377" s="37">
        <v>0</v>
      </c>
      <c r="Z377" s="39">
        <v>0</v>
      </c>
      <c r="AA377" s="36">
        <v>0</v>
      </c>
      <c r="AB377" s="36">
        <v>0</v>
      </c>
      <c r="AC377" s="37">
        <v>0</v>
      </c>
      <c r="AD377" s="38">
        <v>0</v>
      </c>
      <c r="AE377" s="38">
        <v>0</v>
      </c>
      <c r="AF377" s="39">
        <v>0</v>
      </c>
      <c r="AG377" s="36">
        <v>0</v>
      </c>
      <c r="AH377" s="36">
        <v>0</v>
      </c>
      <c r="AI377" s="36">
        <v>0</v>
      </c>
      <c r="AJ377" s="36">
        <v>0</v>
      </c>
      <c r="AK377" s="40">
        <v>14042</v>
      </c>
      <c r="AL377" s="38">
        <v>0</v>
      </c>
      <c r="AM377" s="38">
        <v>0</v>
      </c>
      <c r="AN377" s="38">
        <v>0</v>
      </c>
      <c r="AO377" s="38">
        <v>0</v>
      </c>
      <c r="AP377" s="38">
        <v>0</v>
      </c>
      <c r="AQ377" s="36">
        <v>0</v>
      </c>
      <c r="AR377" s="36">
        <v>0</v>
      </c>
      <c r="AS377" s="36">
        <v>0</v>
      </c>
      <c r="AT377" s="36">
        <v>0</v>
      </c>
      <c r="AU377" s="36">
        <v>0</v>
      </c>
      <c r="AV377" s="36">
        <v>0</v>
      </c>
      <c r="AW377" s="36">
        <v>0</v>
      </c>
      <c r="AX377" s="36">
        <v>0</v>
      </c>
      <c r="AY377" s="36">
        <v>0</v>
      </c>
      <c r="AZ377" s="40"/>
      <c r="BA377" s="40">
        <v>14042</v>
      </c>
      <c r="BB377" s="36">
        <v>0</v>
      </c>
      <c r="BC377" s="36">
        <v>0</v>
      </c>
      <c r="BD377" s="36">
        <v>91</v>
      </c>
      <c r="BE377" s="36">
        <v>-68</v>
      </c>
    </row>
    <row r="378" spans="1:57" x14ac:dyDescent="0.2">
      <c r="A378" s="35" t="s">
        <v>333</v>
      </c>
      <c r="B378" s="35" t="s">
        <v>1420</v>
      </c>
      <c r="C378" s="397" t="str">
        <f>IFERROR(VLOOKUP(B378,#REF!,2,FALSE),"")</f>
        <v/>
      </c>
      <c r="D378" s="35" t="s">
        <v>808</v>
      </c>
      <c r="E378" s="35"/>
      <c r="F378" s="35" t="s">
        <v>743</v>
      </c>
      <c r="G378" s="36">
        <v>0</v>
      </c>
      <c r="H378" s="36">
        <v>4875</v>
      </c>
      <c r="I378" s="37">
        <v>4875</v>
      </c>
      <c r="J378" s="39">
        <v>0</v>
      </c>
      <c r="K378" s="36">
        <v>0</v>
      </c>
      <c r="L378" s="36">
        <v>2647</v>
      </c>
      <c r="M378" s="37">
        <v>2647</v>
      </c>
      <c r="N378" s="38">
        <v>0</v>
      </c>
      <c r="O378" s="38">
        <v>0</v>
      </c>
      <c r="P378" s="38">
        <v>0</v>
      </c>
      <c r="Q378" s="39">
        <v>0</v>
      </c>
      <c r="R378" s="37">
        <v>0</v>
      </c>
      <c r="S378" s="38">
        <v>0</v>
      </c>
      <c r="T378" s="38">
        <v>0</v>
      </c>
      <c r="U378" s="38">
        <v>0</v>
      </c>
      <c r="V378" s="39">
        <v>0</v>
      </c>
      <c r="W378" s="36">
        <v>0</v>
      </c>
      <c r="X378" s="36">
        <v>0</v>
      </c>
      <c r="Y378" s="37">
        <v>0</v>
      </c>
      <c r="Z378" s="39">
        <v>0</v>
      </c>
      <c r="AA378" s="36">
        <v>0</v>
      </c>
      <c r="AB378" s="36">
        <v>0</v>
      </c>
      <c r="AC378" s="37">
        <v>0</v>
      </c>
      <c r="AD378" s="38">
        <v>0</v>
      </c>
      <c r="AE378" s="38">
        <v>0</v>
      </c>
      <c r="AF378" s="39">
        <v>0</v>
      </c>
      <c r="AG378" s="36">
        <v>0</v>
      </c>
      <c r="AH378" s="36">
        <v>0</v>
      </c>
      <c r="AI378" s="36">
        <v>0</v>
      </c>
      <c r="AJ378" s="36">
        <v>0</v>
      </c>
      <c r="AK378" s="40">
        <v>7522</v>
      </c>
      <c r="AL378" s="38">
        <v>0</v>
      </c>
      <c r="AM378" s="38">
        <v>0</v>
      </c>
      <c r="AN378" s="38">
        <v>0</v>
      </c>
      <c r="AO378" s="38">
        <v>0</v>
      </c>
      <c r="AP378" s="38">
        <v>0</v>
      </c>
      <c r="AQ378" s="36">
        <v>0</v>
      </c>
      <c r="AR378" s="36">
        <v>0</v>
      </c>
      <c r="AS378" s="36">
        <v>0</v>
      </c>
      <c r="AT378" s="36">
        <v>0</v>
      </c>
      <c r="AU378" s="36">
        <v>0</v>
      </c>
      <c r="AV378" s="36">
        <v>0</v>
      </c>
      <c r="AW378" s="36">
        <v>0</v>
      </c>
      <c r="AX378" s="36">
        <v>0</v>
      </c>
      <c r="AY378" s="36">
        <v>0</v>
      </c>
      <c r="AZ378" s="40"/>
      <c r="BA378" s="40">
        <v>7522</v>
      </c>
      <c r="BB378" s="36">
        <v>0</v>
      </c>
      <c r="BC378" s="36">
        <v>0</v>
      </c>
      <c r="BD378" s="36">
        <v>0</v>
      </c>
      <c r="BE378" s="36">
        <v>-27</v>
      </c>
    </row>
    <row r="379" spans="1:57" x14ac:dyDescent="0.2">
      <c r="A379" s="35" t="s">
        <v>415</v>
      </c>
      <c r="B379" s="35" t="s">
        <v>1421</v>
      </c>
      <c r="C379" s="397" t="str">
        <f>IFERROR(VLOOKUP(B379,#REF!,2,FALSE),"")</f>
        <v/>
      </c>
      <c r="D379" s="35" t="s">
        <v>818</v>
      </c>
      <c r="E379" s="35"/>
      <c r="F379" s="35" t="s">
        <v>743</v>
      </c>
      <c r="G379" s="36">
        <v>0</v>
      </c>
      <c r="H379" s="36">
        <v>179</v>
      </c>
      <c r="I379" s="37">
        <v>179</v>
      </c>
      <c r="J379" s="39">
        <v>0</v>
      </c>
      <c r="K379" s="36">
        <v>0</v>
      </c>
      <c r="L379" s="36">
        <v>6723</v>
      </c>
      <c r="M379" s="37">
        <v>6723</v>
      </c>
      <c r="N379" s="38">
        <v>0</v>
      </c>
      <c r="O379" s="38">
        <v>0</v>
      </c>
      <c r="P379" s="38">
        <v>0</v>
      </c>
      <c r="Q379" s="39">
        <v>0</v>
      </c>
      <c r="R379" s="37">
        <v>0</v>
      </c>
      <c r="S379" s="38">
        <v>0</v>
      </c>
      <c r="T379" s="38">
        <v>0</v>
      </c>
      <c r="U379" s="38">
        <v>0</v>
      </c>
      <c r="V379" s="39">
        <v>0</v>
      </c>
      <c r="W379" s="36">
        <v>0</v>
      </c>
      <c r="X379" s="36">
        <v>0</v>
      </c>
      <c r="Y379" s="37">
        <v>0</v>
      </c>
      <c r="Z379" s="39">
        <v>0</v>
      </c>
      <c r="AA379" s="36">
        <v>0</v>
      </c>
      <c r="AB379" s="36">
        <v>0</v>
      </c>
      <c r="AC379" s="37">
        <v>0</v>
      </c>
      <c r="AD379" s="38">
        <v>0</v>
      </c>
      <c r="AE379" s="38">
        <v>0</v>
      </c>
      <c r="AF379" s="39">
        <v>0</v>
      </c>
      <c r="AG379" s="36">
        <v>0</v>
      </c>
      <c r="AH379" s="36">
        <v>0</v>
      </c>
      <c r="AI379" s="36">
        <v>0</v>
      </c>
      <c r="AJ379" s="36">
        <v>0</v>
      </c>
      <c r="AK379" s="40">
        <v>6902</v>
      </c>
      <c r="AL379" s="38">
        <v>0</v>
      </c>
      <c r="AM379" s="38">
        <v>0</v>
      </c>
      <c r="AN379" s="38">
        <v>0</v>
      </c>
      <c r="AO379" s="38">
        <v>0</v>
      </c>
      <c r="AP379" s="38">
        <v>0</v>
      </c>
      <c r="AQ379" s="36">
        <v>0</v>
      </c>
      <c r="AR379" s="36">
        <v>0</v>
      </c>
      <c r="AS379" s="36">
        <v>0</v>
      </c>
      <c r="AT379" s="36">
        <v>0</v>
      </c>
      <c r="AU379" s="36">
        <v>0</v>
      </c>
      <c r="AV379" s="36">
        <v>0</v>
      </c>
      <c r="AW379" s="36">
        <v>0</v>
      </c>
      <c r="AX379" s="36">
        <v>0</v>
      </c>
      <c r="AY379" s="36">
        <v>0</v>
      </c>
      <c r="AZ379" s="40"/>
      <c r="BA379" s="40">
        <v>6902</v>
      </c>
      <c r="BB379" s="36">
        <v>0</v>
      </c>
      <c r="BC379" s="36">
        <v>0</v>
      </c>
      <c r="BD379" s="36">
        <v>261</v>
      </c>
      <c r="BE379" s="36">
        <v>-12</v>
      </c>
    </row>
    <row r="380" spans="1:57" x14ac:dyDescent="0.2">
      <c r="A380" s="35" t="s">
        <v>425</v>
      </c>
      <c r="B380" s="35" t="s">
        <v>1422</v>
      </c>
      <c r="C380" s="397" t="str">
        <f>IFERROR(VLOOKUP(B380,#REF!,2,FALSE),"")</f>
        <v/>
      </c>
      <c r="D380" s="35" t="s">
        <v>825</v>
      </c>
      <c r="E380" s="35"/>
      <c r="F380" s="35" t="s">
        <v>743</v>
      </c>
      <c r="G380" s="36">
        <v>0</v>
      </c>
      <c r="H380" s="36">
        <v>927</v>
      </c>
      <c r="I380" s="37">
        <v>927</v>
      </c>
      <c r="J380" s="39">
        <v>0</v>
      </c>
      <c r="K380" s="36">
        <v>6095</v>
      </c>
      <c r="L380" s="36">
        <v>0</v>
      </c>
      <c r="M380" s="37">
        <v>6095</v>
      </c>
      <c r="N380" s="38">
        <v>0</v>
      </c>
      <c r="O380" s="38">
        <v>0</v>
      </c>
      <c r="P380" s="38">
        <v>0</v>
      </c>
      <c r="Q380" s="39">
        <v>0</v>
      </c>
      <c r="R380" s="37">
        <v>0</v>
      </c>
      <c r="S380" s="38">
        <v>0</v>
      </c>
      <c r="T380" s="38">
        <v>0</v>
      </c>
      <c r="U380" s="38">
        <v>0</v>
      </c>
      <c r="V380" s="39">
        <v>0</v>
      </c>
      <c r="W380" s="36">
        <v>0</v>
      </c>
      <c r="X380" s="36">
        <v>0</v>
      </c>
      <c r="Y380" s="37">
        <v>0</v>
      </c>
      <c r="Z380" s="39">
        <v>0</v>
      </c>
      <c r="AA380" s="36">
        <v>0</v>
      </c>
      <c r="AB380" s="36">
        <v>0</v>
      </c>
      <c r="AC380" s="37">
        <v>0</v>
      </c>
      <c r="AD380" s="38">
        <v>0</v>
      </c>
      <c r="AE380" s="38">
        <v>0</v>
      </c>
      <c r="AF380" s="39">
        <v>0</v>
      </c>
      <c r="AG380" s="36">
        <v>0</v>
      </c>
      <c r="AH380" s="36">
        <v>0</v>
      </c>
      <c r="AI380" s="36">
        <v>0</v>
      </c>
      <c r="AJ380" s="36">
        <v>0</v>
      </c>
      <c r="AK380" s="40">
        <v>7022</v>
      </c>
      <c r="AL380" s="38">
        <v>0</v>
      </c>
      <c r="AM380" s="38">
        <v>0</v>
      </c>
      <c r="AN380" s="38">
        <v>0</v>
      </c>
      <c r="AO380" s="38">
        <v>0</v>
      </c>
      <c r="AP380" s="38">
        <v>0</v>
      </c>
      <c r="AQ380" s="36">
        <v>0</v>
      </c>
      <c r="AR380" s="36">
        <v>0</v>
      </c>
      <c r="AS380" s="36">
        <v>0</v>
      </c>
      <c r="AT380" s="36">
        <v>0</v>
      </c>
      <c r="AU380" s="36">
        <v>0</v>
      </c>
      <c r="AV380" s="36">
        <v>0</v>
      </c>
      <c r="AW380" s="36">
        <v>0</v>
      </c>
      <c r="AX380" s="36">
        <v>0</v>
      </c>
      <c r="AY380" s="36">
        <v>0</v>
      </c>
      <c r="AZ380" s="40"/>
      <c r="BA380" s="40">
        <v>7022</v>
      </c>
      <c r="BB380" s="36">
        <v>0</v>
      </c>
      <c r="BC380" s="36">
        <v>0</v>
      </c>
      <c r="BD380" s="36">
        <v>101</v>
      </c>
      <c r="BE380" s="36">
        <v>-9</v>
      </c>
    </row>
    <row r="381" spans="1:57" x14ac:dyDescent="0.2">
      <c r="A381" s="35" t="s">
        <v>500</v>
      </c>
      <c r="B381" s="35" t="s">
        <v>1423</v>
      </c>
      <c r="C381" s="397" t="str">
        <f>IFERROR(VLOOKUP(B381,#REF!,2,FALSE),"")</f>
        <v/>
      </c>
      <c r="D381" s="35" t="s">
        <v>828</v>
      </c>
      <c r="E381" s="35"/>
      <c r="F381" s="35" t="s">
        <v>743</v>
      </c>
      <c r="G381" s="36">
        <v>0</v>
      </c>
      <c r="H381" s="36">
        <v>0</v>
      </c>
      <c r="I381" s="37">
        <v>0</v>
      </c>
      <c r="J381" s="39">
        <v>0</v>
      </c>
      <c r="K381" s="36">
        <v>0</v>
      </c>
      <c r="L381" s="36">
        <v>4379</v>
      </c>
      <c r="M381" s="37">
        <v>4379</v>
      </c>
      <c r="N381" s="38">
        <v>0</v>
      </c>
      <c r="O381" s="38">
        <v>0</v>
      </c>
      <c r="P381" s="38">
        <v>0</v>
      </c>
      <c r="Q381" s="39">
        <v>0</v>
      </c>
      <c r="R381" s="37">
        <v>0</v>
      </c>
      <c r="S381" s="38">
        <v>0</v>
      </c>
      <c r="T381" s="38">
        <v>0</v>
      </c>
      <c r="U381" s="38">
        <v>0</v>
      </c>
      <c r="V381" s="39">
        <v>0</v>
      </c>
      <c r="W381" s="36">
        <v>0</v>
      </c>
      <c r="X381" s="36">
        <v>0</v>
      </c>
      <c r="Y381" s="37">
        <v>0</v>
      </c>
      <c r="Z381" s="39">
        <v>0</v>
      </c>
      <c r="AA381" s="36">
        <v>0</v>
      </c>
      <c r="AB381" s="36">
        <v>0</v>
      </c>
      <c r="AC381" s="37">
        <v>0</v>
      </c>
      <c r="AD381" s="38">
        <v>0</v>
      </c>
      <c r="AE381" s="38">
        <v>0</v>
      </c>
      <c r="AF381" s="39">
        <v>0</v>
      </c>
      <c r="AG381" s="36">
        <v>0</v>
      </c>
      <c r="AH381" s="36">
        <v>0</v>
      </c>
      <c r="AI381" s="36">
        <v>0</v>
      </c>
      <c r="AJ381" s="36">
        <v>0</v>
      </c>
      <c r="AK381" s="40">
        <v>4379</v>
      </c>
      <c r="AL381" s="38">
        <v>0</v>
      </c>
      <c r="AM381" s="38">
        <v>0</v>
      </c>
      <c r="AN381" s="38">
        <v>0</v>
      </c>
      <c r="AO381" s="38">
        <v>0</v>
      </c>
      <c r="AP381" s="38">
        <v>0</v>
      </c>
      <c r="AQ381" s="36">
        <v>0</v>
      </c>
      <c r="AR381" s="36">
        <v>0</v>
      </c>
      <c r="AS381" s="36">
        <v>0</v>
      </c>
      <c r="AT381" s="36">
        <v>0</v>
      </c>
      <c r="AU381" s="36">
        <v>0</v>
      </c>
      <c r="AV381" s="36">
        <v>0</v>
      </c>
      <c r="AW381" s="36">
        <v>0</v>
      </c>
      <c r="AX381" s="36">
        <v>0</v>
      </c>
      <c r="AY381" s="36">
        <v>0</v>
      </c>
      <c r="AZ381" s="40"/>
      <c r="BA381" s="40">
        <v>4379</v>
      </c>
      <c r="BB381" s="36">
        <v>0</v>
      </c>
      <c r="BC381" s="36">
        <v>0</v>
      </c>
      <c r="BD381" s="36">
        <v>82</v>
      </c>
      <c r="BE381" s="36">
        <v>-26</v>
      </c>
    </row>
    <row r="382" spans="1:57" x14ac:dyDescent="0.2">
      <c r="A382" s="35" t="s">
        <v>552</v>
      </c>
      <c r="B382" s="35" t="s">
        <v>1424</v>
      </c>
      <c r="C382" s="397" t="str">
        <f>IFERROR(VLOOKUP(B382,#REF!,2,FALSE),"")</f>
        <v/>
      </c>
      <c r="D382" s="35" t="s">
        <v>833</v>
      </c>
      <c r="E382" s="35"/>
      <c r="F382" s="35" t="s">
        <v>743</v>
      </c>
      <c r="G382" s="36">
        <v>0</v>
      </c>
      <c r="H382" s="36">
        <v>109</v>
      </c>
      <c r="I382" s="37">
        <v>109</v>
      </c>
      <c r="J382" s="39">
        <v>0</v>
      </c>
      <c r="K382" s="36">
        <v>0</v>
      </c>
      <c r="L382" s="36">
        <v>8595</v>
      </c>
      <c r="M382" s="37">
        <v>8595</v>
      </c>
      <c r="N382" s="38">
        <v>0</v>
      </c>
      <c r="O382" s="38">
        <v>0</v>
      </c>
      <c r="P382" s="38">
        <v>0</v>
      </c>
      <c r="Q382" s="39">
        <v>0</v>
      </c>
      <c r="R382" s="37">
        <v>0</v>
      </c>
      <c r="S382" s="38">
        <v>0</v>
      </c>
      <c r="T382" s="38">
        <v>0</v>
      </c>
      <c r="U382" s="38">
        <v>0</v>
      </c>
      <c r="V382" s="39">
        <v>0</v>
      </c>
      <c r="W382" s="36">
        <v>0</v>
      </c>
      <c r="X382" s="36">
        <v>0</v>
      </c>
      <c r="Y382" s="37">
        <v>0</v>
      </c>
      <c r="Z382" s="39">
        <v>0</v>
      </c>
      <c r="AA382" s="36">
        <v>0</v>
      </c>
      <c r="AB382" s="36">
        <v>0</v>
      </c>
      <c r="AC382" s="37">
        <v>0</v>
      </c>
      <c r="AD382" s="38">
        <v>0</v>
      </c>
      <c r="AE382" s="38">
        <v>0</v>
      </c>
      <c r="AF382" s="39">
        <v>0</v>
      </c>
      <c r="AG382" s="36">
        <v>0</v>
      </c>
      <c r="AH382" s="36">
        <v>0</v>
      </c>
      <c r="AI382" s="36">
        <v>0</v>
      </c>
      <c r="AJ382" s="36">
        <v>0</v>
      </c>
      <c r="AK382" s="40">
        <v>8704</v>
      </c>
      <c r="AL382" s="38">
        <v>0</v>
      </c>
      <c r="AM382" s="38">
        <v>0</v>
      </c>
      <c r="AN382" s="38">
        <v>0</v>
      </c>
      <c r="AO382" s="38">
        <v>0</v>
      </c>
      <c r="AP382" s="38">
        <v>0</v>
      </c>
      <c r="AQ382" s="36">
        <v>0</v>
      </c>
      <c r="AR382" s="36">
        <v>0</v>
      </c>
      <c r="AS382" s="36">
        <v>0</v>
      </c>
      <c r="AT382" s="36">
        <v>0</v>
      </c>
      <c r="AU382" s="36">
        <v>0</v>
      </c>
      <c r="AV382" s="36">
        <v>0</v>
      </c>
      <c r="AW382" s="36">
        <v>0</v>
      </c>
      <c r="AX382" s="36">
        <v>0</v>
      </c>
      <c r="AY382" s="36">
        <v>0</v>
      </c>
      <c r="AZ382" s="40"/>
      <c r="BA382" s="40">
        <v>8704</v>
      </c>
      <c r="BB382" s="36">
        <v>0</v>
      </c>
      <c r="BC382" s="36">
        <v>0</v>
      </c>
      <c r="BD382" s="36">
        <v>0</v>
      </c>
      <c r="BE382" s="36">
        <v>0</v>
      </c>
    </row>
    <row r="383" spans="1:57" x14ac:dyDescent="0.2">
      <c r="A383" s="35" t="s">
        <v>360</v>
      </c>
      <c r="B383" s="35" t="s">
        <v>1426</v>
      </c>
      <c r="C383" s="397" t="str">
        <f>IFERROR(VLOOKUP(B383,#REF!,2,FALSE),"")</f>
        <v/>
      </c>
      <c r="D383" s="35" t="s">
        <v>813</v>
      </c>
      <c r="E383" s="35"/>
      <c r="F383" s="35" t="s">
        <v>743</v>
      </c>
      <c r="G383" s="36">
        <v>0</v>
      </c>
      <c r="H383" s="36">
        <v>107</v>
      </c>
      <c r="I383" s="37">
        <v>107</v>
      </c>
      <c r="J383" s="39">
        <v>0</v>
      </c>
      <c r="K383" s="36">
        <v>0</v>
      </c>
      <c r="L383" s="36">
        <v>12532</v>
      </c>
      <c r="M383" s="37">
        <v>12532</v>
      </c>
      <c r="N383" s="38">
        <v>0</v>
      </c>
      <c r="O383" s="38">
        <v>0</v>
      </c>
      <c r="P383" s="38">
        <v>0</v>
      </c>
      <c r="Q383" s="39">
        <v>0</v>
      </c>
      <c r="R383" s="37">
        <v>0</v>
      </c>
      <c r="S383" s="38">
        <v>0</v>
      </c>
      <c r="T383" s="38">
        <v>0</v>
      </c>
      <c r="U383" s="38">
        <v>0</v>
      </c>
      <c r="V383" s="39">
        <v>0</v>
      </c>
      <c r="W383" s="36">
        <v>0</v>
      </c>
      <c r="X383" s="36">
        <v>0</v>
      </c>
      <c r="Y383" s="37">
        <v>0</v>
      </c>
      <c r="Z383" s="39">
        <v>0</v>
      </c>
      <c r="AA383" s="36">
        <v>0</v>
      </c>
      <c r="AB383" s="36">
        <v>0</v>
      </c>
      <c r="AC383" s="37">
        <v>0</v>
      </c>
      <c r="AD383" s="38">
        <v>0</v>
      </c>
      <c r="AE383" s="38">
        <v>0</v>
      </c>
      <c r="AF383" s="39">
        <v>0</v>
      </c>
      <c r="AG383" s="36">
        <v>0</v>
      </c>
      <c r="AH383" s="36">
        <v>0</v>
      </c>
      <c r="AI383" s="36">
        <v>0</v>
      </c>
      <c r="AJ383" s="36">
        <v>0</v>
      </c>
      <c r="AK383" s="40">
        <v>12639</v>
      </c>
      <c r="AL383" s="38">
        <v>0</v>
      </c>
      <c r="AM383" s="38">
        <v>0</v>
      </c>
      <c r="AN383" s="38">
        <v>0</v>
      </c>
      <c r="AO383" s="38">
        <v>0</v>
      </c>
      <c r="AP383" s="38">
        <v>0</v>
      </c>
      <c r="AQ383" s="36">
        <v>0</v>
      </c>
      <c r="AR383" s="36">
        <v>0</v>
      </c>
      <c r="AS383" s="36">
        <v>0</v>
      </c>
      <c r="AT383" s="36">
        <v>0</v>
      </c>
      <c r="AU383" s="36">
        <v>0</v>
      </c>
      <c r="AV383" s="36">
        <v>0</v>
      </c>
      <c r="AW383" s="36">
        <v>0</v>
      </c>
      <c r="AX383" s="36">
        <v>0</v>
      </c>
      <c r="AY383" s="36">
        <v>0</v>
      </c>
      <c r="AZ383" s="40"/>
      <c r="BA383" s="40">
        <v>12639</v>
      </c>
      <c r="BB383" s="36">
        <v>0</v>
      </c>
      <c r="BC383" s="36">
        <v>0</v>
      </c>
      <c r="BD383" s="36">
        <v>1010</v>
      </c>
      <c r="BE383" s="36">
        <v>-30</v>
      </c>
    </row>
    <row r="384" spans="1:57" x14ac:dyDescent="0.2">
      <c r="A384" s="35" t="s">
        <v>536</v>
      </c>
      <c r="B384" s="35" t="s">
        <v>1427</v>
      </c>
      <c r="C384" s="397" t="str">
        <f>IFERROR(VLOOKUP(B384,#REF!,2,FALSE),"")</f>
        <v/>
      </c>
      <c r="D384" s="35" t="s">
        <v>830</v>
      </c>
      <c r="E384" s="35"/>
      <c r="F384" s="35" t="s">
        <v>743</v>
      </c>
      <c r="G384" s="36">
        <v>0</v>
      </c>
      <c r="H384" s="36">
        <v>120</v>
      </c>
      <c r="I384" s="37">
        <v>120</v>
      </c>
      <c r="J384" s="39">
        <v>0</v>
      </c>
      <c r="K384" s="36">
        <v>0</v>
      </c>
      <c r="L384" s="36">
        <v>12403</v>
      </c>
      <c r="M384" s="37">
        <v>12403</v>
      </c>
      <c r="N384" s="38">
        <v>0</v>
      </c>
      <c r="O384" s="38">
        <v>0</v>
      </c>
      <c r="P384" s="38">
        <v>0</v>
      </c>
      <c r="Q384" s="39">
        <v>0</v>
      </c>
      <c r="R384" s="37">
        <v>0</v>
      </c>
      <c r="S384" s="38">
        <v>0</v>
      </c>
      <c r="T384" s="38">
        <v>0</v>
      </c>
      <c r="U384" s="38">
        <v>0</v>
      </c>
      <c r="V384" s="39">
        <v>0</v>
      </c>
      <c r="W384" s="36">
        <v>0</v>
      </c>
      <c r="X384" s="36">
        <v>0</v>
      </c>
      <c r="Y384" s="37">
        <v>0</v>
      </c>
      <c r="Z384" s="39">
        <v>0</v>
      </c>
      <c r="AA384" s="36">
        <v>0</v>
      </c>
      <c r="AB384" s="36">
        <v>0</v>
      </c>
      <c r="AC384" s="37">
        <v>0</v>
      </c>
      <c r="AD384" s="38">
        <v>0</v>
      </c>
      <c r="AE384" s="38">
        <v>0</v>
      </c>
      <c r="AF384" s="39">
        <v>0</v>
      </c>
      <c r="AG384" s="36">
        <v>151</v>
      </c>
      <c r="AH384" s="36">
        <v>0</v>
      </c>
      <c r="AI384" s="36">
        <v>0</v>
      </c>
      <c r="AJ384" s="36">
        <v>0</v>
      </c>
      <c r="AK384" s="40">
        <v>12674</v>
      </c>
      <c r="AL384" s="38">
        <v>0</v>
      </c>
      <c r="AM384" s="38">
        <v>0</v>
      </c>
      <c r="AN384" s="38">
        <v>0</v>
      </c>
      <c r="AO384" s="38">
        <v>0</v>
      </c>
      <c r="AP384" s="38">
        <v>0</v>
      </c>
      <c r="AQ384" s="36">
        <v>0</v>
      </c>
      <c r="AR384" s="36">
        <v>0</v>
      </c>
      <c r="AS384" s="36">
        <v>0</v>
      </c>
      <c r="AT384" s="36">
        <v>0</v>
      </c>
      <c r="AU384" s="36">
        <v>0</v>
      </c>
      <c r="AV384" s="36">
        <v>0</v>
      </c>
      <c r="AW384" s="36">
        <v>0</v>
      </c>
      <c r="AX384" s="36">
        <v>0</v>
      </c>
      <c r="AY384" s="36">
        <v>0</v>
      </c>
      <c r="AZ384" s="40"/>
      <c r="BA384" s="40">
        <v>12674</v>
      </c>
      <c r="BB384" s="36">
        <v>0</v>
      </c>
      <c r="BC384" s="36">
        <v>0</v>
      </c>
      <c r="BD384" s="36">
        <v>0</v>
      </c>
      <c r="BE384" s="36">
        <v>-23</v>
      </c>
    </row>
    <row r="385" spans="1:57" x14ac:dyDescent="0.2">
      <c r="A385" s="35" t="s">
        <v>613</v>
      </c>
      <c r="B385" s="35" t="s">
        <v>1428</v>
      </c>
      <c r="C385" s="397" t="str">
        <f>IFERROR(VLOOKUP(B385,#REF!,2,FALSE),"")</f>
        <v/>
      </c>
      <c r="D385" s="35" t="s">
        <v>844</v>
      </c>
      <c r="E385" s="35"/>
      <c r="F385" s="35" t="s">
        <v>743</v>
      </c>
      <c r="G385" s="36">
        <v>0</v>
      </c>
      <c r="H385" s="36">
        <v>-1018</v>
      </c>
      <c r="I385" s="37">
        <v>-1018</v>
      </c>
      <c r="J385" s="39">
        <v>0</v>
      </c>
      <c r="K385" s="36">
        <v>0</v>
      </c>
      <c r="L385" s="36">
        <v>9743</v>
      </c>
      <c r="M385" s="37">
        <v>9743</v>
      </c>
      <c r="N385" s="38">
        <v>0</v>
      </c>
      <c r="O385" s="38">
        <v>0</v>
      </c>
      <c r="P385" s="38">
        <v>0</v>
      </c>
      <c r="Q385" s="39">
        <v>0</v>
      </c>
      <c r="R385" s="37">
        <v>0</v>
      </c>
      <c r="S385" s="38">
        <v>0</v>
      </c>
      <c r="T385" s="38">
        <v>0</v>
      </c>
      <c r="U385" s="38">
        <v>0</v>
      </c>
      <c r="V385" s="39">
        <v>0</v>
      </c>
      <c r="W385" s="36">
        <v>0</v>
      </c>
      <c r="X385" s="36">
        <v>0</v>
      </c>
      <c r="Y385" s="37">
        <v>0</v>
      </c>
      <c r="Z385" s="39">
        <v>0</v>
      </c>
      <c r="AA385" s="36">
        <v>0</v>
      </c>
      <c r="AB385" s="36">
        <v>0</v>
      </c>
      <c r="AC385" s="37">
        <v>0</v>
      </c>
      <c r="AD385" s="38">
        <v>0</v>
      </c>
      <c r="AE385" s="38">
        <v>0</v>
      </c>
      <c r="AF385" s="39">
        <v>0</v>
      </c>
      <c r="AG385" s="36">
        <v>23</v>
      </c>
      <c r="AH385" s="36">
        <v>0</v>
      </c>
      <c r="AI385" s="36">
        <v>0</v>
      </c>
      <c r="AJ385" s="36">
        <v>0</v>
      </c>
      <c r="AK385" s="40">
        <v>8748</v>
      </c>
      <c r="AL385" s="38">
        <v>0</v>
      </c>
      <c r="AM385" s="38">
        <v>0</v>
      </c>
      <c r="AN385" s="38">
        <v>0</v>
      </c>
      <c r="AO385" s="38">
        <v>0</v>
      </c>
      <c r="AP385" s="38">
        <v>0</v>
      </c>
      <c r="AQ385" s="36">
        <v>0</v>
      </c>
      <c r="AR385" s="36">
        <v>0</v>
      </c>
      <c r="AS385" s="36">
        <v>0</v>
      </c>
      <c r="AT385" s="36">
        <v>0</v>
      </c>
      <c r="AU385" s="36">
        <v>0</v>
      </c>
      <c r="AV385" s="36">
        <v>0</v>
      </c>
      <c r="AW385" s="36">
        <v>0</v>
      </c>
      <c r="AX385" s="36">
        <v>0</v>
      </c>
      <c r="AY385" s="36">
        <v>0</v>
      </c>
      <c r="AZ385" s="40"/>
      <c r="BA385" s="40">
        <v>8748</v>
      </c>
      <c r="BB385" s="36">
        <v>0</v>
      </c>
      <c r="BC385" s="36">
        <v>0</v>
      </c>
      <c r="BD385" s="36">
        <v>108</v>
      </c>
      <c r="BE385" s="36">
        <v>-56</v>
      </c>
    </row>
    <row r="386" spans="1:57" x14ac:dyDescent="0.2">
      <c r="A386" s="35" t="s">
        <v>652</v>
      </c>
      <c r="B386" s="35" t="s">
        <v>1429</v>
      </c>
      <c r="C386" s="397" t="str">
        <f>IFERROR(VLOOKUP(B386,#REF!,2,FALSE),"")</f>
        <v/>
      </c>
      <c r="D386" s="35" t="s">
        <v>849</v>
      </c>
      <c r="E386" s="35"/>
      <c r="F386" s="35" t="s">
        <v>743</v>
      </c>
      <c r="G386" s="36">
        <v>0</v>
      </c>
      <c r="H386" s="36">
        <v>392</v>
      </c>
      <c r="I386" s="37">
        <v>392</v>
      </c>
      <c r="J386" s="39">
        <v>0</v>
      </c>
      <c r="K386" s="36">
        <v>0</v>
      </c>
      <c r="L386" s="36">
        <v>21590</v>
      </c>
      <c r="M386" s="37">
        <v>21590</v>
      </c>
      <c r="N386" s="38">
        <v>0</v>
      </c>
      <c r="O386" s="38">
        <v>0</v>
      </c>
      <c r="P386" s="38">
        <v>0</v>
      </c>
      <c r="Q386" s="39">
        <v>0</v>
      </c>
      <c r="R386" s="37">
        <v>0</v>
      </c>
      <c r="S386" s="38">
        <v>0</v>
      </c>
      <c r="T386" s="38">
        <v>0</v>
      </c>
      <c r="U386" s="38">
        <v>0</v>
      </c>
      <c r="V386" s="39">
        <v>0</v>
      </c>
      <c r="W386" s="36">
        <v>0</v>
      </c>
      <c r="X386" s="36">
        <v>0</v>
      </c>
      <c r="Y386" s="37">
        <v>0</v>
      </c>
      <c r="Z386" s="39">
        <v>0</v>
      </c>
      <c r="AA386" s="36">
        <v>0</v>
      </c>
      <c r="AB386" s="36">
        <v>0</v>
      </c>
      <c r="AC386" s="37">
        <v>0</v>
      </c>
      <c r="AD386" s="38">
        <v>0</v>
      </c>
      <c r="AE386" s="38">
        <v>0</v>
      </c>
      <c r="AF386" s="39">
        <v>0</v>
      </c>
      <c r="AG386" s="36">
        <v>11</v>
      </c>
      <c r="AH386" s="36">
        <v>0</v>
      </c>
      <c r="AI386" s="36">
        <v>0</v>
      </c>
      <c r="AJ386" s="36">
        <v>0</v>
      </c>
      <c r="AK386" s="40">
        <v>21993</v>
      </c>
      <c r="AL386" s="38">
        <v>0</v>
      </c>
      <c r="AM386" s="38">
        <v>0</v>
      </c>
      <c r="AN386" s="38">
        <v>0</v>
      </c>
      <c r="AO386" s="38">
        <v>0</v>
      </c>
      <c r="AP386" s="38">
        <v>0</v>
      </c>
      <c r="AQ386" s="36">
        <v>0</v>
      </c>
      <c r="AR386" s="36">
        <v>0</v>
      </c>
      <c r="AS386" s="36">
        <v>0</v>
      </c>
      <c r="AT386" s="36">
        <v>0</v>
      </c>
      <c r="AU386" s="36">
        <v>77</v>
      </c>
      <c r="AV386" s="36">
        <v>0</v>
      </c>
      <c r="AW386" s="36">
        <v>0</v>
      </c>
      <c r="AX386" s="36">
        <v>0</v>
      </c>
      <c r="AY386" s="36">
        <v>0</v>
      </c>
      <c r="AZ386" s="40"/>
      <c r="BA386" s="40">
        <v>22070</v>
      </c>
      <c r="BB386" s="36">
        <v>0</v>
      </c>
      <c r="BC386" s="36">
        <v>0</v>
      </c>
      <c r="BD386" s="36">
        <v>472</v>
      </c>
      <c r="BE386" s="36">
        <v>0</v>
      </c>
    </row>
    <row r="387" spans="1:57" x14ac:dyDescent="0.2">
      <c r="A387" s="35" t="s">
        <v>658</v>
      </c>
      <c r="B387" s="35" t="s">
        <v>1430</v>
      </c>
      <c r="C387" s="397" t="str">
        <f>IFERROR(VLOOKUP(B387,#REF!,2,FALSE),"")</f>
        <v/>
      </c>
      <c r="D387" s="35" t="s">
        <v>852</v>
      </c>
      <c r="E387" s="35"/>
      <c r="F387" s="35" t="s">
        <v>743</v>
      </c>
      <c r="G387" s="36">
        <v>0</v>
      </c>
      <c r="H387" s="36">
        <v>145</v>
      </c>
      <c r="I387" s="37">
        <v>145</v>
      </c>
      <c r="J387" s="39">
        <v>0</v>
      </c>
      <c r="K387" s="36">
        <v>0</v>
      </c>
      <c r="L387" s="36">
        <v>18941</v>
      </c>
      <c r="M387" s="37">
        <v>18941</v>
      </c>
      <c r="N387" s="38">
        <v>0</v>
      </c>
      <c r="O387" s="38">
        <v>0</v>
      </c>
      <c r="P387" s="38">
        <v>0</v>
      </c>
      <c r="Q387" s="39">
        <v>0</v>
      </c>
      <c r="R387" s="37">
        <v>0</v>
      </c>
      <c r="S387" s="38">
        <v>0</v>
      </c>
      <c r="T387" s="38">
        <v>0</v>
      </c>
      <c r="U387" s="38">
        <v>0</v>
      </c>
      <c r="V387" s="39">
        <v>0</v>
      </c>
      <c r="W387" s="36">
        <v>0</v>
      </c>
      <c r="X387" s="36">
        <v>0</v>
      </c>
      <c r="Y387" s="37">
        <v>0</v>
      </c>
      <c r="Z387" s="39">
        <v>0</v>
      </c>
      <c r="AA387" s="36">
        <v>0</v>
      </c>
      <c r="AB387" s="36">
        <v>0</v>
      </c>
      <c r="AC387" s="37">
        <v>0</v>
      </c>
      <c r="AD387" s="38">
        <v>0</v>
      </c>
      <c r="AE387" s="38">
        <v>0</v>
      </c>
      <c r="AF387" s="39">
        <v>0</v>
      </c>
      <c r="AG387" s="36">
        <v>0</v>
      </c>
      <c r="AH387" s="36">
        <v>0</v>
      </c>
      <c r="AI387" s="36">
        <v>0</v>
      </c>
      <c r="AJ387" s="36">
        <v>0</v>
      </c>
      <c r="AK387" s="40">
        <v>19086</v>
      </c>
      <c r="AL387" s="38">
        <v>0</v>
      </c>
      <c r="AM387" s="38">
        <v>0</v>
      </c>
      <c r="AN387" s="38">
        <v>0</v>
      </c>
      <c r="AO387" s="38">
        <v>0</v>
      </c>
      <c r="AP387" s="38">
        <v>0</v>
      </c>
      <c r="AQ387" s="36">
        <v>0</v>
      </c>
      <c r="AR387" s="36">
        <v>0</v>
      </c>
      <c r="AS387" s="36">
        <v>0</v>
      </c>
      <c r="AT387" s="36">
        <v>0</v>
      </c>
      <c r="AU387" s="36">
        <v>0</v>
      </c>
      <c r="AV387" s="36">
        <v>0</v>
      </c>
      <c r="AW387" s="36">
        <v>0</v>
      </c>
      <c r="AX387" s="36">
        <v>0</v>
      </c>
      <c r="AY387" s="36">
        <v>0</v>
      </c>
      <c r="AZ387" s="40"/>
      <c r="BA387" s="40">
        <v>19086</v>
      </c>
      <c r="BB387" s="36">
        <v>0</v>
      </c>
      <c r="BC387" s="36">
        <v>0</v>
      </c>
      <c r="BD387" s="36">
        <v>511</v>
      </c>
      <c r="BE387" s="36">
        <v>-19</v>
      </c>
    </row>
    <row r="388" spans="1:57" x14ac:dyDescent="0.2">
      <c r="A388" s="35" t="s">
        <v>158</v>
      </c>
      <c r="B388" s="35" t="s">
        <v>1431</v>
      </c>
      <c r="C388" s="397" t="str">
        <f>IFERROR(VLOOKUP(B388,#REF!,2,FALSE),"")</f>
        <v/>
      </c>
      <c r="D388" s="35" t="s">
        <v>778</v>
      </c>
      <c r="E388" s="35"/>
      <c r="F388" s="35" t="s">
        <v>743</v>
      </c>
      <c r="G388" s="36">
        <v>0</v>
      </c>
      <c r="H388" s="36">
        <v>180</v>
      </c>
      <c r="I388" s="37">
        <v>180</v>
      </c>
      <c r="J388" s="39">
        <v>0</v>
      </c>
      <c r="K388" s="36">
        <v>0</v>
      </c>
      <c r="L388" s="36">
        <v>18418</v>
      </c>
      <c r="M388" s="37">
        <v>18418</v>
      </c>
      <c r="N388" s="38">
        <v>0</v>
      </c>
      <c r="O388" s="38">
        <v>0</v>
      </c>
      <c r="P388" s="38">
        <v>0</v>
      </c>
      <c r="Q388" s="39">
        <v>0</v>
      </c>
      <c r="R388" s="37">
        <v>0</v>
      </c>
      <c r="S388" s="38">
        <v>0</v>
      </c>
      <c r="T388" s="38">
        <v>0</v>
      </c>
      <c r="U388" s="38">
        <v>0</v>
      </c>
      <c r="V388" s="39">
        <v>0</v>
      </c>
      <c r="W388" s="36">
        <v>0</v>
      </c>
      <c r="X388" s="36">
        <v>0</v>
      </c>
      <c r="Y388" s="37">
        <v>0</v>
      </c>
      <c r="Z388" s="39">
        <v>0</v>
      </c>
      <c r="AA388" s="36">
        <v>0</v>
      </c>
      <c r="AB388" s="36">
        <v>0</v>
      </c>
      <c r="AC388" s="37">
        <v>0</v>
      </c>
      <c r="AD388" s="38">
        <v>0</v>
      </c>
      <c r="AE388" s="38">
        <v>0</v>
      </c>
      <c r="AF388" s="39">
        <v>0</v>
      </c>
      <c r="AG388" s="36">
        <v>0</v>
      </c>
      <c r="AH388" s="36">
        <v>0</v>
      </c>
      <c r="AI388" s="36">
        <v>0</v>
      </c>
      <c r="AJ388" s="36">
        <v>0</v>
      </c>
      <c r="AK388" s="40">
        <v>18598</v>
      </c>
      <c r="AL388" s="38">
        <v>0</v>
      </c>
      <c r="AM388" s="38">
        <v>0</v>
      </c>
      <c r="AN388" s="38">
        <v>0</v>
      </c>
      <c r="AO388" s="38">
        <v>0</v>
      </c>
      <c r="AP388" s="38">
        <v>0</v>
      </c>
      <c r="AQ388" s="36">
        <v>0</v>
      </c>
      <c r="AR388" s="36">
        <v>0</v>
      </c>
      <c r="AS388" s="36">
        <v>0</v>
      </c>
      <c r="AT388" s="36">
        <v>0</v>
      </c>
      <c r="AU388" s="36">
        <v>0</v>
      </c>
      <c r="AV388" s="36">
        <v>0</v>
      </c>
      <c r="AW388" s="36">
        <v>0</v>
      </c>
      <c r="AX388" s="36">
        <v>0</v>
      </c>
      <c r="AY388" s="36">
        <v>0</v>
      </c>
      <c r="AZ388" s="40"/>
      <c r="BA388" s="40">
        <v>18598</v>
      </c>
      <c r="BB388" s="36">
        <v>0</v>
      </c>
      <c r="BC388" s="36">
        <v>0</v>
      </c>
      <c r="BD388" s="36">
        <v>652</v>
      </c>
      <c r="BE388" s="36">
        <v>-82</v>
      </c>
    </row>
    <row r="389" spans="1:57" x14ac:dyDescent="0.2">
      <c r="A389" s="35" t="s">
        <v>880</v>
      </c>
      <c r="B389" s="35" t="s">
        <v>1570</v>
      </c>
      <c r="C389" s="397" t="str">
        <f>IFERROR(VLOOKUP(B389,#REF!,2,FALSE),"")</f>
        <v/>
      </c>
      <c r="D389" s="35" t="s">
        <v>879</v>
      </c>
      <c r="E389" s="35"/>
      <c r="F389" s="35" t="s">
        <v>743</v>
      </c>
      <c r="G389" s="36">
        <v>0</v>
      </c>
      <c r="H389" s="36">
        <v>310</v>
      </c>
      <c r="I389" s="37">
        <v>310</v>
      </c>
      <c r="J389" s="39">
        <v>0</v>
      </c>
      <c r="K389" s="36">
        <v>0</v>
      </c>
      <c r="L389" s="36">
        <v>12094</v>
      </c>
      <c r="M389" s="37">
        <v>12094</v>
      </c>
      <c r="N389" s="38">
        <v>0</v>
      </c>
      <c r="O389" s="38">
        <v>0</v>
      </c>
      <c r="P389" s="38">
        <v>0</v>
      </c>
      <c r="Q389" s="39">
        <v>0</v>
      </c>
      <c r="R389" s="37">
        <v>0</v>
      </c>
      <c r="S389" s="38">
        <v>0</v>
      </c>
      <c r="T389" s="38">
        <v>0</v>
      </c>
      <c r="U389" s="38">
        <v>0</v>
      </c>
      <c r="V389" s="39">
        <v>0</v>
      </c>
      <c r="W389" s="36">
        <v>0</v>
      </c>
      <c r="X389" s="36">
        <v>0</v>
      </c>
      <c r="Y389" s="37">
        <v>0</v>
      </c>
      <c r="Z389" s="39">
        <v>0</v>
      </c>
      <c r="AA389" s="36">
        <v>0</v>
      </c>
      <c r="AB389" s="36">
        <v>0</v>
      </c>
      <c r="AC389" s="37">
        <v>0</v>
      </c>
      <c r="AD389" s="38">
        <v>0</v>
      </c>
      <c r="AE389" s="38">
        <v>0</v>
      </c>
      <c r="AF389" s="39">
        <v>0</v>
      </c>
      <c r="AG389" s="36">
        <v>0</v>
      </c>
      <c r="AH389" s="36">
        <v>0</v>
      </c>
      <c r="AI389" s="36">
        <v>0</v>
      </c>
      <c r="AJ389" s="36">
        <v>0</v>
      </c>
      <c r="AK389" s="40">
        <v>12404</v>
      </c>
      <c r="AL389" s="38">
        <v>0</v>
      </c>
      <c r="AM389" s="38">
        <v>0</v>
      </c>
      <c r="AN389" s="38">
        <v>0</v>
      </c>
      <c r="AO389" s="38">
        <v>0</v>
      </c>
      <c r="AP389" s="38">
        <v>0</v>
      </c>
      <c r="AQ389" s="36">
        <v>0</v>
      </c>
      <c r="AR389" s="36">
        <v>0</v>
      </c>
      <c r="AS389" s="36">
        <v>0</v>
      </c>
      <c r="AT389" s="36">
        <v>0</v>
      </c>
      <c r="AU389" s="36">
        <v>0</v>
      </c>
      <c r="AV389" s="36">
        <v>0</v>
      </c>
      <c r="AW389" s="36">
        <v>0</v>
      </c>
      <c r="AX389" s="36">
        <v>0</v>
      </c>
      <c r="AY389" s="36">
        <v>0</v>
      </c>
      <c r="AZ389" s="40"/>
      <c r="BA389" s="40">
        <v>12404</v>
      </c>
      <c r="BB389" s="36">
        <v>0</v>
      </c>
      <c r="BC389" s="36">
        <v>0</v>
      </c>
      <c r="BD389" s="36">
        <v>318</v>
      </c>
      <c r="BE389" s="36">
        <v>-16</v>
      </c>
    </row>
    <row r="390" spans="1:57" x14ac:dyDescent="0.2">
      <c r="A390" s="35" t="s">
        <v>184</v>
      </c>
      <c r="B390" s="35" t="s">
        <v>1432</v>
      </c>
      <c r="C390" s="397" t="s">
        <v>740</v>
      </c>
      <c r="D390" s="35" t="s">
        <v>183</v>
      </c>
      <c r="E390" s="35"/>
      <c r="F390" s="35" t="s">
        <v>743</v>
      </c>
      <c r="G390" s="36">
        <v>0</v>
      </c>
      <c r="H390" s="36">
        <v>0</v>
      </c>
      <c r="I390" s="37">
        <v>0</v>
      </c>
      <c r="J390" s="39">
        <v>0</v>
      </c>
      <c r="K390" s="36">
        <v>0</v>
      </c>
      <c r="L390" s="36">
        <v>0</v>
      </c>
      <c r="M390" s="37">
        <v>0</v>
      </c>
      <c r="N390" s="38">
        <v>0</v>
      </c>
      <c r="O390" s="38">
        <v>0</v>
      </c>
      <c r="P390" s="38">
        <v>0</v>
      </c>
      <c r="Q390" s="39">
        <v>0</v>
      </c>
      <c r="R390" s="37">
        <v>14905</v>
      </c>
      <c r="S390" s="38">
        <v>0</v>
      </c>
      <c r="T390" s="38">
        <v>0</v>
      </c>
      <c r="U390" s="38">
        <v>0</v>
      </c>
      <c r="V390" s="39">
        <v>0</v>
      </c>
      <c r="W390" s="36">
        <v>0</v>
      </c>
      <c r="X390" s="36">
        <v>0</v>
      </c>
      <c r="Y390" s="37">
        <v>0</v>
      </c>
      <c r="Z390" s="39">
        <v>0</v>
      </c>
      <c r="AA390" s="36">
        <v>0</v>
      </c>
      <c r="AB390" s="36">
        <v>0</v>
      </c>
      <c r="AC390" s="37">
        <v>0</v>
      </c>
      <c r="AD390" s="38">
        <v>0</v>
      </c>
      <c r="AE390" s="38">
        <v>0</v>
      </c>
      <c r="AF390" s="39">
        <v>0</v>
      </c>
      <c r="AG390" s="36">
        <v>0</v>
      </c>
      <c r="AH390" s="36">
        <v>0</v>
      </c>
      <c r="AI390" s="36">
        <v>0</v>
      </c>
      <c r="AJ390" s="36">
        <v>0</v>
      </c>
      <c r="AK390" s="40">
        <v>14905</v>
      </c>
      <c r="AL390" s="38">
        <v>0</v>
      </c>
      <c r="AM390" s="38">
        <v>0</v>
      </c>
      <c r="AN390" s="38">
        <v>0</v>
      </c>
      <c r="AO390" s="38">
        <v>0</v>
      </c>
      <c r="AP390" s="38">
        <v>0</v>
      </c>
      <c r="AQ390" s="36">
        <v>0</v>
      </c>
      <c r="AR390" s="36">
        <v>0</v>
      </c>
      <c r="AS390" s="36">
        <v>-15386</v>
      </c>
      <c r="AT390" s="36">
        <v>0</v>
      </c>
      <c r="AU390" s="36">
        <v>0</v>
      </c>
      <c r="AV390" s="36">
        <v>0</v>
      </c>
      <c r="AW390" s="36">
        <v>0</v>
      </c>
      <c r="AX390" s="36">
        <v>0</v>
      </c>
      <c r="AY390" s="36">
        <v>0</v>
      </c>
      <c r="AZ390" s="40"/>
      <c r="BA390" s="40">
        <v>-481</v>
      </c>
      <c r="BB390" s="36">
        <v>0</v>
      </c>
      <c r="BC390" s="36">
        <v>0</v>
      </c>
      <c r="BD390" s="36">
        <v>31</v>
      </c>
      <c r="BE390" s="36">
        <v>-18</v>
      </c>
    </row>
    <row r="391" spans="1:57" x14ac:dyDescent="0.2">
      <c r="A391" s="35" t="s">
        <v>242</v>
      </c>
      <c r="B391" s="35" t="s">
        <v>1433</v>
      </c>
      <c r="C391" s="397" t="s">
        <v>1590</v>
      </c>
      <c r="D391" s="35" t="s">
        <v>881</v>
      </c>
      <c r="E391" s="35"/>
      <c r="F391" s="35" t="s">
        <v>743</v>
      </c>
      <c r="G391" s="36">
        <v>0</v>
      </c>
      <c r="H391" s="36">
        <v>56</v>
      </c>
      <c r="I391" s="37">
        <v>56</v>
      </c>
      <c r="J391" s="39">
        <v>0</v>
      </c>
      <c r="K391" s="36">
        <v>0</v>
      </c>
      <c r="L391" s="36">
        <v>0</v>
      </c>
      <c r="M391" s="37">
        <v>0</v>
      </c>
      <c r="N391" s="38">
        <v>0</v>
      </c>
      <c r="O391" s="38">
        <v>0</v>
      </c>
      <c r="P391" s="38">
        <v>0</v>
      </c>
      <c r="Q391" s="39">
        <v>0</v>
      </c>
      <c r="R391" s="37">
        <v>39276</v>
      </c>
      <c r="S391" s="38">
        <v>0</v>
      </c>
      <c r="T391" s="38">
        <v>0</v>
      </c>
      <c r="U391" s="38">
        <v>0</v>
      </c>
      <c r="V391" s="39">
        <v>0</v>
      </c>
      <c r="W391" s="36">
        <v>0</v>
      </c>
      <c r="X391" s="36">
        <v>0</v>
      </c>
      <c r="Y391" s="37">
        <v>0</v>
      </c>
      <c r="Z391" s="39">
        <v>0</v>
      </c>
      <c r="AA391" s="36">
        <v>0</v>
      </c>
      <c r="AB391" s="36">
        <v>0</v>
      </c>
      <c r="AC391" s="37">
        <v>0</v>
      </c>
      <c r="AD391" s="38">
        <v>0</v>
      </c>
      <c r="AE391" s="38">
        <v>0</v>
      </c>
      <c r="AF391" s="39">
        <v>0</v>
      </c>
      <c r="AG391" s="36">
        <v>0</v>
      </c>
      <c r="AH391" s="36">
        <v>0</v>
      </c>
      <c r="AI391" s="36">
        <v>0</v>
      </c>
      <c r="AJ391" s="36">
        <v>0</v>
      </c>
      <c r="AK391" s="40">
        <v>39332</v>
      </c>
      <c r="AL391" s="38">
        <v>0</v>
      </c>
      <c r="AM391" s="38">
        <v>0</v>
      </c>
      <c r="AN391" s="38">
        <v>0</v>
      </c>
      <c r="AO391" s="38">
        <v>0</v>
      </c>
      <c r="AP391" s="38">
        <v>0</v>
      </c>
      <c r="AQ391" s="36">
        <v>0</v>
      </c>
      <c r="AR391" s="36">
        <v>0</v>
      </c>
      <c r="AS391" s="36">
        <v>-61825</v>
      </c>
      <c r="AT391" s="36">
        <v>0</v>
      </c>
      <c r="AU391" s="36">
        <v>0</v>
      </c>
      <c r="AV391" s="36">
        <v>0</v>
      </c>
      <c r="AW391" s="36">
        <v>0</v>
      </c>
      <c r="AX391" s="36">
        <v>0</v>
      </c>
      <c r="AY391" s="36">
        <v>0</v>
      </c>
      <c r="AZ391" s="40"/>
      <c r="BA391" s="40">
        <v>-22493</v>
      </c>
      <c r="BB391" s="36">
        <v>0</v>
      </c>
      <c r="BC391" s="36">
        <v>0</v>
      </c>
      <c r="BD391" s="36">
        <v>1206</v>
      </c>
      <c r="BE391" s="36">
        <v>-6</v>
      </c>
    </row>
    <row r="392" spans="1:57" x14ac:dyDescent="0.2">
      <c r="A392" s="35" t="s">
        <v>361</v>
      </c>
      <c r="B392" s="35" t="s">
        <v>1434</v>
      </c>
      <c r="C392" s="397" t="s">
        <v>1590</v>
      </c>
      <c r="D392" s="35" t="s">
        <v>882</v>
      </c>
      <c r="E392" s="35"/>
      <c r="F392" s="35" t="s">
        <v>743</v>
      </c>
      <c r="G392" s="36">
        <v>0</v>
      </c>
      <c r="H392" s="36">
        <v>99</v>
      </c>
      <c r="I392" s="37">
        <v>99</v>
      </c>
      <c r="J392" s="39">
        <v>0</v>
      </c>
      <c r="K392" s="36">
        <v>0</v>
      </c>
      <c r="L392" s="36">
        <v>0</v>
      </c>
      <c r="M392" s="37">
        <v>0</v>
      </c>
      <c r="N392" s="38">
        <v>0</v>
      </c>
      <c r="O392" s="38">
        <v>0</v>
      </c>
      <c r="P392" s="38">
        <v>0</v>
      </c>
      <c r="Q392" s="39">
        <v>0</v>
      </c>
      <c r="R392" s="37">
        <v>25794</v>
      </c>
      <c r="S392" s="38">
        <v>0</v>
      </c>
      <c r="T392" s="38">
        <v>0</v>
      </c>
      <c r="U392" s="38">
        <v>0</v>
      </c>
      <c r="V392" s="39">
        <v>0</v>
      </c>
      <c r="W392" s="36">
        <v>0</v>
      </c>
      <c r="X392" s="36">
        <v>0</v>
      </c>
      <c r="Y392" s="37">
        <v>0</v>
      </c>
      <c r="Z392" s="39">
        <v>0</v>
      </c>
      <c r="AA392" s="36">
        <v>0</v>
      </c>
      <c r="AB392" s="36">
        <v>0</v>
      </c>
      <c r="AC392" s="37">
        <v>0</v>
      </c>
      <c r="AD392" s="38">
        <v>0</v>
      </c>
      <c r="AE392" s="38">
        <v>0</v>
      </c>
      <c r="AF392" s="39">
        <v>0</v>
      </c>
      <c r="AG392" s="36">
        <v>0</v>
      </c>
      <c r="AH392" s="36">
        <v>0</v>
      </c>
      <c r="AI392" s="36">
        <v>0</v>
      </c>
      <c r="AJ392" s="36">
        <v>0</v>
      </c>
      <c r="AK392" s="40">
        <v>25893</v>
      </c>
      <c r="AL392" s="38">
        <v>0</v>
      </c>
      <c r="AM392" s="38">
        <v>0</v>
      </c>
      <c r="AN392" s="38">
        <v>0</v>
      </c>
      <c r="AO392" s="38">
        <v>0</v>
      </c>
      <c r="AP392" s="38">
        <v>0</v>
      </c>
      <c r="AQ392" s="36">
        <v>0</v>
      </c>
      <c r="AR392" s="36">
        <v>0</v>
      </c>
      <c r="AS392" s="36">
        <v>-11566</v>
      </c>
      <c r="AT392" s="36">
        <v>0</v>
      </c>
      <c r="AU392" s="36">
        <v>0</v>
      </c>
      <c r="AV392" s="36">
        <v>0</v>
      </c>
      <c r="AW392" s="36">
        <v>0</v>
      </c>
      <c r="AX392" s="36">
        <v>0</v>
      </c>
      <c r="AY392" s="36">
        <v>0</v>
      </c>
      <c r="AZ392" s="40"/>
      <c r="BA392" s="40">
        <v>14327</v>
      </c>
      <c r="BB392" s="36">
        <v>0</v>
      </c>
      <c r="BC392" s="36">
        <v>0</v>
      </c>
      <c r="BD392" s="36">
        <v>0</v>
      </c>
      <c r="BE392" s="36">
        <v>0</v>
      </c>
    </row>
    <row r="393" spans="1:57" x14ac:dyDescent="0.2">
      <c r="A393" s="35" t="s">
        <v>402</v>
      </c>
      <c r="B393" s="35" t="s">
        <v>1435</v>
      </c>
      <c r="C393" s="397" t="s">
        <v>740</v>
      </c>
      <c r="D393" s="35" t="s">
        <v>401</v>
      </c>
      <c r="E393" s="35"/>
      <c r="F393" s="35" t="s">
        <v>743</v>
      </c>
      <c r="G393" s="36">
        <v>0</v>
      </c>
      <c r="H393" s="36">
        <v>0</v>
      </c>
      <c r="I393" s="37">
        <v>0</v>
      </c>
      <c r="J393" s="39">
        <v>0</v>
      </c>
      <c r="K393" s="36">
        <v>0</v>
      </c>
      <c r="L393" s="36">
        <v>0</v>
      </c>
      <c r="M393" s="37">
        <v>0</v>
      </c>
      <c r="N393" s="38">
        <v>0</v>
      </c>
      <c r="O393" s="38">
        <v>0</v>
      </c>
      <c r="P393" s="38">
        <v>0</v>
      </c>
      <c r="Q393" s="39">
        <v>0</v>
      </c>
      <c r="R393" s="37">
        <v>10277</v>
      </c>
      <c r="S393" s="38">
        <v>0</v>
      </c>
      <c r="T393" s="38">
        <v>0</v>
      </c>
      <c r="U393" s="38">
        <v>0</v>
      </c>
      <c r="V393" s="39">
        <v>0</v>
      </c>
      <c r="W393" s="36">
        <v>0</v>
      </c>
      <c r="X393" s="36">
        <v>0</v>
      </c>
      <c r="Y393" s="37">
        <v>0</v>
      </c>
      <c r="Z393" s="39">
        <v>0</v>
      </c>
      <c r="AA393" s="36">
        <v>0</v>
      </c>
      <c r="AB393" s="36">
        <v>0</v>
      </c>
      <c r="AC393" s="37">
        <v>0</v>
      </c>
      <c r="AD393" s="38">
        <v>0</v>
      </c>
      <c r="AE393" s="38">
        <v>0</v>
      </c>
      <c r="AF393" s="39">
        <v>0</v>
      </c>
      <c r="AG393" s="36">
        <v>0</v>
      </c>
      <c r="AH393" s="36">
        <v>0</v>
      </c>
      <c r="AI393" s="36">
        <v>0</v>
      </c>
      <c r="AJ393" s="36">
        <v>0</v>
      </c>
      <c r="AK393" s="40">
        <v>10277</v>
      </c>
      <c r="AL393" s="38">
        <v>0</v>
      </c>
      <c r="AM393" s="38">
        <v>0</v>
      </c>
      <c r="AN393" s="38">
        <v>0</v>
      </c>
      <c r="AO393" s="38">
        <v>0</v>
      </c>
      <c r="AP393" s="38">
        <v>0</v>
      </c>
      <c r="AQ393" s="36">
        <v>0</v>
      </c>
      <c r="AR393" s="36">
        <v>0</v>
      </c>
      <c r="AS393" s="36">
        <v>-11987</v>
      </c>
      <c r="AT393" s="36">
        <v>0</v>
      </c>
      <c r="AU393" s="36">
        <v>0</v>
      </c>
      <c r="AV393" s="36">
        <v>0</v>
      </c>
      <c r="AW393" s="36">
        <v>0</v>
      </c>
      <c r="AX393" s="36">
        <v>0</v>
      </c>
      <c r="AY393" s="36">
        <v>0</v>
      </c>
      <c r="AZ393" s="40"/>
      <c r="BA393" s="40">
        <v>-1710</v>
      </c>
      <c r="BB393" s="36">
        <v>0</v>
      </c>
      <c r="BC393" s="36">
        <v>0</v>
      </c>
      <c r="BD393" s="36">
        <v>469</v>
      </c>
      <c r="BE393" s="36">
        <v>-15</v>
      </c>
    </row>
    <row r="394" spans="1:57" x14ac:dyDescent="0.2">
      <c r="A394" s="35" t="s">
        <v>660</v>
      </c>
      <c r="B394" s="35" t="s">
        <v>1436</v>
      </c>
      <c r="C394" s="397" t="s">
        <v>740</v>
      </c>
      <c r="D394" s="35" t="s">
        <v>659</v>
      </c>
      <c r="E394" s="35"/>
      <c r="F394" s="35" t="s">
        <v>743</v>
      </c>
      <c r="G394" s="36">
        <v>0</v>
      </c>
      <c r="H394" s="36">
        <v>0</v>
      </c>
      <c r="I394" s="37">
        <v>0</v>
      </c>
      <c r="J394" s="39">
        <v>0</v>
      </c>
      <c r="K394" s="36">
        <v>0</v>
      </c>
      <c r="L394" s="36">
        <v>0</v>
      </c>
      <c r="M394" s="37">
        <v>0</v>
      </c>
      <c r="N394" s="38">
        <v>0</v>
      </c>
      <c r="O394" s="38">
        <v>0</v>
      </c>
      <c r="P394" s="38">
        <v>0</v>
      </c>
      <c r="Q394" s="39">
        <v>0</v>
      </c>
      <c r="R394" s="37">
        <v>940</v>
      </c>
      <c r="S394" s="38">
        <v>0</v>
      </c>
      <c r="T394" s="38">
        <v>0</v>
      </c>
      <c r="U394" s="38">
        <v>0</v>
      </c>
      <c r="V394" s="39">
        <v>0</v>
      </c>
      <c r="W394" s="36">
        <v>0</v>
      </c>
      <c r="X394" s="36">
        <v>0</v>
      </c>
      <c r="Y394" s="37">
        <v>0</v>
      </c>
      <c r="Z394" s="39">
        <v>0</v>
      </c>
      <c r="AA394" s="36">
        <v>0</v>
      </c>
      <c r="AB394" s="36">
        <v>0</v>
      </c>
      <c r="AC394" s="37">
        <v>0</v>
      </c>
      <c r="AD394" s="38">
        <v>0</v>
      </c>
      <c r="AE394" s="38">
        <v>0</v>
      </c>
      <c r="AF394" s="39">
        <v>0</v>
      </c>
      <c r="AG394" s="36">
        <v>0</v>
      </c>
      <c r="AH394" s="36">
        <v>0</v>
      </c>
      <c r="AI394" s="36">
        <v>0</v>
      </c>
      <c r="AJ394" s="36">
        <v>0</v>
      </c>
      <c r="AK394" s="40">
        <v>940</v>
      </c>
      <c r="AL394" s="38">
        <v>0</v>
      </c>
      <c r="AM394" s="38">
        <v>0</v>
      </c>
      <c r="AN394" s="38">
        <v>0</v>
      </c>
      <c r="AO394" s="38">
        <v>0</v>
      </c>
      <c r="AP394" s="38">
        <v>0</v>
      </c>
      <c r="AQ394" s="36">
        <v>0</v>
      </c>
      <c r="AR394" s="36">
        <v>0</v>
      </c>
      <c r="AS394" s="36">
        <v>-1671</v>
      </c>
      <c r="AT394" s="36">
        <v>-12</v>
      </c>
      <c r="AU394" s="36">
        <v>0</v>
      </c>
      <c r="AV394" s="36">
        <v>0</v>
      </c>
      <c r="AW394" s="36">
        <v>0</v>
      </c>
      <c r="AX394" s="36">
        <v>0</v>
      </c>
      <c r="AY394" s="36">
        <v>0</v>
      </c>
      <c r="AZ394" s="40"/>
      <c r="BA394" s="40">
        <v>-743</v>
      </c>
      <c r="BB394" s="36">
        <v>0</v>
      </c>
      <c r="BC394" s="36">
        <v>0</v>
      </c>
      <c r="BD394" s="36">
        <v>106</v>
      </c>
      <c r="BE394" s="36">
        <v>-12</v>
      </c>
    </row>
    <row r="395" spans="1:57" x14ac:dyDescent="0.2">
      <c r="A395" s="35" t="s">
        <v>651</v>
      </c>
      <c r="B395" s="35" t="s">
        <v>1437</v>
      </c>
      <c r="C395" s="397" t="s">
        <v>740</v>
      </c>
      <c r="D395" s="35" t="s">
        <v>650</v>
      </c>
      <c r="E395" s="35"/>
      <c r="F395" s="35" t="s">
        <v>743</v>
      </c>
      <c r="G395" s="36">
        <v>0</v>
      </c>
      <c r="H395" s="36">
        <v>0</v>
      </c>
      <c r="I395" s="37">
        <v>0</v>
      </c>
      <c r="J395" s="39">
        <v>0</v>
      </c>
      <c r="K395" s="36">
        <v>0</v>
      </c>
      <c r="L395" s="36">
        <v>0</v>
      </c>
      <c r="M395" s="37">
        <v>0</v>
      </c>
      <c r="N395" s="38">
        <v>0</v>
      </c>
      <c r="O395" s="38">
        <v>0</v>
      </c>
      <c r="P395" s="38">
        <v>0</v>
      </c>
      <c r="Q395" s="39">
        <v>0</v>
      </c>
      <c r="R395" s="37">
        <v>12375</v>
      </c>
      <c r="S395" s="38">
        <v>0</v>
      </c>
      <c r="T395" s="38">
        <v>0</v>
      </c>
      <c r="U395" s="38">
        <v>0</v>
      </c>
      <c r="V395" s="39">
        <v>0</v>
      </c>
      <c r="W395" s="36">
        <v>0</v>
      </c>
      <c r="X395" s="36">
        <v>0</v>
      </c>
      <c r="Y395" s="37">
        <v>0</v>
      </c>
      <c r="Z395" s="39">
        <v>0</v>
      </c>
      <c r="AA395" s="36">
        <v>0</v>
      </c>
      <c r="AB395" s="36">
        <v>0</v>
      </c>
      <c r="AC395" s="37">
        <v>0</v>
      </c>
      <c r="AD395" s="38">
        <v>0</v>
      </c>
      <c r="AE395" s="38">
        <v>0</v>
      </c>
      <c r="AF395" s="39">
        <v>0</v>
      </c>
      <c r="AG395" s="36">
        <v>0</v>
      </c>
      <c r="AH395" s="36">
        <v>0</v>
      </c>
      <c r="AI395" s="36">
        <v>0</v>
      </c>
      <c r="AJ395" s="36">
        <v>0</v>
      </c>
      <c r="AK395" s="40">
        <v>12375</v>
      </c>
      <c r="AL395" s="38">
        <v>0</v>
      </c>
      <c r="AM395" s="38">
        <v>0</v>
      </c>
      <c r="AN395" s="38">
        <v>0</v>
      </c>
      <c r="AO395" s="38">
        <v>0</v>
      </c>
      <c r="AP395" s="38">
        <v>0</v>
      </c>
      <c r="AQ395" s="36">
        <v>0</v>
      </c>
      <c r="AR395" s="36">
        <v>0</v>
      </c>
      <c r="AS395" s="36">
        <v>-13166</v>
      </c>
      <c r="AT395" s="36">
        <v>0</v>
      </c>
      <c r="AU395" s="36">
        <v>0</v>
      </c>
      <c r="AV395" s="36">
        <v>0</v>
      </c>
      <c r="AW395" s="36">
        <v>0</v>
      </c>
      <c r="AX395" s="36">
        <v>0</v>
      </c>
      <c r="AY395" s="36">
        <v>0</v>
      </c>
      <c r="AZ395" s="40"/>
      <c r="BA395" s="40">
        <v>-791</v>
      </c>
      <c r="BB395" s="36">
        <v>0</v>
      </c>
      <c r="BC395" s="36">
        <v>0</v>
      </c>
      <c r="BD395" s="36">
        <v>1286</v>
      </c>
      <c r="BE395" s="36">
        <v>-13</v>
      </c>
    </row>
    <row r="396" spans="1:57" x14ac:dyDescent="0.2">
      <c r="A396" s="35" t="s">
        <v>653</v>
      </c>
      <c r="B396" s="35" t="s">
        <v>1438</v>
      </c>
      <c r="C396" s="397" t="s">
        <v>1593</v>
      </c>
      <c r="D396" s="35" t="s">
        <v>948</v>
      </c>
      <c r="E396" s="35"/>
      <c r="F396" s="35" t="s">
        <v>743</v>
      </c>
      <c r="G396" s="36">
        <v>0</v>
      </c>
      <c r="H396" s="36">
        <v>152</v>
      </c>
      <c r="I396" s="37">
        <v>152</v>
      </c>
      <c r="J396" s="39">
        <v>0</v>
      </c>
      <c r="K396" s="36">
        <v>0</v>
      </c>
      <c r="L396" s="36">
        <v>0</v>
      </c>
      <c r="M396" s="37">
        <v>0</v>
      </c>
      <c r="N396" s="38">
        <v>28262</v>
      </c>
      <c r="O396" s="38">
        <v>0</v>
      </c>
      <c r="P396" s="38">
        <v>1172</v>
      </c>
      <c r="Q396" s="39">
        <v>29434</v>
      </c>
      <c r="R396" s="37">
        <v>0</v>
      </c>
      <c r="S396" s="38">
        <v>0</v>
      </c>
      <c r="T396" s="38">
        <v>0</v>
      </c>
      <c r="U396" s="38">
        <v>0</v>
      </c>
      <c r="V396" s="39">
        <v>0</v>
      </c>
      <c r="W396" s="36">
        <v>0</v>
      </c>
      <c r="X396" s="36">
        <v>0</v>
      </c>
      <c r="Y396" s="37">
        <v>0</v>
      </c>
      <c r="Z396" s="39">
        <v>0</v>
      </c>
      <c r="AA396" s="36">
        <v>0</v>
      </c>
      <c r="AB396" s="36">
        <v>0</v>
      </c>
      <c r="AC396" s="37">
        <v>0</v>
      </c>
      <c r="AD396" s="38">
        <v>0</v>
      </c>
      <c r="AE396" s="38">
        <v>0</v>
      </c>
      <c r="AF396" s="39">
        <v>0</v>
      </c>
      <c r="AG396" s="36">
        <v>331</v>
      </c>
      <c r="AH396" s="36">
        <v>0</v>
      </c>
      <c r="AI396" s="36">
        <v>0</v>
      </c>
      <c r="AJ396" s="36">
        <v>0</v>
      </c>
      <c r="AK396" s="40">
        <v>29917</v>
      </c>
      <c r="AL396" s="38">
        <v>0</v>
      </c>
      <c r="AM396" s="38">
        <v>0</v>
      </c>
      <c r="AN396" s="38">
        <v>0</v>
      </c>
      <c r="AO396" s="38">
        <v>0</v>
      </c>
      <c r="AP396" s="38">
        <v>0</v>
      </c>
      <c r="AQ396" s="36">
        <v>0</v>
      </c>
      <c r="AR396" s="36">
        <v>-30385</v>
      </c>
      <c r="AS396" s="36">
        <v>0</v>
      </c>
      <c r="AT396" s="36">
        <v>0</v>
      </c>
      <c r="AU396" s="36">
        <v>-686</v>
      </c>
      <c r="AV396" s="36">
        <v>0</v>
      </c>
      <c r="AW396" s="36">
        <v>0</v>
      </c>
      <c r="AX396" s="36">
        <v>0</v>
      </c>
      <c r="AY396" s="36">
        <v>0</v>
      </c>
      <c r="AZ396" s="40"/>
      <c r="BA396" s="40">
        <v>-1154</v>
      </c>
      <c r="BB396" s="36">
        <v>0</v>
      </c>
      <c r="BC396" s="36">
        <v>0</v>
      </c>
      <c r="BD396" s="36">
        <v>2497</v>
      </c>
      <c r="BE396" s="36">
        <v>-214</v>
      </c>
    </row>
    <row r="397" spans="1:57" x14ac:dyDescent="0.2">
      <c r="A397" s="35" t="s">
        <v>240</v>
      </c>
      <c r="B397" s="35" t="s">
        <v>1439</v>
      </c>
      <c r="C397" s="397" t="s">
        <v>1590</v>
      </c>
      <c r="D397" s="35" t="s">
        <v>744</v>
      </c>
      <c r="E397" s="35"/>
      <c r="F397" s="35" t="s">
        <v>743</v>
      </c>
      <c r="G397" s="36">
        <v>0</v>
      </c>
      <c r="H397" s="36">
        <v>1028</v>
      </c>
      <c r="I397" s="37">
        <v>1028</v>
      </c>
      <c r="J397" s="39">
        <v>0</v>
      </c>
      <c r="K397" s="36">
        <v>0</v>
      </c>
      <c r="L397" s="36">
        <v>214495</v>
      </c>
      <c r="M397" s="37">
        <v>214495</v>
      </c>
      <c r="N397" s="38">
        <v>36080</v>
      </c>
      <c r="O397" s="38">
        <v>0</v>
      </c>
      <c r="P397" s="38">
        <v>2612</v>
      </c>
      <c r="Q397" s="39">
        <v>38692</v>
      </c>
      <c r="R397" s="37">
        <v>0</v>
      </c>
      <c r="S397" s="38">
        <v>0</v>
      </c>
      <c r="T397" s="38">
        <v>0</v>
      </c>
      <c r="U397" s="38">
        <v>0</v>
      </c>
      <c r="V397" s="39">
        <v>0</v>
      </c>
      <c r="W397" s="36">
        <v>0</v>
      </c>
      <c r="X397" s="36">
        <v>0</v>
      </c>
      <c r="Y397" s="37">
        <v>0</v>
      </c>
      <c r="Z397" s="39">
        <v>0</v>
      </c>
      <c r="AA397" s="36">
        <v>0</v>
      </c>
      <c r="AB397" s="36">
        <v>0</v>
      </c>
      <c r="AC397" s="37">
        <v>0</v>
      </c>
      <c r="AD397" s="38">
        <v>0</v>
      </c>
      <c r="AE397" s="38">
        <v>0</v>
      </c>
      <c r="AF397" s="39">
        <v>0</v>
      </c>
      <c r="AG397" s="36">
        <v>0</v>
      </c>
      <c r="AH397" s="36">
        <v>0</v>
      </c>
      <c r="AI397" s="36">
        <v>0</v>
      </c>
      <c r="AJ397" s="36">
        <v>0</v>
      </c>
      <c r="AK397" s="40">
        <v>254215</v>
      </c>
      <c r="AL397" s="38">
        <v>0</v>
      </c>
      <c r="AM397" s="38">
        <v>0</v>
      </c>
      <c r="AN397" s="38">
        <v>0</v>
      </c>
      <c r="AO397" s="38">
        <v>0</v>
      </c>
      <c r="AP397" s="38">
        <v>0</v>
      </c>
      <c r="AQ397" s="36">
        <v>0</v>
      </c>
      <c r="AR397" s="36">
        <v>-25968</v>
      </c>
      <c r="AS397" s="36">
        <v>0</v>
      </c>
      <c r="AT397" s="36">
        <v>0</v>
      </c>
      <c r="AU397" s="36">
        <v>0</v>
      </c>
      <c r="AV397" s="36">
        <v>0</v>
      </c>
      <c r="AW397" s="36">
        <v>0</v>
      </c>
      <c r="AX397" s="36">
        <v>0</v>
      </c>
      <c r="AY397" s="36">
        <v>0</v>
      </c>
      <c r="AZ397" s="40"/>
      <c r="BA397" s="40">
        <v>228247</v>
      </c>
      <c r="BB397" s="36">
        <v>0</v>
      </c>
      <c r="BC397" s="36">
        <v>0</v>
      </c>
      <c r="BD397" s="36">
        <v>14141</v>
      </c>
      <c r="BE397" s="36">
        <v>900</v>
      </c>
    </row>
    <row r="398" spans="1:57" x14ac:dyDescent="0.2">
      <c r="A398" s="35" t="s">
        <v>870</v>
      </c>
      <c r="B398" s="35" t="s">
        <v>1440</v>
      </c>
      <c r="C398" s="397" t="s">
        <v>1590</v>
      </c>
      <c r="D398" s="35" t="s">
        <v>871</v>
      </c>
      <c r="E398" s="35"/>
      <c r="F398" s="35" t="s">
        <v>743</v>
      </c>
      <c r="G398" s="36">
        <v>0</v>
      </c>
      <c r="H398" s="36">
        <v>316</v>
      </c>
      <c r="I398" s="37">
        <v>316</v>
      </c>
      <c r="J398" s="39">
        <v>0</v>
      </c>
      <c r="K398" s="36">
        <v>0</v>
      </c>
      <c r="L398" s="36">
        <v>0</v>
      </c>
      <c r="M398" s="37">
        <v>0</v>
      </c>
      <c r="N398" s="38">
        <v>46093</v>
      </c>
      <c r="O398" s="38">
        <v>0</v>
      </c>
      <c r="P398" s="38">
        <v>102</v>
      </c>
      <c r="Q398" s="39">
        <v>46195</v>
      </c>
      <c r="R398" s="37">
        <v>0</v>
      </c>
      <c r="S398" s="38">
        <v>0</v>
      </c>
      <c r="T398" s="38">
        <v>0</v>
      </c>
      <c r="U398" s="38">
        <v>0</v>
      </c>
      <c r="V398" s="39">
        <v>0</v>
      </c>
      <c r="W398" s="36">
        <v>0</v>
      </c>
      <c r="X398" s="36">
        <v>0</v>
      </c>
      <c r="Y398" s="37">
        <v>0</v>
      </c>
      <c r="Z398" s="39">
        <v>0</v>
      </c>
      <c r="AA398" s="36">
        <v>204</v>
      </c>
      <c r="AB398" s="36">
        <v>0</v>
      </c>
      <c r="AC398" s="37">
        <v>204</v>
      </c>
      <c r="AD398" s="38">
        <v>0</v>
      </c>
      <c r="AE398" s="38">
        <v>0</v>
      </c>
      <c r="AF398" s="39">
        <v>0</v>
      </c>
      <c r="AG398" s="36">
        <v>0</v>
      </c>
      <c r="AH398" s="36">
        <v>0</v>
      </c>
      <c r="AI398" s="36">
        <v>0</v>
      </c>
      <c r="AJ398" s="36">
        <v>0</v>
      </c>
      <c r="AK398" s="40">
        <v>46715</v>
      </c>
      <c r="AL398" s="38">
        <v>0</v>
      </c>
      <c r="AM398" s="38">
        <v>0</v>
      </c>
      <c r="AN398" s="38">
        <v>0</v>
      </c>
      <c r="AO398" s="38">
        <v>0</v>
      </c>
      <c r="AP398" s="38">
        <v>0</v>
      </c>
      <c r="AQ398" s="36">
        <v>0</v>
      </c>
      <c r="AR398" s="36">
        <v>-23850</v>
      </c>
      <c r="AS398" s="36">
        <v>0</v>
      </c>
      <c r="AT398" s="36">
        <v>0</v>
      </c>
      <c r="AU398" s="36">
        <v>0</v>
      </c>
      <c r="AV398" s="36">
        <v>-3592</v>
      </c>
      <c r="AW398" s="36">
        <v>0</v>
      </c>
      <c r="AX398" s="36">
        <v>0</v>
      </c>
      <c r="AY398" s="36">
        <v>0</v>
      </c>
      <c r="AZ398" s="40"/>
      <c r="BA398" s="40">
        <v>19273</v>
      </c>
      <c r="BB398" s="36">
        <v>-3072</v>
      </c>
      <c r="BC398" s="36">
        <v>0</v>
      </c>
      <c r="BD398" s="36">
        <v>2123</v>
      </c>
      <c r="BE398" s="36">
        <v>-529</v>
      </c>
    </row>
    <row r="399" spans="1:57" x14ac:dyDescent="0.2">
      <c r="A399" s="35" t="s">
        <v>868</v>
      </c>
      <c r="B399" s="35" t="s">
        <v>1441</v>
      </c>
      <c r="C399" s="397" t="s">
        <v>1594</v>
      </c>
      <c r="D399" s="35" t="s">
        <v>869</v>
      </c>
      <c r="E399" s="35"/>
      <c r="F399" s="35" t="s">
        <v>743</v>
      </c>
      <c r="G399" s="36">
        <v>80</v>
      </c>
      <c r="H399" s="36">
        <v>0</v>
      </c>
      <c r="I399" s="37">
        <v>80</v>
      </c>
      <c r="J399" s="39">
        <v>0</v>
      </c>
      <c r="K399" s="36">
        <v>0</v>
      </c>
      <c r="L399" s="36">
        <v>0</v>
      </c>
      <c r="M399" s="37">
        <v>0</v>
      </c>
      <c r="N399" s="38">
        <v>14688</v>
      </c>
      <c r="O399" s="38">
        <v>0</v>
      </c>
      <c r="P399" s="38">
        <v>0</v>
      </c>
      <c r="Q399" s="39">
        <v>14688</v>
      </c>
      <c r="R399" s="37">
        <v>0</v>
      </c>
      <c r="S399" s="38">
        <v>0</v>
      </c>
      <c r="T399" s="38">
        <v>0</v>
      </c>
      <c r="U399" s="38">
        <v>0</v>
      </c>
      <c r="V399" s="39">
        <v>0</v>
      </c>
      <c r="W399" s="36">
        <v>0</v>
      </c>
      <c r="X399" s="36">
        <v>0</v>
      </c>
      <c r="Y399" s="37">
        <v>0</v>
      </c>
      <c r="Z399" s="39">
        <v>0</v>
      </c>
      <c r="AA399" s="36">
        <v>0</v>
      </c>
      <c r="AB399" s="36">
        <v>0</v>
      </c>
      <c r="AC399" s="37">
        <v>0</v>
      </c>
      <c r="AD399" s="38">
        <v>0</v>
      </c>
      <c r="AE399" s="38">
        <v>0</v>
      </c>
      <c r="AF399" s="39">
        <v>0</v>
      </c>
      <c r="AG399" s="36">
        <v>0</v>
      </c>
      <c r="AH399" s="36">
        <v>0</v>
      </c>
      <c r="AI399" s="36">
        <v>0</v>
      </c>
      <c r="AJ399" s="36">
        <v>0</v>
      </c>
      <c r="AK399" s="40">
        <v>14768</v>
      </c>
      <c r="AL399" s="38">
        <v>0</v>
      </c>
      <c r="AM399" s="38">
        <v>0</v>
      </c>
      <c r="AN399" s="38">
        <v>0</v>
      </c>
      <c r="AO399" s="38">
        <v>0</v>
      </c>
      <c r="AP399" s="38">
        <v>0</v>
      </c>
      <c r="AQ399" s="36">
        <v>0</v>
      </c>
      <c r="AR399" s="36">
        <v>-14731</v>
      </c>
      <c r="AS399" s="36">
        <v>0</v>
      </c>
      <c r="AT399" s="36">
        <v>0</v>
      </c>
      <c r="AU399" s="36">
        <v>0</v>
      </c>
      <c r="AV399" s="36">
        <v>0</v>
      </c>
      <c r="AW399" s="36">
        <v>0</v>
      </c>
      <c r="AX399" s="36">
        <v>0</v>
      </c>
      <c r="AY399" s="36">
        <v>0</v>
      </c>
      <c r="AZ399" s="40"/>
      <c r="BA399" s="40">
        <v>37</v>
      </c>
      <c r="BB399" s="36">
        <v>0</v>
      </c>
      <c r="BC399" s="36">
        <v>0</v>
      </c>
      <c r="BD399" s="36">
        <v>4100</v>
      </c>
      <c r="BE399" s="36">
        <v>-448</v>
      </c>
    </row>
    <row r="400" spans="1:57" x14ac:dyDescent="0.2">
      <c r="A400" s="35" t="s">
        <v>874</v>
      </c>
      <c r="B400" s="35" t="s">
        <v>1442</v>
      </c>
      <c r="C400" s="397" t="s">
        <v>1591</v>
      </c>
      <c r="D400" s="35" t="s">
        <v>875</v>
      </c>
      <c r="E400" s="35"/>
      <c r="F400" s="35" t="s">
        <v>743</v>
      </c>
      <c r="G400" s="36">
        <v>0</v>
      </c>
      <c r="H400" s="36">
        <v>429</v>
      </c>
      <c r="I400" s="37">
        <v>429</v>
      </c>
      <c r="J400" s="39">
        <v>0</v>
      </c>
      <c r="K400" s="36">
        <v>0</v>
      </c>
      <c r="L400" s="36">
        <v>0</v>
      </c>
      <c r="M400" s="37">
        <v>0</v>
      </c>
      <c r="N400" s="38">
        <v>23448</v>
      </c>
      <c r="O400" s="38">
        <v>0</v>
      </c>
      <c r="P400" s="38">
        <v>505</v>
      </c>
      <c r="Q400" s="39">
        <v>23953</v>
      </c>
      <c r="R400" s="37">
        <v>0</v>
      </c>
      <c r="S400" s="38">
        <v>0</v>
      </c>
      <c r="T400" s="38">
        <v>0</v>
      </c>
      <c r="U400" s="38">
        <v>0</v>
      </c>
      <c r="V400" s="39">
        <v>0</v>
      </c>
      <c r="W400" s="36">
        <v>0</v>
      </c>
      <c r="X400" s="36">
        <v>0</v>
      </c>
      <c r="Y400" s="37">
        <v>0</v>
      </c>
      <c r="Z400" s="39">
        <v>0</v>
      </c>
      <c r="AA400" s="36">
        <v>0</v>
      </c>
      <c r="AB400" s="36">
        <v>0</v>
      </c>
      <c r="AC400" s="37">
        <v>0</v>
      </c>
      <c r="AD400" s="38">
        <v>0</v>
      </c>
      <c r="AE400" s="38">
        <v>0</v>
      </c>
      <c r="AF400" s="39">
        <v>0</v>
      </c>
      <c r="AG400" s="36">
        <v>1220</v>
      </c>
      <c r="AH400" s="36">
        <v>0</v>
      </c>
      <c r="AI400" s="36">
        <v>0</v>
      </c>
      <c r="AJ400" s="36">
        <v>0</v>
      </c>
      <c r="AK400" s="40">
        <v>25602</v>
      </c>
      <c r="AL400" s="38">
        <v>0</v>
      </c>
      <c r="AM400" s="38">
        <v>0</v>
      </c>
      <c r="AN400" s="38">
        <v>0</v>
      </c>
      <c r="AO400" s="38">
        <v>0</v>
      </c>
      <c r="AP400" s="38">
        <v>0</v>
      </c>
      <c r="AQ400" s="36">
        <v>0</v>
      </c>
      <c r="AR400" s="36">
        <v>-21188</v>
      </c>
      <c r="AS400" s="36">
        <v>0</v>
      </c>
      <c r="AT400" s="36">
        <v>0</v>
      </c>
      <c r="AU400" s="36">
        <v>0</v>
      </c>
      <c r="AV400" s="36">
        <v>0</v>
      </c>
      <c r="AW400" s="36">
        <v>0</v>
      </c>
      <c r="AX400" s="36">
        <v>0</v>
      </c>
      <c r="AY400" s="36">
        <v>0</v>
      </c>
      <c r="AZ400" s="40"/>
      <c r="BA400" s="40">
        <v>4414</v>
      </c>
      <c r="BB400" s="36">
        <v>0</v>
      </c>
      <c r="BC400" s="36">
        <v>0</v>
      </c>
      <c r="BD400" s="36">
        <v>1854</v>
      </c>
      <c r="BE400" s="36">
        <v>-178</v>
      </c>
    </row>
    <row r="401" spans="1:57" x14ac:dyDescent="0.2">
      <c r="A401" s="35" t="s">
        <v>872</v>
      </c>
      <c r="B401" s="35" t="s">
        <v>1443</v>
      </c>
      <c r="C401" s="397" t="s">
        <v>1594</v>
      </c>
      <c r="D401" s="35" t="s">
        <v>873</v>
      </c>
      <c r="E401" s="35"/>
      <c r="F401" s="35" t="s">
        <v>743</v>
      </c>
      <c r="G401" s="36">
        <v>0</v>
      </c>
      <c r="H401" s="36">
        <v>1069</v>
      </c>
      <c r="I401" s="37">
        <v>1069</v>
      </c>
      <c r="J401" s="39">
        <v>0</v>
      </c>
      <c r="K401" s="36">
        <v>0</v>
      </c>
      <c r="L401" s="36">
        <v>0</v>
      </c>
      <c r="M401" s="37">
        <v>0</v>
      </c>
      <c r="N401" s="38">
        <v>16298</v>
      </c>
      <c r="O401" s="38">
        <v>0</v>
      </c>
      <c r="P401" s="38">
        <v>4176</v>
      </c>
      <c r="Q401" s="39">
        <v>20474</v>
      </c>
      <c r="R401" s="37">
        <v>0</v>
      </c>
      <c r="S401" s="38">
        <v>0</v>
      </c>
      <c r="T401" s="38">
        <v>0</v>
      </c>
      <c r="U401" s="38">
        <v>0</v>
      </c>
      <c r="V401" s="39">
        <v>0</v>
      </c>
      <c r="W401" s="36">
        <v>0</v>
      </c>
      <c r="X401" s="36">
        <v>0</v>
      </c>
      <c r="Y401" s="37">
        <v>0</v>
      </c>
      <c r="Z401" s="39">
        <v>0</v>
      </c>
      <c r="AA401" s="36">
        <v>0</v>
      </c>
      <c r="AB401" s="36">
        <v>0</v>
      </c>
      <c r="AC401" s="37">
        <v>0</v>
      </c>
      <c r="AD401" s="38">
        <v>0</v>
      </c>
      <c r="AE401" s="38">
        <v>0</v>
      </c>
      <c r="AF401" s="39">
        <v>0</v>
      </c>
      <c r="AG401" s="36">
        <v>1581</v>
      </c>
      <c r="AH401" s="36">
        <v>0</v>
      </c>
      <c r="AI401" s="36">
        <v>0</v>
      </c>
      <c r="AJ401" s="36">
        <v>0</v>
      </c>
      <c r="AK401" s="40">
        <v>23124</v>
      </c>
      <c r="AL401" s="38">
        <v>0</v>
      </c>
      <c r="AM401" s="38">
        <v>0</v>
      </c>
      <c r="AN401" s="38">
        <v>0</v>
      </c>
      <c r="AO401" s="38">
        <v>0</v>
      </c>
      <c r="AP401" s="38">
        <v>0</v>
      </c>
      <c r="AQ401" s="36">
        <v>0</v>
      </c>
      <c r="AR401" s="36">
        <v>-31511</v>
      </c>
      <c r="AS401" s="36">
        <v>0</v>
      </c>
      <c r="AT401" s="36">
        <v>0</v>
      </c>
      <c r="AU401" s="36">
        <v>-2637</v>
      </c>
      <c r="AV401" s="36">
        <v>0</v>
      </c>
      <c r="AW401" s="36">
        <v>0</v>
      </c>
      <c r="AX401" s="36">
        <v>0</v>
      </c>
      <c r="AY401" s="36">
        <v>0</v>
      </c>
      <c r="AZ401" s="40"/>
      <c r="BA401" s="40">
        <v>-11024</v>
      </c>
      <c r="BB401" s="36">
        <v>0</v>
      </c>
      <c r="BC401" s="36">
        <v>0</v>
      </c>
      <c r="BD401" s="36">
        <v>1138</v>
      </c>
      <c r="BE401" s="36">
        <v>-291</v>
      </c>
    </row>
    <row r="402" spans="1:57" x14ac:dyDescent="0.2">
      <c r="A402" s="35" t="s">
        <v>1554</v>
      </c>
      <c r="B402" s="35" t="s">
        <v>1567</v>
      </c>
      <c r="C402" s="397" t="s">
        <v>1587</v>
      </c>
      <c r="D402" s="35" t="s">
        <v>1566</v>
      </c>
      <c r="E402" s="261"/>
      <c r="F402" s="35" t="s">
        <v>743</v>
      </c>
      <c r="G402" s="36">
        <v>0</v>
      </c>
      <c r="H402" s="36">
        <v>854</v>
      </c>
      <c r="I402" s="37">
        <v>854</v>
      </c>
      <c r="J402" s="39">
        <v>0</v>
      </c>
      <c r="K402" s="36">
        <v>0</v>
      </c>
      <c r="L402" s="36">
        <v>0</v>
      </c>
      <c r="M402" s="37">
        <v>0</v>
      </c>
      <c r="N402" s="38">
        <v>4309</v>
      </c>
      <c r="O402" s="38">
        <v>0</v>
      </c>
      <c r="P402" s="38">
        <v>3716</v>
      </c>
      <c r="Q402" s="39">
        <v>8025</v>
      </c>
      <c r="R402" s="37">
        <v>38</v>
      </c>
      <c r="S402" s="38">
        <v>0</v>
      </c>
      <c r="T402" s="38">
        <v>0</v>
      </c>
      <c r="U402" s="38">
        <v>0</v>
      </c>
      <c r="V402" s="39">
        <v>0</v>
      </c>
      <c r="W402" s="36">
        <v>0</v>
      </c>
      <c r="X402" s="36">
        <v>0</v>
      </c>
      <c r="Y402" s="37">
        <v>0</v>
      </c>
      <c r="Z402" s="39">
        <v>99</v>
      </c>
      <c r="AA402" s="36">
        <v>407</v>
      </c>
      <c r="AB402" s="36">
        <v>0</v>
      </c>
      <c r="AC402" s="37">
        <v>407</v>
      </c>
      <c r="AD402" s="38">
        <v>0</v>
      </c>
      <c r="AE402" s="38">
        <v>0</v>
      </c>
      <c r="AF402" s="39">
        <v>0</v>
      </c>
      <c r="AG402" s="36">
        <v>0</v>
      </c>
      <c r="AH402" s="36">
        <v>0</v>
      </c>
      <c r="AI402" s="36">
        <v>0</v>
      </c>
      <c r="AJ402" s="36">
        <v>0</v>
      </c>
      <c r="AK402" s="40">
        <v>9423</v>
      </c>
      <c r="AL402" s="38">
        <v>0</v>
      </c>
      <c r="AM402" s="38">
        <v>0</v>
      </c>
      <c r="AN402" s="38">
        <v>0</v>
      </c>
      <c r="AO402" s="38">
        <v>0</v>
      </c>
      <c r="AP402" s="38">
        <v>0</v>
      </c>
      <c r="AQ402" s="36">
        <v>0</v>
      </c>
      <c r="AR402" s="36">
        <v>-3820</v>
      </c>
      <c r="AS402" s="36">
        <v>0</v>
      </c>
      <c r="AT402" s="36">
        <v>0</v>
      </c>
      <c r="AU402" s="36">
        <v>0</v>
      </c>
      <c r="AV402" s="36">
        <v>0</v>
      </c>
      <c r="AW402" s="36">
        <v>0</v>
      </c>
      <c r="AX402" s="36">
        <v>0</v>
      </c>
      <c r="AY402" s="36">
        <v>0</v>
      </c>
      <c r="AZ402" s="40"/>
      <c r="BA402" s="40">
        <v>5603</v>
      </c>
      <c r="BB402" s="36">
        <v>0</v>
      </c>
      <c r="BC402" s="36">
        <v>0</v>
      </c>
      <c r="BD402" s="36">
        <v>0</v>
      </c>
      <c r="BE402" s="36">
        <v>-152</v>
      </c>
    </row>
    <row r="403" spans="1:57" x14ac:dyDescent="0.2">
      <c r="A403" s="35" t="s">
        <v>1554</v>
      </c>
      <c r="B403" s="35" t="s">
        <v>1568</v>
      </c>
      <c r="C403" s="397" t="s">
        <v>1591</v>
      </c>
      <c r="D403" s="35" t="s">
        <v>1565</v>
      </c>
      <c r="E403" s="261"/>
      <c r="F403" s="35" t="s">
        <v>743</v>
      </c>
      <c r="G403" s="36">
        <v>0</v>
      </c>
      <c r="H403" s="36">
        <v>854</v>
      </c>
      <c r="I403" s="37">
        <v>854</v>
      </c>
      <c r="J403" s="39">
        <v>0</v>
      </c>
      <c r="K403" s="36">
        <v>0</v>
      </c>
      <c r="L403" s="36">
        <v>0</v>
      </c>
      <c r="M403" s="37">
        <v>0</v>
      </c>
      <c r="N403" s="38">
        <v>4309</v>
      </c>
      <c r="O403" s="38">
        <v>0</v>
      </c>
      <c r="P403" s="38">
        <v>3716</v>
      </c>
      <c r="Q403" s="39">
        <v>8025</v>
      </c>
      <c r="R403" s="37">
        <v>38</v>
      </c>
      <c r="S403" s="38">
        <v>0</v>
      </c>
      <c r="T403" s="38">
        <v>0</v>
      </c>
      <c r="U403" s="38">
        <v>0</v>
      </c>
      <c r="V403" s="39">
        <v>0</v>
      </c>
      <c r="W403" s="36">
        <v>0</v>
      </c>
      <c r="X403" s="36">
        <v>0</v>
      </c>
      <c r="Y403" s="37">
        <v>0</v>
      </c>
      <c r="Z403" s="39">
        <v>99</v>
      </c>
      <c r="AA403" s="36">
        <v>407</v>
      </c>
      <c r="AB403" s="36">
        <v>0</v>
      </c>
      <c r="AC403" s="37">
        <v>407</v>
      </c>
      <c r="AD403" s="38">
        <v>0</v>
      </c>
      <c r="AE403" s="38">
        <v>0</v>
      </c>
      <c r="AF403" s="39">
        <v>0</v>
      </c>
      <c r="AG403" s="36">
        <v>0</v>
      </c>
      <c r="AH403" s="36">
        <v>0</v>
      </c>
      <c r="AI403" s="36">
        <v>0</v>
      </c>
      <c r="AJ403" s="36">
        <v>0</v>
      </c>
      <c r="AK403" s="40">
        <v>9423</v>
      </c>
      <c r="AL403" s="38">
        <v>0</v>
      </c>
      <c r="AM403" s="38">
        <v>0</v>
      </c>
      <c r="AN403" s="38">
        <v>0</v>
      </c>
      <c r="AO403" s="38">
        <v>0</v>
      </c>
      <c r="AP403" s="38">
        <v>0</v>
      </c>
      <c r="AQ403" s="36">
        <v>0</v>
      </c>
      <c r="AR403" s="36">
        <v>-3820</v>
      </c>
      <c r="AS403" s="36">
        <v>0</v>
      </c>
      <c r="AT403" s="36">
        <v>0</v>
      </c>
      <c r="AU403" s="36">
        <v>0</v>
      </c>
      <c r="AV403" s="36">
        <v>0</v>
      </c>
      <c r="AW403" s="36">
        <v>0</v>
      </c>
      <c r="AX403" s="36">
        <v>0</v>
      </c>
      <c r="AY403" s="36">
        <v>0</v>
      </c>
      <c r="AZ403" s="40"/>
      <c r="BA403" s="40">
        <v>5603</v>
      </c>
      <c r="BB403" s="36">
        <v>0</v>
      </c>
      <c r="BC403" s="36">
        <v>0</v>
      </c>
      <c r="BD403" s="36">
        <v>0</v>
      </c>
      <c r="BE403" s="36">
        <v>-152</v>
      </c>
    </row>
    <row r="404" spans="1:57" x14ac:dyDescent="0.2">
      <c r="A404" s="35" t="s">
        <v>1563</v>
      </c>
      <c r="B404" s="35" t="s">
        <v>1569</v>
      </c>
      <c r="C404" s="397" t="s">
        <v>1588</v>
      </c>
      <c r="D404" s="35" t="s">
        <v>1564</v>
      </c>
      <c r="E404" s="261"/>
      <c r="F404" s="35" t="s">
        <v>743</v>
      </c>
      <c r="G404" s="36">
        <v>0</v>
      </c>
      <c r="H404" s="36">
        <v>676</v>
      </c>
      <c r="I404" s="37">
        <v>676</v>
      </c>
      <c r="J404" s="39">
        <v>0</v>
      </c>
      <c r="K404" s="36">
        <v>0</v>
      </c>
      <c r="L404" s="36">
        <v>0</v>
      </c>
      <c r="M404" s="37">
        <v>0</v>
      </c>
      <c r="N404" s="38">
        <v>0</v>
      </c>
      <c r="O404" s="38">
        <v>0</v>
      </c>
      <c r="P404" s="38">
        <v>303</v>
      </c>
      <c r="Q404" s="39">
        <v>303</v>
      </c>
      <c r="R404" s="37">
        <v>0</v>
      </c>
      <c r="S404" s="38">
        <v>0</v>
      </c>
      <c r="T404" s="38">
        <v>5</v>
      </c>
      <c r="U404" s="38">
        <v>7</v>
      </c>
      <c r="V404" s="39">
        <v>12</v>
      </c>
      <c r="W404" s="36">
        <v>0</v>
      </c>
      <c r="X404" s="36">
        <v>0</v>
      </c>
      <c r="Y404" s="37">
        <v>0</v>
      </c>
      <c r="Z404" s="39">
        <v>0</v>
      </c>
      <c r="AA404" s="36">
        <v>465</v>
      </c>
      <c r="AB404" s="36">
        <v>0</v>
      </c>
      <c r="AC404" s="37">
        <v>465</v>
      </c>
      <c r="AD404" s="38">
        <v>0</v>
      </c>
      <c r="AE404" s="38">
        <v>0</v>
      </c>
      <c r="AF404" s="39">
        <v>0</v>
      </c>
      <c r="AG404" s="36">
        <v>0</v>
      </c>
      <c r="AH404" s="36">
        <v>0</v>
      </c>
      <c r="AI404" s="36">
        <v>0</v>
      </c>
      <c r="AJ404" s="36">
        <v>0</v>
      </c>
      <c r="AK404" s="40">
        <v>1456</v>
      </c>
      <c r="AL404" s="38">
        <v>0</v>
      </c>
      <c r="AM404" s="38">
        <v>0</v>
      </c>
      <c r="AN404" s="38">
        <v>0</v>
      </c>
      <c r="AO404" s="38">
        <v>0</v>
      </c>
      <c r="AP404" s="38">
        <v>0</v>
      </c>
      <c r="AQ404" s="36">
        <v>0</v>
      </c>
      <c r="AR404" s="36">
        <v>0</v>
      </c>
      <c r="AS404" s="36">
        <v>0</v>
      </c>
      <c r="AT404" s="36">
        <v>0</v>
      </c>
      <c r="AU404" s="36">
        <v>0</v>
      </c>
      <c r="AV404" s="36">
        <v>0</v>
      </c>
      <c r="AW404" s="36">
        <v>0</v>
      </c>
      <c r="AX404" s="36">
        <v>0</v>
      </c>
      <c r="AY404" s="36">
        <v>0</v>
      </c>
      <c r="AZ404" s="40"/>
      <c r="BA404" s="40">
        <v>1456</v>
      </c>
      <c r="BB404" s="36">
        <v>0</v>
      </c>
      <c r="BC404" s="36">
        <v>0</v>
      </c>
      <c r="BD404" s="36">
        <v>0</v>
      </c>
      <c r="BE404" s="36">
        <v>-51</v>
      </c>
    </row>
    <row r="405" spans="1:57" x14ac:dyDescent="0.2">
      <c r="A405" s="35" t="s">
        <v>150</v>
      </c>
      <c r="B405" s="35" t="s">
        <v>1444</v>
      </c>
      <c r="C405" s="397" t="s">
        <v>1587</v>
      </c>
      <c r="D405" s="35" t="s">
        <v>745</v>
      </c>
      <c r="E405" s="35"/>
      <c r="F405" s="35" t="s">
        <v>743</v>
      </c>
      <c r="G405" s="36">
        <v>0</v>
      </c>
      <c r="H405" s="36">
        <v>61</v>
      </c>
      <c r="I405" s="37">
        <v>61</v>
      </c>
      <c r="J405" s="39">
        <v>0</v>
      </c>
      <c r="K405" s="36">
        <v>0</v>
      </c>
      <c r="L405" s="36">
        <v>0</v>
      </c>
      <c r="M405" s="37">
        <v>0</v>
      </c>
      <c r="N405" s="38">
        <v>-12</v>
      </c>
      <c r="O405" s="38">
        <v>0</v>
      </c>
      <c r="P405" s="38">
        <v>64</v>
      </c>
      <c r="Q405" s="39">
        <v>52</v>
      </c>
      <c r="R405" s="37">
        <v>37</v>
      </c>
      <c r="S405" s="38">
        <v>0</v>
      </c>
      <c r="T405" s="38">
        <v>0</v>
      </c>
      <c r="U405" s="38">
        <v>280</v>
      </c>
      <c r="V405" s="39">
        <v>280</v>
      </c>
      <c r="W405" s="36">
        <v>0</v>
      </c>
      <c r="X405" s="36">
        <v>0</v>
      </c>
      <c r="Y405" s="37">
        <v>0</v>
      </c>
      <c r="Z405" s="39">
        <v>541</v>
      </c>
      <c r="AA405" s="36">
        <v>0</v>
      </c>
      <c r="AB405" s="36">
        <v>0</v>
      </c>
      <c r="AC405" s="37">
        <v>0</v>
      </c>
      <c r="AD405" s="38">
        <v>0</v>
      </c>
      <c r="AE405" s="38">
        <v>0</v>
      </c>
      <c r="AF405" s="39">
        <v>0</v>
      </c>
      <c r="AG405" s="36">
        <v>0</v>
      </c>
      <c r="AH405" s="36">
        <v>0</v>
      </c>
      <c r="AI405" s="36">
        <v>0</v>
      </c>
      <c r="AJ405" s="36">
        <v>0</v>
      </c>
      <c r="AK405" s="40">
        <v>971</v>
      </c>
      <c r="AL405" s="38">
        <v>0</v>
      </c>
      <c r="AM405" s="38">
        <v>0</v>
      </c>
      <c r="AN405" s="38">
        <v>0</v>
      </c>
      <c r="AO405" s="38">
        <v>0</v>
      </c>
      <c r="AP405" s="38">
        <v>0</v>
      </c>
      <c r="AQ405" s="36">
        <v>0</v>
      </c>
      <c r="AR405" s="36">
        <v>0</v>
      </c>
      <c r="AS405" s="36">
        <v>0</v>
      </c>
      <c r="AT405" s="36">
        <v>0</v>
      </c>
      <c r="AU405" s="36">
        <v>0</v>
      </c>
      <c r="AV405" s="36">
        <v>0</v>
      </c>
      <c r="AW405" s="36">
        <v>0</v>
      </c>
      <c r="AX405" s="36">
        <v>0</v>
      </c>
      <c r="AY405" s="36">
        <v>0</v>
      </c>
      <c r="AZ405" s="40"/>
      <c r="BA405" s="40">
        <v>971</v>
      </c>
      <c r="BB405" s="36">
        <v>0</v>
      </c>
      <c r="BC405" s="36">
        <v>0</v>
      </c>
      <c r="BD405" s="36">
        <v>0</v>
      </c>
      <c r="BE405" s="36">
        <v>0</v>
      </c>
    </row>
    <row r="406" spans="1:57" x14ac:dyDescent="0.2">
      <c r="A406" s="35" t="s">
        <v>214</v>
      </c>
      <c r="B406" s="35" t="s">
        <v>1445</v>
      </c>
      <c r="C406" s="397" t="s">
        <v>1587</v>
      </c>
      <c r="D406" s="35" t="s">
        <v>213</v>
      </c>
      <c r="E406" s="35"/>
      <c r="F406" s="35" t="s">
        <v>743</v>
      </c>
      <c r="G406" s="36">
        <v>0</v>
      </c>
      <c r="H406" s="36">
        <v>67</v>
      </c>
      <c r="I406" s="37">
        <v>67</v>
      </c>
      <c r="J406" s="39">
        <v>0</v>
      </c>
      <c r="K406" s="36">
        <v>0</v>
      </c>
      <c r="L406" s="36">
        <v>0</v>
      </c>
      <c r="M406" s="37">
        <v>0</v>
      </c>
      <c r="N406" s="38">
        <v>-13</v>
      </c>
      <c r="O406" s="38">
        <v>0</v>
      </c>
      <c r="P406" s="38">
        <v>122</v>
      </c>
      <c r="Q406" s="39">
        <v>109</v>
      </c>
      <c r="R406" s="37">
        <v>30</v>
      </c>
      <c r="S406" s="38">
        <v>0</v>
      </c>
      <c r="T406" s="38">
        <v>0</v>
      </c>
      <c r="U406" s="38">
        <v>112</v>
      </c>
      <c r="V406" s="39">
        <v>112</v>
      </c>
      <c r="W406" s="36">
        <v>0</v>
      </c>
      <c r="X406" s="36">
        <v>0</v>
      </c>
      <c r="Y406" s="37">
        <v>0</v>
      </c>
      <c r="Z406" s="39">
        <v>452</v>
      </c>
      <c r="AA406" s="36">
        <v>0</v>
      </c>
      <c r="AB406" s="36">
        <v>0</v>
      </c>
      <c r="AC406" s="37">
        <v>0</v>
      </c>
      <c r="AD406" s="38">
        <v>0</v>
      </c>
      <c r="AE406" s="38">
        <v>0</v>
      </c>
      <c r="AF406" s="39">
        <v>0</v>
      </c>
      <c r="AG406" s="36">
        <v>0</v>
      </c>
      <c r="AH406" s="36">
        <v>0</v>
      </c>
      <c r="AI406" s="36">
        <v>0</v>
      </c>
      <c r="AJ406" s="36">
        <v>0</v>
      </c>
      <c r="AK406" s="40">
        <v>770</v>
      </c>
      <c r="AL406" s="38">
        <v>0</v>
      </c>
      <c r="AM406" s="38">
        <v>0</v>
      </c>
      <c r="AN406" s="38">
        <v>0</v>
      </c>
      <c r="AO406" s="38">
        <v>0</v>
      </c>
      <c r="AP406" s="38">
        <v>0</v>
      </c>
      <c r="AQ406" s="36">
        <v>0</v>
      </c>
      <c r="AR406" s="36">
        <v>0</v>
      </c>
      <c r="AS406" s="36">
        <v>0</v>
      </c>
      <c r="AT406" s="36">
        <v>0</v>
      </c>
      <c r="AU406" s="36">
        <v>0</v>
      </c>
      <c r="AV406" s="36">
        <v>0</v>
      </c>
      <c r="AW406" s="36">
        <v>0</v>
      </c>
      <c r="AX406" s="36">
        <v>0</v>
      </c>
      <c r="AY406" s="36">
        <v>0</v>
      </c>
      <c r="AZ406" s="40"/>
      <c r="BA406" s="40">
        <v>770</v>
      </c>
      <c r="BB406" s="36">
        <v>0</v>
      </c>
      <c r="BC406" s="36">
        <v>0</v>
      </c>
      <c r="BD406" s="36">
        <v>0</v>
      </c>
      <c r="BE406" s="36">
        <v>-5</v>
      </c>
    </row>
    <row r="407" spans="1:57" x14ac:dyDescent="0.2">
      <c r="A407" s="35" t="s">
        <v>319</v>
      </c>
      <c r="B407" s="35" t="s">
        <v>1446</v>
      </c>
      <c r="C407" s="397" t="s">
        <v>1590</v>
      </c>
      <c r="D407" s="35" t="s">
        <v>318</v>
      </c>
      <c r="E407" s="35"/>
      <c r="F407" s="35" t="s">
        <v>743</v>
      </c>
      <c r="G407" s="36">
        <v>0</v>
      </c>
      <c r="H407" s="36">
        <v>36</v>
      </c>
      <c r="I407" s="37">
        <v>36</v>
      </c>
      <c r="J407" s="39">
        <v>0</v>
      </c>
      <c r="K407" s="36">
        <v>0</v>
      </c>
      <c r="L407" s="36">
        <v>0</v>
      </c>
      <c r="M407" s="37">
        <v>0</v>
      </c>
      <c r="N407" s="38">
        <v>-163</v>
      </c>
      <c r="O407" s="38">
        <v>0</v>
      </c>
      <c r="P407" s="38">
        <v>28</v>
      </c>
      <c r="Q407" s="39">
        <v>-135</v>
      </c>
      <c r="R407" s="37">
        <v>11</v>
      </c>
      <c r="S407" s="38">
        <v>0</v>
      </c>
      <c r="T407" s="38">
        <v>0</v>
      </c>
      <c r="U407" s="38">
        <v>-103</v>
      </c>
      <c r="V407" s="39">
        <v>-103</v>
      </c>
      <c r="W407" s="36">
        <v>0</v>
      </c>
      <c r="X407" s="36">
        <v>0</v>
      </c>
      <c r="Y407" s="37">
        <v>0</v>
      </c>
      <c r="Z407" s="39">
        <v>529</v>
      </c>
      <c r="AA407" s="36">
        <v>0</v>
      </c>
      <c r="AB407" s="36">
        <v>0</v>
      </c>
      <c r="AC407" s="37">
        <v>0</v>
      </c>
      <c r="AD407" s="38">
        <v>0</v>
      </c>
      <c r="AE407" s="38">
        <v>0</v>
      </c>
      <c r="AF407" s="39">
        <v>0</v>
      </c>
      <c r="AG407" s="36">
        <v>0</v>
      </c>
      <c r="AH407" s="36">
        <v>0</v>
      </c>
      <c r="AI407" s="36">
        <v>0</v>
      </c>
      <c r="AJ407" s="36">
        <v>0</v>
      </c>
      <c r="AK407" s="40">
        <v>338</v>
      </c>
      <c r="AL407" s="38">
        <v>0</v>
      </c>
      <c r="AM407" s="38">
        <v>0</v>
      </c>
      <c r="AN407" s="38">
        <v>0</v>
      </c>
      <c r="AO407" s="38">
        <v>0</v>
      </c>
      <c r="AP407" s="38">
        <v>0</v>
      </c>
      <c r="AQ407" s="36">
        <v>0</v>
      </c>
      <c r="AR407" s="36">
        <v>0</v>
      </c>
      <c r="AS407" s="36">
        <v>0</v>
      </c>
      <c r="AT407" s="36">
        <v>0</v>
      </c>
      <c r="AU407" s="36">
        <v>0</v>
      </c>
      <c r="AV407" s="36">
        <v>0</v>
      </c>
      <c r="AW407" s="36">
        <v>0</v>
      </c>
      <c r="AX407" s="36">
        <v>0</v>
      </c>
      <c r="AY407" s="36">
        <v>0</v>
      </c>
      <c r="AZ407" s="40"/>
      <c r="BA407" s="40">
        <v>338</v>
      </c>
      <c r="BB407" s="36">
        <v>0</v>
      </c>
      <c r="BC407" s="36">
        <v>0</v>
      </c>
      <c r="BD407" s="36">
        <v>0</v>
      </c>
      <c r="BE407" s="36">
        <v>-1</v>
      </c>
    </row>
    <row r="408" spans="1:57" x14ac:dyDescent="0.2">
      <c r="A408" s="35" t="s">
        <v>414</v>
      </c>
      <c r="B408" s="35" t="s">
        <v>1447</v>
      </c>
      <c r="C408" s="397" t="s">
        <v>1594</v>
      </c>
      <c r="D408" s="35" t="s">
        <v>413</v>
      </c>
      <c r="E408" s="35"/>
      <c r="F408" s="35" t="s">
        <v>743</v>
      </c>
      <c r="G408" s="36">
        <v>0</v>
      </c>
      <c r="H408" s="36">
        <v>165</v>
      </c>
      <c r="I408" s="37">
        <v>165</v>
      </c>
      <c r="J408" s="39">
        <v>0</v>
      </c>
      <c r="K408" s="36">
        <v>0</v>
      </c>
      <c r="L408" s="36">
        <v>0</v>
      </c>
      <c r="M408" s="37">
        <v>0</v>
      </c>
      <c r="N408" s="38">
        <v>-286</v>
      </c>
      <c r="O408" s="38">
        <v>0</v>
      </c>
      <c r="P408" s="38">
        <v>495</v>
      </c>
      <c r="Q408" s="39">
        <v>209</v>
      </c>
      <c r="R408" s="37">
        <v>21</v>
      </c>
      <c r="S408" s="38">
        <v>0</v>
      </c>
      <c r="T408" s="38">
        <v>0</v>
      </c>
      <c r="U408" s="38">
        <v>228</v>
      </c>
      <c r="V408" s="39">
        <v>228</v>
      </c>
      <c r="W408" s="36">
        <v>0</v>
      </c>
      <c r="X408" s="36">
        <v>0</v>
      </c>
      <c r="Y408" s="37">
        <v>0</v>
      </c>
      <c r="Z408" s="39">
        <v>1831</v>
      </c>
      <c r="AA408" s="36">
        <v>0</v>
      </c>
      <c r="AB408" s="36">
        <v>0</v>
      </c>
      <c r="AC408" s="37">
        <v>0</v>
      </c>
      <c r="AD408" s="38">
        <v>0</v>
      </c>
      <c r="AE408" s="38">
        <v>0</v>
      </c>
      <c r="AF408" s="39">
        <v>0</v>
      </c>
      <c r="AG408" s="36">
        <v>0</v>
      </c>
      <c r="AH408" s="36">
        <v>0</v>
      </c>
      <c r="AI408" s="36">
        <v>0</v>
      </c>
      <c r="AJ408" s="36">
        <v>0</v>
      </c>
      <c r="AK408" s="40">
        <v>2454</v>
      </c>
      <c r="AL408" s="38">
        <v>0</v>
      </c>
      <c r="AM408" s="38">
        <v>0</v>
      </c>
      <c r="AN408" s="38">
        <v>0</v>
      </c>
      <c r="AO408" s="38">
        <v>0</v>
      </c>
      <c r="AP408" s="38">
        <v>0</v>
      </c>
      <c r="AQ408" s="36">
        <v>0</v>
      </c>
      <c r="AR408" s="36">
        <v>0</v>
      </c>
      <c r="AS408" s="36">
        <v>0</v>
      </c>
      <c r="AT408" s="36">
        <v>0</v>
      </c>
      <c r="AU408" s="36">
        <v>0</v>
      </c>
      <c r="AV408" s="36">
        <v>0</v>
      </c>
      <c r="AW408" s="36">
        <v>0</v>
      </c>
      <c r="AX408" s="36">
        <v>0</v>
      </c>
      <c r="AY408" s="36">
        <v>0</v>
      </c>
      <c r="AZ408" s="40"/>
      <c r="BA408" s="40">
        <v>2454</v>
      </c>
      <c r="BB408" s="36">
        <v>0</v>
      </c>
      <c r="BC408" s="36">
        <v>0</v>
      </c>
      <c r="BD408" s="36">
        <v>0</v>
      </c>
      <c r="BE408" s="36">
        <v>-4</v>
      </c>
    </row>
    <row r="409" spans="1:57" x14ac:dyDescent="0.2">
      <c r="A409" s="35" t="s">
        <v>421</v>
      </c>
      <c r="B409" s="35" t="s">
        <v>1448</v>
      </c>
      <c r="C409" s="397" t="s">
        <v>1591</v>
      </c>
      <c r="D409" s="35" t="s">
        <v>746</v>
      </c>
      <c r="E409" s="35"/>
      <c r="F409" s="35" t="s">
        <v>743</v>
      </c>
      <c r="G409" s="36">
        <v>0</v>
      </c>
      <c r="H409" s="36">
        <v>55</v>
      </c>
      <c r="I409" s="37">
        <v>55</v>
      </c>
      <c r="J409" s="39">
        <v>0</v>
      </c>
      <c r="K409" s="36">
        <v>0</v>
      </c>
      <c r="L409" s="36">
        <v>0</v>
      </c>
      <c r="M409" s="37">
        <v>0</v>
      </c>
      <c r="N409" s="38">
        <v>-21</v>
      </c>
      <c r="O409" s="38">
        <v>0</v>
      </c>
      <c r="P409" s="38">
        <v>249</v>
      </c>
      <c r="Q409" s="39">
        <v>228</v>
      </c>
      <c r="R409" s="37">
        <v>0</v>
      </c>
      <c r="S409" s="38">
        <v>0</v>
      </c>
      <c r="T409" s="38">
        <v>0</v>
      </c>
      <c r="U409" s="38">
        <v>49</v>
      </c>
      <c r="V409" s="39">
        <v>49</v>
      </c>
      <c r="W409" s="36">
        <v>0</v>
      </c>
      <c r="X409" s="36">
        <v>0</v>
      </c>
      <c r="Y409" s="37">
        <v>0</v>
      </c>
      <c r="Z409" s="39">
        <v>273</v>
      </c>
      <c r="AA409" s="36">
        <v>0</v>
      </c>
      <c r="AB409" s="36">
        <v>0</v>
      </c>
      <c r="AC409" s="37">
        <v>0</v>
      </c>
      <c r="AD409" s="38">
        <v>0</v>
      </c>
      <c r="AE409" s="38">
        <v>0</v>
      </c>
      <c r="AF409" s="39">
        <v>0</v>
      </c>
      <c r="AG409" s="36">
        <v>0</v>
      </c>
      <c r="AH409" s="36">
        <v>0</v>
      </c>
      <c r="AI409" s="36">
        <v>0</v>
      </c>
      <c r="AJ409" s="36">
        <v>0</v>
      </c>
      <c r="AK409" s="40">
        <v>605</v>
      </c>
      <c r="AL409" s="38">
        <v>0</v>
      </c>
      <c r="AM409" s="38">
        <v>0</v>
      </c>
      <c r="AN409" s="38">
        <v>0</v>
      </c>
      <c r="AO409" s="38">
        <v>0</v>
      </c>
      <c r="AP409" s="38">
        <v>0</v>
      </c>
      <c r="AQ409" s="36">
        <v>0</v>
      </c>
      <c r="AR409" s="36">
        <v>0</v>
      </c>
      <c r="AS409" s="36">
        <v>0</v>
      </c>
      <c r="AT409" s="36">
        <v>0</v>
      </c>
      <c r="AU409" s="36">
        <v>0</v>
      </c>
      <c r="AV409" s="36">
        <v>0</v>
      </c>
      <c r="AW409" s="36">
        <v>0</v>
      </c>
      <c r="AX409" s="36">
        <v>0</v>
      </c>
      <c r="AY409" s="36">
        <v>0</v>
      </c>
      <c r="AZ409" s="40"/>
      <c r="BA409" s="40">
        <v>605</v>
      </c>
      <c r="BB409" s="36">
        <v>0</v>
      </c>
      <c r="BC409" s="36">
        <v>0</v>
      </c>
      <c r="BD409" s="36">
        <v>15</v>
      </c>
      <c r="BE409" s="36">
        <v>-2</v>
      </c>
    </row>
    <row r="410" spans="1:57" x14ac:dyDescent="0.2">
      <c r="A410" s="35" t="s">
        <v>436</v>
      </c>
      <c r="B410" s="35" t="s">
        <v>1449</v>
      </c>
      <c r="C410" s="397" t="s">
        <v>1592</v>
      </c>
      <c r="D410" s="35" t="s">
        <v>435</v>
      </c>
      <c r="E410" s="35"/>
      <c r="F410" s="35" t="s">
        <v>743</v>
      </c>
      <c r="G410" s="36">
        <v>0</v>
      </c>
      <c r="H410" s="36">
        <v>511</v>
      </c>
      <c r="I410" s="37">
        <v>511</v>
      </c>
      <c r="J410" s="39">
        <v>0</v>
      </c>
      <c r="K410" s="36">
        <v>0</v>
      </c>
      <c r="L410" s="36">
        <v>0</v>
      </c>
      <c r="M410" s="37">
        <v>0</v>
      </c>
      <c r="N410" s="38">
        <v>-18</v>
      </c>
      <c r="O410" s="38">
        <v>0</v>
      </c>
      <c r="P410" s="38">
        <v>19</v>
      </c>
      <c r="Q410" s="39">
        <v>1</v>
      </c>
      <c r="R410" s="37">
        <v>19</v>
      </c>
      <c r="S410" s="38">
        <v>0</v>
      </c>
      <c r="T410" s="38">
        <v>0</v>
      </c>
      <c r="U410" s="38">
        <v>176</v>
      </c>
      <c r="V410" s="39">
        <v>176</v>
      </c>
      <c r="W410" s="36">
        <v>0</v>
      </c>
      <c r="X410" s="36">
        <v>0</v>
      </c>
      <c r="Y410" s="37">
        <v>0</v>
      </c>
      <c r="Z410" s="39">
        <v>784</v>
      </c>
      <c r="AA410" s="36">
        <v>0</v>
      </c>
      <c r="AB410" s="36">
        <v>0</v>
      </c>
      <c r="AC410" s="37">
        <v>0</v>
      </c>
      <c r="AD410" s="38">
        <v>0</v>
      </c>
      <c r="AE410" s="38">
        <v>0</v>
      </c>
      <c r="AF410" s="39">
        <v>0</v>
      </c>
      <c r="AG410" s="36">
        <v>0</v>
      </c>
      <c r="AH410" s="36">
        <v>0</v>
      </c>
      <c r="AI410" s="36">
        <v>0</v>
      </c>
      <c r="AJ410" s="36">
        <v>0</v>
      </c>
      <c r="AK410" s="40">
        <v>1491</v>
      </c>
      <c r="AL410" s="38">
        <v>0</v>
      </c>
      <c r="AM410" s="38">
        <v>0</v>
      </c>
      <c r="AN410" s="38">
        <v>0</v>
      </c>
      <c r="AO410" s="38">
        <v>0</v>
      </c>
      <c r="AP410" s="38">
        <v>0</v>
      </c>
      <c r="AQ410" s="36">
        <v>0</v>
      </c>
      <c r="AR410" s="36">
        <v>0</v>
      </c>
      <c r="AS410" s="36">
        <v>0</v>
      </c>
      <c r="AT410" s="36">
        <v>0</v>
      </c>
      <c r="AU410" s="36">
        <v>0</v>
      </c>
      <c r="AV410" s="36">
        <v>0</v>
      </c>
      <c r="AW410" s="36">
        <v>0</v>
      </c>
      <c r="AX410" s="36">
        <v>0</v>
      </c>
      <c r="AY410" s="36">
        <v>0</v>
      </c>
      <c r="AZ410" s="40"/>
      <c r="BA410" s="40">
        <v>1491</v>
      </c>
      <c r="BB410" s="36">
        <v>0</v>
      </c>
      <c r="BC410" s="36">
        <v>0</v>
      </c>
      <c r="BD410" s="36">
        <v>12</v>
      </c>
      <c r="BE410" s="36">
        <v>-10</v>
      </c>
    </row>
    <row r="411" spans="1:57" x14ac:dyDescent="0.2">
      <c r="A411" s="35" t="s">
        <v>694</v>
      </c>
      <c r="B411" s="35" t="s">
        <v>1450</v>
      </c>
      <c r="C411" s="397" t="s">
        <v>1594</v>
      </c>
      <c r="D411" s="35" t="s">
        <v>693</v>
      </c>
      <c r="E411" s="35"/>
      <c r="F411" s="35" t="s">
        <v>743</v>
      </c>
      <c r="G411" s="36">
        <v>0</v>
      </c>
      <c r="H411" s="36">
        <v>75</v>
      </c>
      <c r="I411" s="37">
        <v>75</v>
      </c>
      <c r="J411" s="39">
        <v>0</v>
      </c>
      <c r="K411" s="36">
        <v>0</v>
      </c>
      <c r="L411" s="36">
        <v>0</v>
      </c>
      <c r="M411" s="37">
        <v>0</v>
      </c>
      <c r="N411" s="38">
        <v>-37</v>
      </c>
      <c r="O411" s="38">
        <v>0</v>
      </c>
      <c r="P411" s="38">
        <v>219</v>
      </c>
      <c r="Q411" s="39">
        <v>182</v>
      </c>
      <c r="R411" s="37">
        <v>33</v>
      </c>
      <c r="S411" s="38">
        <v>0</v>
      </c>
      <c r="T411" s="38">
        <v>0</v>
      </c>
      <c r="U411" s="38">
        <v>307</v>
      </c>
      <c r="V411" s="39">
        <v>307</v>
      </c>
      <c r="W411" s="36">
        <v>0</v>
      </c>
      <c r="X411" s="36">
        <v>0</v>
      </c>
      <c r="Y411" s="37">
        <v>0</v>
      </c>
      <c r="Z411" s="39">
        <v>733</v>
      </c>
      <c r="AA411" s="36">
        <v>0</v>
      </c>
      <c r="AB411" s="36">
        <v>0</v>
      </c>
      <c r="AC411" s="37">
        <v>0</v>
      </c>
      <c r="AD411" s="38">
        <v>0</v>
      </c>
      <c r="AE411" s="38">
        <v>0</v>
      </c>
      <c r="AF411" s="39">
        <v>0</v>
      </c>
      <c r="AG411" s="36">
        <v>0</v>
      </c>
      <c r="AH411" s="36">
        <v>0</v>
      </c>
      <c r="AI411" s="36">
        <v>0</v>
      </c>
      <c r="AJ411" s="36">
        <v>0</v>
      </c>
      <c r="AK411" s="40">
        <v>1330</v>
      </c>
      <c r="AL411" s="38">
        <v>0</v>
      </c>
      <c r="AM411" s="38">
        <v>0</v>
      </c>
      <c r="AN411" s="38">
        <v>0</v>
      </c>
      <c r="AO411" s="38">
        <v>0</v>
      </c>
      <c r="AP411" s="38">
        <v>0</v>
      </c>
      <c r="AQ411" s="36">
        <v>0</v>
      </c>
      <c r="AR411" s="36">
        <v>0</v>
      </c>
      <c r="AS411" s="36">
        <v>0</v>
      </c>
      <c r="AT411" s="36">
        <v>0</v>
      </c>
      <c r="AU411" s="36">
        <v>0</v>
      </c>
      <c r="AV411" s="36">
        <v>0</v>
      </c>
      <c r="AW411" s="36">
        <v>0</v>
      </c>
      <c r="AX411" s="36">
        <v>0</v>
      </c>
      <c r="AY411" s="36">
        <v>0</v>
      </c>
      <c r="AZ411" s="40"/>
      <c r="BA411" s="40">
        <v>1330</v>
      </c>
      <c r="BB411" s="36">
        <v>0</v>
      </c>
      <c r="BC411" s="36">
        <v>0</v>
      </c>
      <c r="BD411" s="36">
        <v>0</v>
      </c>
      <c r="BE411" s="36">
        <v>-5</v>
      </c>
    </row>
    <row r="412" spans="1:57" x14ac:dyDescent="0.2">
      <c r="A412" s="35" t="s">
        <v>72</v>
      </c>
      <c r="B412" s="35" t="s">
        <v>1451</v>
      </c>
      <c r="C412" s="397" t="s">
        <v>1588</v>
      </c>
      <c r="D412" s="35" t="s">
        <v>949</v>
      </c>
      <c r="E412" s="35"/>
      <c r="F412" s="35" t="s">
        <v>743</v>
      </c>
      <c r="G412" s="36">
        <v>0</v>
      </c>
      <c r="H412" s="36">
        <v>40</v>
      </c>
      <c r="I412" s="37">
        <v>40</v>
      </c>
      <c r="J412" s="39">
        <v>1</v>
      </c>
      <c r="K412" s="36">
        <v>0</v>
      </c>
      <c r="L412" s="36">
        <v>0</v>
      </c>
      <c r="M412" s="37">
        <v>0</v>
      </c>
      <c r="N412" s="38">
        <v>0</v>
      </c>
      <c r="O412" s="38">
        <v>0</v>
      </c>
      <c r="P412" s="38">
        <v>210</v>
      </c>
      <c r="Q412" s="39">
        <v>210</v>
      </c>
      <c r="R412" s="37">
        <v>-30</v>
      </c>
      <c r="S412" s="38">
        <v>0</v>
      </c>
      <c r="T412" s="38">
        <v>0</v>
      </c>
      <c r="U412" s="38">
        <v>141</v>
      </c>
      <c r="V412" s="39">
        <v>141</v>
      </c>
      <c r="W412" s="36">
        <v>0</v>
      </c>
      <c r="X412" s="36">
        <v>0</v>
      </c>
      <c r="Y412" s="37">
        <v>0</v>
      </c>
      <c r="Z412" s="39">
        <v>985</v>
      </c>
      <c r="AA412" s="36">
        <v>0</v>
      </c>
      <c r="AB412" s="36">
        <v>0</v>
      </c>
      <c r="AC412" s="37">
        <v>0</v>
      </c>
      <c r="AD412" s="38">
        <v>0</v>
      </c>
      <c r="AE412" s="38">
        <v>0</v>
      </c>
      <c r="AF412" s="39">
        <v>0</v>
      </c>
      <c r="AG412" s="36">
        <v>0</v>
      </c>
      <c r="AH412" s="36">
        <v>0</v>
      </c>
      <c r="AI412" s="36">
        <v>0</v>
      </c>
      <c r="AJ412" s="36">
        <v>0</v>
      </c>
      <c r="AK412" s="40">
        <v>1347</v>
      </c>
      <c r="AL412" s="38">
        <v>0</v>
      </c>
      <c r="AM412" s="38">
        <v>0</v>
      </c>
      <c r="AN412" s="38">
        <v>0</v>
      </c>
      <c r="AO412" s="38">
        <v>0</v>
      </c>
      <c r="AP412" s="38">
        <v>0</v>
      </c>
      <c r="AQ412" s="36">
        <v>0</v>
      </c>
      <c r="AR412" s="36">
        <v>0</v>
      </c>
      <c r="AS412" s="36">
        <v>0</v>
      </c>
      <c r="AT412" s="36">
        <v>0</v>
      </c>
      <c r="AU412" s="36">
        <v>-59</v>
      </c>
      <c r="AV412" s="36">
        <v>0</v>
      </c>
      <c r="AW412" s="36">
        <v>0</v>
      </c>
      <c r="AX412" s="36">
        <v>0</v>
      </c>
      <c r="AY412" s="36">
        <v>0</v>
      </c>
      <c r="AZ412" s="40"/>
      <c r="BA412" s="40">
        <v>1288</v>
      </c>
      <c r="BB412" s="36">
        <v>0</v>
      </c>
      <c r="BC412" s="36">
        <v>0</v>
      </c>
      <c r="BD412" s="36">
        <v>3</v>
      </c>
      <c r="BE412" s="36">
        <v>-12</v>
      </c>
    </row>
    <row r="413" spans="1:57" x14ac:dyDescent="0.2">
      <c r="A413" s="35" t="s">
        <v>379</v>
      </c>
      <c r="B413" s="35" t="s">
        <v>1452</v>
      </c>
      <c r="C413" s="397" t="s">
        <v>1589</v>
      </c>
      <c r="D413" s="35" t="s">
        <v>378</v>
      </c>
      <c r="E413" s="35"/>
      <c r="F413" s="35" t="s">
        <v>743</v>
      </c>
      <c r="G413" s="36">
        <v>0</v>
      </c>
      <c r="H413" s="36">
        <v>123</v>
      </c>
      <c r="I413" s="37">
        <v>123</v>
      </c>
      <c r="J413" s="39">
        <v>0</v>
      </c>
      <c r="K413" s="36">
        <v>0</v>
      </c>
      <c r="L413" s="36">
        <v>0</v>
      </c>
      <c r="M413" s="37">
        <v>0</v>
      </c>
      <c r="N413" s="38">
        <v>7</v>
      </c>
      <c r="O413" s="38">
        <v>0</v>
      </c>
      <c r="P413" s="38">
        <v>35</v>
      </c>
      <c r="Q413" s="39">
        <v>42</v>
      </c>
      <c r="R413" s="37">
        <v>0</v>
      </c>
      <c r="S413" s="38">
        <v>0</v>
      </c>
      <c r="T413" s="38">
        <v>0</v>
      </c>
      <c r="U413" s="38">
        <v>238</v>
      </c>
      <c r="V413" s="39">
        <v>238</v>
      </c>
      <c r="W413" s="36">
        <v>0</v>
      </c>
      <c r="X413" s="36">
        <v>0</v>
      </c>
      <c r="Y413" s="37">
        <v>0</v>
      </c>
      <c r="Z413" s="39">
        <v>246</v>
      </c>
      <c r="AA413" s="36">
        <v>0</v>
      </c>
      <c r="AB413" s="36">
        <v>0</v>
      </c>
      <c r="AC413" s="37">
        <v>0</v>
      </c>
      <c r="AD413" s="38">
        <v>0</v>
      </c>
      <c r="AE413" s="38">
        <v>0</v>
      </c>
      <c r="AF413" s="39">
        <v>0</v>
      </c>
      <c r="AG413" s="36">
        <v>0</v>
      </c>
      <c r="AH413" s="36">
        <v>0</v>
      </c>
      <c r="AI413" s="36">
        <v>0</v>
      </c>
      <c r="AJ413" s="36">
        <v>0</v>
      </c>
      <c r="AK413" s="40">
        <v>649</v>
      </c>
      <c r="AL413" s="38">
        <v>0</v>
      </c>
      <c r="AM413" s="38">
        <v>0</v>
      </c>
      <c r="AN413" s="38">
        <v>0</v>
      </c>
      <c r="AO413" s="38">
        <v>0</v>
      </c>
      <c r="AP413" s="38">
        <v>0</v>
      </c>
      <c r="AQ413" s="36">
        <v>0</v>
      </c>
      <c r="AR413" s="36">
        <v>0</v>
      </c>
      <c r="AS413" s="36">
        <v>0</v>
      </c>
      <c r="AT413" s="36">
        <v>0</v>
      </c>
      <c r="AU413" s="36">
        <v>0</v>
      </c>
      <c r="AV413" s="36">
        <v>0</v>
      </c>
      <c r="AW413" s="36">
        <v>0</v>
      </c>
      <c r="AX413" s="36">
        <v>0</v>
      </c>
      <c r="AY413" s="36">
        <v>0</v>
      </c>
      <c r="AZ413" s="40"/>
      <c r="BA413" s="40">
        <v>649</v>
      </c>
      <c r="BB413" s="36">
        <v>0</v>
      </c>
      <c r="BC413" s="36">
        <v>0</v>
      </c>
      <c r="BD413" s="36">
        <v>0</v>
      </c>
      <c r="BE413" s="36">
        <v>-2</v>
      </c>
    </row>
    <row r="414" spans="1:57" x14ac:dyDescent="0.2">
      <c r="A414" s="35" t="s">
        <v>511</v>
      </c>
      <c r="B414" s="35" t="s">
        <v>1453</v>
      </c>
      <c r="C414" s="397" t="s">
        <v>1589</v>
      </c>
      <c r="D414" s="35" t="s">
        <v>829</v>
      </c>
      <c r="E414" s="35"/>
      <c r="F414" s="35" t="s">
        <v>743</v>
      </c>
      <c r="G414" s="36">
        <v>0</v>
      </c>
      <c r="H414" s="36">
        <v>101</v>
      </c>
      <c r="I414" s="37">
        <v>101</v>
      </c>
      <c r="J414" s="39">
        <v>0</v>
      </c>
      <c r="K414" s="36">
        <v>0</v>
      </c>
      <c r="L414" s="36">
        <v>0</v>
      </c>
      <c r="M414" s="37">
        <v>0</v>
      </c>
      <c r="N414" s="38">
        <v>0</v>
      </c>
      <c r="O414" s="38">
        <v>0</v>
      </c>
      <c r="P414" s="38">
        <v>57</v>
      </c>
      <c r="Q414" s="39">
        <v>57</v>
      </c>
      <c r="R414" s="37">
        <v>260</v>
      </c>
      <c r="S414" s="38">
        <v>0</v>
      </c>
      <c r="T414" s="38">
        <v>0</v>
      </c>
      <c r="U414" s="38">
        <v>1232</v>
      </c>
      <c r="V414" s="39">
        <v>1232</v>
      </c>
      <c r="W414" s="36">
        <v>0</v>
      </c>
      <c r="X414" s="36">
        <v>0</v>
      </c>
      <c r="Y414" s="37">
        <v>0</v>
      </c>
      <c r="Z414" s="39">
        <v>785</v>
      </c>
      <c r="AA414" s="36">
        <v>0</v>
      </c>
      <c r="AB414" s="36">
        <v>0</v>
      </c>
      <c r="AC414" s="37">
        <v>0</v>
      </c>
      <c r="AD414" s="38">
        <v>0</v>
      </c>
      <c r="AE414" s="38">
        <v>0</v>
      </c>
      <c r="AF414" s="39">
        <v>0</v>
      </c>
      <c r="AG414" s="36">
        <v>0</v>
      </c>
      <c r="AH414" s="36">
        <v>0</v>
      </c>
      <c r="AI414" s="36">
        <v>0</v>
      </c>
      <c r="AJ414" s="36">
        <v>0</v>
      </c>
      <c r="AK414" s="40">
        <v>2435</v>
      </c>
      <c r="AL414" s="38">
        <v>0</v>
      </c>
      <c r="AM414" s="38">
        <v>0</v>
      </c>
      <c r="AN414" s="38">
        <v>0</v>
      </c>
      <c r="AO414" s="38">
        <v>0</v>
      </c>
      <c r="AP414" s="38">
        <v>0</v>
      </c>
      <c r="AQ414" s="36">
        <v>0</v>
      </c>
      <c r="AR414" s="36">
        <v>0</v>
      </c>
      <c r="AS414" s="36">
        <v>0</v>
      </c>
      <c r="AT414" s="36">
        <v>0</v>
      </c>
      <c r="AU414" s="36">
        <v>0</v>
      </c>
      <c r="AV414" s="36">
        <v>0</v>
      </c>
      <c r="AW414" s="36">
        <v>0</v>
      </c>
      <c r="AX414" s="36">
        <v>0</v>
      </c>
      <c r="AY414" s="36">
        <v>0</v>
      </c>
      <c r="AZ414" s="40"/>
      <c r="BA414" s="40">
        <v>2435</v>
      </c>
      <c r="BB414" s="36">
        <v>0</v>
      </c>
      <c r="BC414" s="36">
        <v>0</v>
      </c>
      <c r="BD414" s="36">
        <v>0</v>
      </c>
      <c r="BE414" s="36">
        <v>-10</v>
      </c>
    </row>
    <row r="415" spans="1:57" x14ac:dyDescent="0.2">
      <c r="A415" s="35" t="s">
        <v>327</v>
      </c>
      <c r="B415" s="35"/>
      <c r="C415" s="397" t="s">
        <v>1589</v>
      </c>
      <c r="D415" s="35" t="s">
        <v>326</v>
      </c>
      <c r="E415" s="35"/>
      <c r="F415" s="35" t="s">
        <v>743</v>
      </c>
      <c r="G415" s="36">
        <v>0</v>
      </c>
      <c r="H415" s="36">
        <v>414</v>
      </c>
      <c r="I415" s="37">
        <v>414</v>
      </c>
      <c r="J415" s="39">
        <v>0</v>
      </c>
      <c r="K415" s="36">
        <v>0</v>
      </c>
      <c r="L415" s="36">
        <v>0</v>
      </c>
      <c r="M415" s="37">
        <v>0</v>
      </c>
      <c r="N415" s="38">
        <v>0</v>
      </c>
      <c r="O415" s="38">
        <v>0</v>
      </c>
      <c r="P415" s="38">
        <v>142</v>
      </c>
      <c r="Q415" s="39">
        <v>142</v>
      </c>
      <c r="R415" s="37">
        <v>0</v>
      </c>
      <c r="S415" s="38">
        <v>0</v>
      </c>
      <c r="T415" s="38">
        <v>0</v>
      </c>
      <c r="U415" s="38">
        <v>0</v>
      </c>
      <c r="V415" s="39">
        <v>0</v>
      </c>
      <c r="W415" s="36">
        <v>0</v>
      </c>
      <c r="X415" s="36">
        <v>0</v>
      </c>
      <c r="Y415" s="37">
        <v>0</v>
      </c>
      <c r="Z415" s="39">
        <v>1977</v>
      </c>
      <c r="AA415" s="36">
        <v>0</v>
      </c>
      <c r="AB415" s="36">
        <v>0</v>
      </c>
      <c r="AC415" s="37">
        <v>0</v>
      </c>
      <c r="AD415" s="38">
        <v>0</v>
      </c>
      <c r="AE415" s="38">
        <v>0</v>
      </c>
      <c r="AF415" s="39">
        <v>0</v>
      </c>
      <c r="AG415" s="36">
        <v>19</v>
      </c>
      <c r="AH415" s="36">
        <v>0</v>
      </c>
      <c r="AI415" s="36">
        <v>0</v>
      </c>
      <c r="AJ415" s="36">
        <v>0</v>
      </c>
      <c r="AK415" s="40">
        <v>2552</v>
      </c>
      <c r="AL415" s="38">
        <v>0</v>
      </c>
      <c r="AM415" s="38">
        <v>0</v>
      </c>
      <c r="AN415" s="38">
        <v>0</v>
      </c>
      <c r="AO415" s="38">
        <v>0</v>
      </c>
      <c r="AP415" s="38">
        <v>0</v>
      </c>
      <c r="AQ415" s="36">
        <v>0</v>
      </c>
      <c r="AR415" s="36">
        <v>0</v>
      </c>
      <c r="AS415" s="36">
        <v>0</v>
      </c>
      <c r="AT415" s="36">
        <v>0</v>
      </c>
      <c r="AU415" s="36">
        <v>-2547</v>
      </c>
      <c r="AV415" s="36">
        <v>0</v>
      </c>
      <c r="AW415" s="36">
        <v>0</v>
      </c>
      <c r="AX415" s="36">
        <v>0</v>
      </c>
      <c r="AY415" s="36">
        <v>0</v>
      </c>
      <c r="AZ415" s="40"/>
      <c r="BA415" s="40">
        <v>5</v>
      </c>
      <c r="BB415" s="36">
        <v>0</v>
      </c>
      <c r="BC415" s="36">
        <v>0</v>
      </c>
      <c r="BD415" s="36">
        <v>0</v>
      </c>
      <c r="BE415" s="36">
        <v>-14</v>
      </c>
    </row>
    <row r="416" spans="1:57" x14ac:dyDescent="0.2">
      <c r="A416" s="35" t="s">
        <v>759</v>
      </c>
      <c r="B416" s="35" t="s">
        <v>1454</v>
      </c>
      <c r="C416" s="397" t="s">
        <v>1588</v>
      </c>
      <c r="D416" s="35" t="s">
        <v>758</v>
      </c>
      <c r="E416" s="35"/>
      <c r="F416" s="35" t="s">
        <v>743</v>
      </c>
      <c r="G416" s="36">
        <v>0</v>
      </c>
      <c r="H416" s="36">
        <v>184</v>
      </c>
      <c r="I416" s="37">
        <v>184</v>
      </c>
      <c r="J416" s="39">
        <v>0</v>
      </c>
      <c r="K416" s="36">
        <v>0</v>
      </c>
      <c r="L416" s="36">
        <v>25789</v>
      </c>
      <c r="M416" s="37">
        <v>25789</v>
      </c>
      <c r="N416" s="38">
        <v>0</v>
      </c>
      <c r="O416" s="38">
        <v>0</v>
      </c>
      <c r="P416" s="38">
        <v>0</v>
      </c>
      <c r="Q416" s="39">
        <v>0</v>
      </c>
      <c r="R416" s="37">
        <v>0</v>
      </c>
      <c r="S416" s="38">
        <v>0</v>
      </c>
      <c r="T416" s="38">
        <v>0</v>
      </c>
      <c r="U416" s="38">
        <v>0</v>
      </c>
      <c r="V416" s="39">
        <v>0</v>
      </c>
      <c r="W416" s="36">
        <v>0</v>
      </c>
      <c r="X416" s="36">
        <v>0</v>
      </c>
      <c r="Y416" s="37">
        <v>0</v>
      </c>
      <c r="Z416" s="39">
        <v>0</v>
      </c>
      <c r="AA416" s="36">
        <v>0</v>
      </c>
      <c r="AB416" s="36">
        <v>0</v>
      </c>
      <c r="AC416" s="37">
        <v>0</v>
      </c>
      <c r="AD416" s="38">
        <v>0</v>
      </c>
      <c r="AE416" s="38">
        <v>0</v>
      </c>
      <c r="AF416" s="39">
        <v>0</v>
      </c>
      <c r="AG416" s="36">
        <v>0</v>
      </c>
      <c r="AH416" s="36">
        <v>0</v>
      </c>
      <c r="AI416" s="36">
        <v>0</v>
      </c>
      <c r="AJ416" s="36">
        <v>0</v>
      </c>
      <c r="AK416" s="40">
        <v>25973</v>
      </c>
      <c r="AL416" s="38">
        <v>0</v>
      </c>
      <c r="AM416" s="38">
        <v>0</v>
      </c>
      <c r="AN416" s="38">
        <v>0</v>
      </c>
      <c r="AO416" s="38">
        <v>0</v>
      </c>
      <c r="AP416" s="38">
        <v>0</v>
      </c>
      <c r="AQ416" s="36">
        <v>0</v>
      </c>
      <c r="AR416" s="36">
        <v>0</v>
      </c>
      <c r="AS416" s="36">
        <v>0</v>
      </c>
      <c r="AT416" s="36">
        <v>0</v>
      </c>
      <c r="AU416" s="36">
        <v>0</v>
      </c>
      <c r="AV416" s="36">
        <v>0</v>
      </c>
      <c r="AW416" s="36">
        <v>0</v>
      </c>
      <c r="AX416" s="36">
        <v>0</v>
      </c>
      <c r="AY416" s="36">
        <v>0</v>
      </c>
      <c r="AZ416" s="40"/>
      <c r="BA416" s="40">
        <v>25973</v>
      </c>
      <c r="BB416" s="36">
        <v>0</v>
      </c>
      <c r="BC416" s="36">
        <v>0</v>
      </c>
      <c r="BD416" s="36">
        <v>94</v>
      </c>
      <c r="BE416" s="36">
        <v>0</v>
      </c>
    </row>
    <row r="417" spans="1:57" x14ac:dyDescent="0.2">
      <c r="A417" s="35" t="s">
        <v>764</v>
      </c>
      <c r="B417" s="35" t="s">
        <v>1455</v>
      </c>
      <c r="C417" s="397" t="s">
        <v>1588</v>
      </c>
      <c r="D417" s="35" t="s">
        <v>763</v>
      </c>
      <c r="E417" s="35"/>
      <c r="F417" s="35" t="s">
        <v>743</v>
      </c>
      <c r="G417" s="36">
        <v>0</v>
      </c>
      <c r="H417" s="36">
        <v>692</v>
      </c>
      <c r="I417" s="37">
        <v>692</v>
      </c>
      <c r="J417" s="39">
        <v>0</v>
      </c>
      <c r="K417" s="36">
        <v>0</v>
      </c>
      <c r="L417" s="36">
        <v>29036</v>
      </c>
      <c r="M417" s="37">
        <v>29036</v>
      </c>
      <c r="N417" s="38">
        <v>0</v>
      </c>
      <c r="O417" s="38">
        <v>0</v>
      </c>
      <c r="P417" s="38">
        <v>0</v>
      </c>
      <c r="Q417" s="39">
        <v>0</v>
      </c>
      <c r="R417" s="37">
        <v>0</v>
      </c>
      <c r="S417" s="38">
        <v>0</v>
      </c>
      <c r="T417" s="38">
        <v>0</v>
      </c>
      <c r="U417" s="38">
        <v>0</v>
      </c>
      <c r="V417" s="39">
        <v>0</v>
      </c>
      <c r="W417" s="36">
        <v>0</v>
      </c>
      <c r="X417" s="36">
        <v>0</v>
      </c>
      <c r="Y417" s="37">
        <v>0</v>
      </c>
      <c r="Z417" s="39">
        <v>0</v>
      </c>
      <c r="AA417" s="36">
        <v>0</v>
      </c>
      <c r="AB417" s="36">
        <v>0</v>
      </c>
      <c r="AC417" s="37">
        <v>0</v>
      </c>
      <c r="AD417" s="38">
        <v>0</v>
      </c>
      <c r="AE417" s="38">
        <v>0</v>
      </c>
      <c r="AF417" s="39">
        <v>0</v>
      </c>
      <c r="AG417" s="36">
        <v>0</v>
      </c>
      <c r="AH417" s="36">
        <v>0</v>
      </c>
      <c r="AI417" s="36">
        <v>0</v>
      </c>
      <c r="AJ417" s="36">
        <v>0</v>
      </c>
      <c r="AK417" s="40">
        <v>29728</v>
      </c>
      <c r="AL417" s="38">
        <v>0</v>
      </c>
      <c r="AM417" s="38">
        <v>0</v>
      </c>
      <c r="AN417" s="38">
        <v>0</v>
      </c>
      <c r="AO417" s="38">
        <v>0</v>
      </c>
      <c r="AP417" s="38">
        <v>0</v>
      </c>
      <c r="AQ417" s="36">
        <v>0</v>
      </c>
      <c r="AR417" s="36">
        <v>0</v>
      </c>
      <c r="AS417" s="36">
        <v>0</v>
      </c>
      <c r="AT417" s="36">
        <v>0</v>
      </c>
      <c r="AU417" s="36">
        <v>0</v>
      </c>
      <c r="AV417" s="36">
        <v>0</v>
      </c>
      <c r="AW417" s="36">
        <v>0</v>
      </c>
      <c r="AX417" s="36">
        <v>0</v>
      </c>
      <c r="AY417" s="36">
        <v>0</v>
      </c>
      <c r="AZ417" s="40"/>
      <c r="BA417" s="40">
        <v>29728</v>
      </c>
      <c r="BB417" s="36">
        <v>0</v>
      </c>
      <c r="BC417" s="36">
        <v>0</v>
      </c>
      <c r="BD417" s="36">
        <v>212</v>
      </c>
      <c r="BE417" s="36">
        <v>-11</v>
      </c>
    </row>
    <row r="418" spans="1:57" x14ac:dyDescent="0.2">
      <c r="A418" s="35" t="s">
        <v>767</v>
      </c>
      <c r="B418" s="35" t="s">
        <v>1456</v>
      </c>
      <c r="C418" s="397" t="s">
        <v>1590</v>
      </c>
      <c r="D418" s="35" t="s">
        <v>766</v>
      </c>
      <c r="E418" s="35"/>
      <c r="F418" s="35" t="s">
        <v>743</v>
      </c>
      <c r="G418" s="36">
        <v>0</v>
      </c>
      <c r="H418" s="36">
        <v>187</v>
      </c>
      <c r="I418" s="37">
        <v>187</v>
      </c>
      <c r="J418" s="39">
        <v>0</v>
      </c>
      <c r="K418" s="36">
        <v>0</v>
      </c>
      <c r="L418" s="36">
        <v>41673</v>
      </c>
      <c r="M418" s="37">
        <v>41673</v>
      </c>
      <c r="N418" s="38">
        <v>0</v>
      </c>
      <c r="O418" s="38">
        <v>0</v>
      </c>
      <c r="P418" s="38">
        <v>0</v>
      </c>
      <c r="Q418" s="39">
        <v>0</v>
      </c>
      <c r="R418" s="37">
        <v>0</v>
      </c>
      <c r="S418" s="38">
        <v>0</v>
      </c>
      <c r="T418" s="38">
        <v>0</v>
      </c>
      <c r="U418" s="38">
        <v>0</v>
      </c>
      <c r="V418" s="39">
        <v>0</v>
      </c>
      <c r="W418" s="36">
        <v>0</v>
      </c>
      <c r="X418" s="36">
        <v>0</v>
      </c>
      <c r="Y418" s="37">
        <v>0</v>
      </c>
      <c r="Z418" s="39">
        <v>0</v>
      </c>
      <c r="AA418" s="36">
        <v>0</v>
      </c>
      <c r="AB418" s="36">
        <v>0</v>
      </c>
      <c r="AC418" s="37">
        <v>0</v>
      </c>
      <c r="AD418" s="38">
        <v>0</v>
      </c>
      <c r="AE418" s="38">
        <v>0</v>
      </c>
      <c r="AF418" s="39">
        <v>0</v>
      </c>
      <c r="AG418" s="36">
        <v>0</v>
      </c>
      <c r="AH418" s="36">
        <v>0</v>
      </c>
      <c r="AI418" s="36">
        <v>0</v>
      </c>
      <c r="AJ418" s="36">
        <v>0</v>
      </c>
      <c r="AK418" s="40">
        <v>41860</v>
      </c>
      <c r="AL418" s="38">
        <v>0</v>
      </c>
      <c r="AM418" s="38">
        <v>0</v>
      </c>
      <c r="AN418" s="38">
        <v>0</v>
      </c>
      <c r="AO418" s="38">
        <v>0</v>
      </c>
      <c r="AP418" s="38">
        <v>0</v>
      </c>
      <c r="AQ418" s="36">
        <v>0</v>
      </c>
      <c r="AR418" s="36">
        <v>0</v>
      </c>
      <c r="AS418" s="36">
        <v>0</v>
      </c>
      <c r="AT418" s="36">
        <v>0</v>
      </c>
      <c r="AU418" s="36">
        <v>0</v>
      </c>
      <c r="AV418" s="36">
        <v>0</v>
      </c>
      <c r="AW418" s="36">
        <v>0</v>
      </c>
      <c r="AX418" s="36">
        <v>0</v>
      </c>
      <c r="AY418" s="36">
        <v>0</v>
      </c>
      <c r="AZ418" s="40"/>
      <c r="BA418" s="40">
        <v>41860</v>
      </c>
      <c r="BB418" s="36">
        <v>0</v>
      </c>
      <c r="BC418" s="36">
        <v>0</v>
      </c>
      <c r="BD418" s="36">
        <v>364</v>
      </c>
      <c r="BE418" s="36">
        <v>-15</v>
      </c>
    </row>
    <row r="419" spans="1:57" x14ac:dyDescent="0.2">
      <c r="A419" s="35" t="s">
        <v>770</v>
      </c>
      <c r="B419" s="35" t="s">
        <v>1457</v>
      </c>
      <c r="C419" s="397" t="s">
        <v>1591</v>
      </c>
      <c r="D419" s="35" t="s">
        <v>769</v>
      </c>
      <c r="E419" s="35"/>
      <c r="F419" s="35" t="s">
        <v>743</v>
      </c>
      <c r="G419" s="36">
        <v>0</v>
      </c>
      <c r="H419" s="36">
        <v>337</v>
      </c>
      <c r="I419" s="37">
        <v>337</v>
      </c>
      <c r="J419" s="39">
        <v>0</v>
      </c>
      <c r="K419" s="36">
        <v>0</v>
      </c>
      <c r="L419" s="36">
        <v>30361</v>
      </c>
      <c r="M419" s="37">
        <v>30361</v>
      </c>
      <c r="N419" s="38">
        <v>0</v>
      </c>
      <c r="O419" s="38">
        <v>0</v>
      </c>
      <c r="P419" s="38">
        <v>0</v>
      </c>
      <c r="Q419" s="39">
        <v>0</v>
      </c>
      <c r="R419" s="37">
        <v>0</v>
      </c>
      <c r="S419" s="38">
        <v>0</v>
      </c>
      <c r="T419" s="38">
        <v>0</v>
      </c>
      <c r="U419" s="38">
        <v>0</v>
      </c>
      <c r="V419" s="39">
        <v>0</v>
      </c>
      <c r="W419" s="36">
        <v>0</v>
      </c>
      <c r="X419" s="36">
        <v>0</v>
      </c>
      <c r="Y419" s="37">
        <v>0</v>
      </c>
      <c r="Z419" s="39">
        <v>0</v>
      </c>
      <c r="AA419" s="36">
        <v>0</v>
      </c>
      <c r="AB419" s="36">
        <v>0</v>
      </c>
      <c r="AC419" s="37">
        <v>0</v>
      </c>
      <c r="AD419" s="38">
        <v>0</v>
      </c>
      <c r="AE419" s="38">
        <v>0</v>
      </c>
      <c r="AF419" s="39">
        <v>0</v>
      </c>
      <c r="AG419" s="36">
        <v>14</v>
      </c>
      <c r="AH419" s="36">
        <v>0</v>
      </c>
      <c r="AI419" s="36">
        <v>0</v>
      </c>
      <c r="AJ419" s="36">
        <v>0</v>
      </c>
      <c r="AK419" s="40">
        <v>30712</v>
      </c>
      <c r="AL419" s="38">
        <v>0</v>
      </c>
      <c r="AM419" s="38">
        <v>0</v>
      </c>
      <c r="AN419" s="38">
        <v>0</v>
      </c>
      <c r="AO419" s="38">
        <v>0</v>
      </c>
      <c r="AP419" s="38">
        <v>0</v>
      </c>
      <c r="AQ419" s="36">
        <v>0</v>
      </c>
      <c r="AR419" s="36">
        <v>0</v>
      </c>
      <c r="AS419" s="36">
        <v>0</v>
      </c>
      <c r="AT419" s="36">
        <v>0</v>
      </c>
      <c r="AU419" s="36">
        <v>71</v>
      </c>
      <c r="AV419" s="36">
        <v>0</v>
      </c>
      <c r="AW419" s="36">
        <v>0</v>
      </c>
      <c r="AX419" s="36">
        <v>0</v>
      </c>
      <c r="AY419" s="36">
        <v>0</v>
      </c>
      <c r="AZ419" s="40"/>
      <c r="BA419" s="40">
        <v>30783</v>
      </c>
      <c r="BB419" s="36">
        <v>0</v>
      </c>
      <c r="BC419" s="36">
        <v>0</v>
      </c>
      <c r="BD419" s="36">
        <v>105</v>
      </c>
      <c r="BE419" s="36">
        <v>-14</v>
      </c>
    </row>
    <row r="420" spans="1:57" x14ac:dyDescent="0.2">
      <c r="A420" s="35" t="s">
        <v>772</v>
      </c>
      <c r="B420" s="35" t="s">
        <v>1458</v>
      </c>
      <c r="C420" s="397" t="s">
        <v>1590</v>
      </c>
      <c r="D420" s="35" t="s">
        <v>771</v>
      </c>
      <c r="E420" s="35"/>
      <c r="F420" s="35" t="s">
        <v>743</v>
      </c>
      <c r="G420" s="36">
        <v>0</v>
      </c>
      <c r="H420" s="36">
        <v>168</v>
      </c>
      <c r="I420" s="37">
        <v>168</v>
      </c>
      <c r="J420" s="39">
        <v>0</v>
      </c>
      <c r="K420" s="36">
        <v>0</v>
      </c>
      <c r="L420" s="36">
        <v>23109</v>
      </c>
      <c r="M420" s="37">
        <v>23109</v>
      </c>
      <c r="N420" s="38">
        <v>0</v>
      </c>
      <c r="O420" s="38">
        <v>0</v>
      </c>
      <c r="P420" s="38">
        <v>0</v>
      </c>
      <c r="Q420" s="39">
        <v>0</v>
      </c>
      <c r="R420" s="37">
        <v>0</v>
      </c>
      <c r="S420" s="38">
        <v>0</v>
      </c>
      <c r="T420" s="38">
        <v>0</v>
      </c>
      <c r="U420" s="38">
        <v>0</v>
      </c>
      <c r="V420" s="39">
        <v>0</v>
      </c>
      <c r="W420" s="36">
        <v>0</v>
      </c>
      <c r="X420" s="36">
        <v>0</v>
      </c>
      <c r="Y420" s="37">
        <v>0</v>
      </c>
      <c r="Z420" s="39">
        <v>0</v>
      </c>
      <c r="AA420" s="36">
        <v>0</v>
      </c>
      <c r="AB420" s="36">
        <v>0</v>
      </c>
      <c r="AC420" s="37">
        <v>0</v>
      </c>
      <c r="AD420" s="38">
        <v>0</v>
      </c>
      <c r="AE420" s="38">
        <v>0</v>
      </c>
      <c r="AF420" s="39">
        <v>0</v>
      </c>
      <c r="AG420" s="36">
        <v>16</v>
      </c>
      <c r="AH420" s="36">
        <v>0</v>
      </c>
      <c r="AI420" s="36">
        <v>0</v>
      </c>
      <c r="AJ420" s="36">
        <v>0</v>
      </c>
      <c r="AK420" s="40">
        <v>23293</v>
      </c>
      <c r="AL420" s="38">
        <v>0</v>
      </c>
      <c r="AM420" s="38">
        <v>0</v>
      </c>
      <c r="AN420" s="38">
        <v>0</v>
      </c>
      <c r="AO420" s="38">
        <v>0</v>
      </c>
      <c r="AP420" s="38">
        <v>0</v>
      </c>
      <c r="AQ420" s="36">
        <v>0</v>
      </c>
      <c r="AR420" s="36">
        <v>0</v>
      </c>
      <c r="AS420" s="36">
        <v>0</v>
      </c>
      <c r="AT420" s="36">
        <v>0</v>
      </c>
      <c r="AU420" s="36">
        <v>0</v>
      </c>
      <c r="AV420" s="36">
        <v>0</v>
      </c>
      <c r="AW420" s="36">
        <v>0</v>
      </c>
      <c r="AX420" s="36">
        <v>0</v>
      </c>
      <c r="AY420" s="36">
        <v>0</v>
      </c>
      <c r="AZ420" s="40"/>
      <c r="BA420" s="40">
        <v>23293</v>
      </c>
      <c r="BB420" s="36">
        <v>0</v>
      </c>
      <c r="BC420" s="36">
        <v>0</v>
      </c>
      <c r="BD420" s="36">
        <v>0</v>
      </c>
      <c r="BE420" s="36">
        <v>-26</v>
      </c>
    </row>
    <row r="421" spans="1:57" x14ac:dyDescent="0.2">
      <c r="A421" s="35" t="s">
        <v>775</v>
      </c>
      <c r="B421" s="35" t="s">
        <v>1459</v>
      </c>
      <c r="C421" s="397" t="s">
        <v>1592</v>
      </c>
      <c r="D421" s="35" t="s">
        <v>774</v>
      </c>
      <c r="E421" s="35"/>
      <c r="F421" s="35" t="s">
        <v>743</v>
      </c>
      <c r="G421" s="36">
        <v>0</v>
      </c>
      <c r="H421" s="36">
        <v>563</v>
      </c>
      <c r="I421" s="37">
        <v>563</v>
      </c>
      <c r="J421" s="39">
        <v>0</v>
      </c>
      <c r="K421" s="36">
        <v>0</v>
      </c>
      <c r="L421" s="36">
        <v>34360</v>
      </c>
      <c r="M421" s="37">
        <v>34360</v>
      </c>
      <c r="N421" s="38">
        <v>0</v>
      </c>
      <c r="O421" s="38">
        <v>0</v>
      </c>
      <c r="P421" s="38">
        <v>0</v>
      </c>
      <c r="Q421" s="39">
        <v>0</v>
      </c>
      <c r="R421" s="37">
        <v>0</v>
      </c>
      <c r="S421" s="38">
        <v>0</v>
      </c>
      <c r="T421" s="38">
        <v>0</v>
      </c>
      <c r="U421" s="38">
        <v>0</v>
      </c>
      <c r="V421" s="39">
        <v>0</v>
      </c>
      <c r="W421" s="36">
        <v>0</v>
      </c>
      <c r="X421" s="36">
        <v>0</v>
      </c>
      <c r="Y421" s="37">
        <v>0</v>
      </c>
      <c r="Z421" s="39">
        <v>0</v>
      </c>
      <c r="AA421" s="36">
        <v>0</v>
      </c>
      <c r="AB421" s="36">
        <v>0</v>
      </c>
      <c r="AC421" s="37">
        <v>0</v>
      </c>
      <c r="AD421" s="38">
        <v>0</v>
      </c>
      <c r="AE421" s="38">
        <v>0</v>
      </c>
      <c r="AF421" s="39">
        <v>0</v>
      </c>
      <c r="AG421" s="36">
        <v>6</v>
      </c>
      <c r="AH421" s="36">
        <v>0</v>
      </c>
      <c r="AI421" s="36">
        <v>0</v>
      </c>
      <c r="AJ421" s="36">
        <v>0</v>
      </c>
      <c r="AK421" s="40">
        <v>34929</v>
      </c>
      <c r="AL421" s="38">
        <v>0</v>
      </c>
      <c r="AM421" s="38">
        <v>0</v>
      </c>
      <c r="AN421" s="38">
        <v>0</v>
      </c>
      <c r="AO421" s="38">
        <v>0</v>
      </c>
      <c r="AP421" s="38">
        <v>0</v>
      </c>
      <c r="AQ421" s="36">
        <v>0</v>
      </c>
      <c r="AR421" s="36">
        <v>0</v>
      </c>
      <c r="AS421" s="36">
        <v>0</v>
      </c>
      <c r="AT421" s="36">
        <v>0</v>
      </c>
      <c r="AU421" s="36">
        <v>245</v>
      </c>
      <c r="AV421" s="36">
        <v>0</v>
      </c>
      <c r="AW421" s="36">
        <v>0</v>
      </c>
      <c r="AX421" s="36">
        <v>0</v>
      </c>
      <c r="AY421" s="36">
        <v>0</v>
      </c>
      <c r="AZ421" s="40"/>
      <c r="BA421" s="40">
        <v>35174</v>
      </c>
      <c r="BB421" s="36">
        <v>0</v>
      </c>
      <c r="BC421" s="36">
        <v>0</v>
      </c>
      <c r="BD421" s="36">
        <v>66</v>
      </c>
      <c r="BE421" s="36">
        <v>-19</v>
      </c>
    </row>
    <row r="422" spans="1:57" x14ac:dyDescent="0.2">
      <c r="A422" s="35" t="s">
        <v>780</v>
      </c>
      <c r="B422" s="35" t="s">
        <v>1460</v>
      </c>
      <c r="C422" s="397" t="s">
        <v>1587</v>
      </c>
      <c r="D422" s="35" t="s">
        <v>779</v>
      </c>
      <c r="E422" s="35"/>
      <c r="F422" s="35" t="s">
        <v>743</v>
      </c>
      <c r="G422" s="36">
        <v>0</v>
      </c>
      <c r="H422" s="36">
        <v>1443</v>
      </c>
      <c r="I422" s="37">
        <v>1443</v>
      </c>
      <c r="J422" s="39">
        <v>0</v>
      </c>
      <c r="K422" s="36">
        <v>0</v>
      </c>
      <c r="L422" s="36">
        <v>30327</v>
      </c>
      <c r="M422" s="36">
        <v>30327</v>
      </c>
      <c r="N422" s="38">
        <v>0</v>
      </c>
      <c r="O422" s="38">
        <v>0</v>
      </c>
      <c r="P422" s="38">
        <v>0</v>
      </c>
      <c r="Q422" s="39">
        <v>0</v>
      </c>
      <c r="R422" s="37">
        <v>0</v>
      </c>
      <c r="S422" s="38">
        <v>0</v>
      </c>
      <c r="T422" s="38">
        <v>0</v>
      </c>
      <c r="U422" s="38">
        <v>0</v>
      </c>
      <c r="V422" s="39">
        <v>0</v>
      </c>
      <c r="W422" s="36">
        <v>0</v>
      </c>
      <c r="X422" s="36">
        <v>0</v>
      </c>
      <c r="Y422" s="37">
        <v>0</v>
      </c>
      <c r="Z422" s="39">
        <v>0</v>
      </c>
      <c r="AA422" s="36">
        <v>0</v>
      </c>
      <c r="AB422" s="36">
        <v>0</v>
      </c>
      <c r="AC422" s="37">
        <v>0</v>
      </c>
      <c r="AD422" s="38">
        <v>0</v>
      </c>
      <c r="AE422" s="38">
        <v>0</v>
      </c>
      <c r="AF422" s="39">
        <v>0</v>
      </c>
      <c r="AG422" s="36">
        <v>0</v>
      </c>
      <c r="AH422" s="36">
        <v>0</v>
      </c>
      <c r="AI422" s="36">
        <v>0</v>
      </c>
      <c r="AJ422" s="36">
        <v>0</v>
      </c>
      <c r="AK422" s="40">
        <v>31770</v>
      </c>
      <c r="AL422" s="38">
        <v>0</v>
      </c>
      <c r="AM422" s="38">
        <v>0</v>
      </c>
      <c r="AN422" s="38">
        <v>0</v>
      </c>
      <c r="AO422" s="38">
        <v>0</v>
      </c>
      <c r="AP422" s="38">
        <v>0</v>
      </c>
      <c r="AQ422" s="36">
        <v>0</v>
      </c>
      <c r="AR422" s="36">
        <v>0</v>
      </c>
      <c r="AS422" s="36">
        <v>0</v>
      </c>
      <c r="AT422" s="36">
        <v>0</v>
      </c>
      <c r="AU422" s="36">
        <v>0</v>
      </c>
      <c r="AV422" s="36">
        <v>0</v>
      </c>
      <c r="AW422" s="36">
        <v>0</v>
      </c>
      <c r="AX422" s="36">
        <v>0</v>
      </c>
      <c r="AY422" s="36">
        <v>0</v>
      </c>
      <c r="AZ422" s="40"/>
      <c r="BA422" s="40">
        <v>31770</v>
      </c>
      <c r="BB422" s="36">
        <v>0</v>
      </c>
      <c r="BC422" s="36">
        <v>0</v>
      </c>
      <c r="BD422" s="36">
        <v>1</v>
      </c>
      <c r="BE422" s="36">
        <v>-96</v>
      </c>
    </row>
    <row r="423" spans="1:57" x14ac:dyDescent="0.2">
      <c r="A423" s="35" t="s">
        <v>783</v>
      </c>
      <c r="B423" s="35" t="s">
        <v>1461</v>
      </c>
      <c r="C423" s="397" t="s">
        <v>1591</v>
      </c>
      <c r="D423" s="35" t="s">
        <v>782</v>
      </c>
      <c r="E423" s="35"/>
      <c r="F423" s="35" t="s">
        <v>743</v>
      </c>
      <c r="G423" s="36">
        <v>0</v>
      </c>
      <c r="H423" s="36">
        <v>198</v>
      </c>
      <c r="I423" s="37">
        <v>198</v>
      </c>
      <c r="J423" s="39">
        <v>0</v>
      </c>
      <c r="K423" s="36">
        <v>0</v>
      </c>
      <c r="L423" s="36">
        <v>26657</v>
      </c>
      <c r="M423" s="37">
        <v>26657</v>
      </c>
      <c r="N423" s="38">
        <v>0</v>
      </c>
      <c r="O423" s="38">
        <v>0</v>
      </c>
      <c r="P423" s="38">
        <v>0</v>
      </c>
      <c r="Q423" s="39">
        <v>0</v>
      </c>
      <c r="R423" s="37">
        <v>0</v>
      </c>
      <c r="S423" s="38">
        <v>0</v>
      </c>
      <c r="T423" s="38">
        <v>0</v>
      </c>
      <c r="U423" s="38">
        <v>0</v>
      </c>
      <c r="V423" s="39">
        <v>0</v>
      </c>
      <c r="W423" s="36">
        <v>0</v>
      </c>
      <c r="X423" s="36">
        <v>0</v>
      </c>
      <c r="Y423" s="37">
        <v>0</v>
      </c>
      <c r="Z423" s="39">
        <v>0</v>
      </c>
      <c r="AA423" s="36">
        <v>0</v>
      </c>
      <c r="AB423" s="36">
        <v>0</v>
      </c>
      <c r="AC423" s="37">
        <v>0</v>
      </c>
      <c r="AD423" s="38">
        <v>0</v>
      </c>
      <c r="AE423" s="38">
        <v>0</v>
      </c>
      <c r="AF423" s="39">
        <v>0</v>
      </c>
      <c r="AG423" s="36">
        <v>0</v>
      </c>
      <c r="AH423" s="36">
        <v>0</v>
      </c>
      <c r="AI423" s="36">
        <v>0</v>
      </c>
      <c r="AJ423" s="36">
        <v>0</v>
      </c>
      <c r="AK423" s="40">
        <v>26855</v>
      </c>
      <c r="AL423" s="38">
        <v>0</v>
      </c>
      <c r="AM423" s="38">
        <v>0</v>
      </c>
      <c r="AN423" s="38">
        <v>0</v>
      </c>
      <c r="AO423" s="38">
        <v>0</v>
      </c>
      <c r="AP423" s="38">
        <v>0</v>
      </c>
      <c r="AQ423" s="36">
        <v>0</v>
      </c>
      <c r="AR423" s="36">
        <v>0</v>
      </c>
      <c r="AS423" s="36">
        <v>0</v>
      </c>
      <c r="AT423" s="36">
        <v>0</v>
      </c>
      <c r="AU423" s="36">
        <v>0</v>
      </c>
      <c r="AV423" s="36">
        <v>0</v>
      </c>
      <c r="AW423" s="36">
        <v>0</v>
      </c>
      <c r="AX423" s="36">
        <v>0</v>
      </c>
      <c r="AY423" s="36">
        <v>0</v>
      </c>
      <c r="AZ423" s="40"/>
      <c r="BA423" s="40">
        <v>26855</v>
      </c>
      <c r="BB423" s="36">
        <v>0</v>
      </c>
      <c r="BC423" s="36">
        <v>0</v>
      </c>
      <c r="BD423" s="36">
        <v>0</v>
      </c>
      <c r="BE423" s="36">
        <v>11</v>
      </c>
    </row>
    <row r="424" spans="1:57" x14ac:dyDescent="0.2">
      <c r="A424" s="35" t="s">
        <v>788</v>
      </c>
      <c r="B424" s="35" t="s">
        <v>1462</v>
      </c>
      <c r="C424" s="397" t="s">
        <v>1588</v>
      </c>
      <c r="D424" s="35" t="s">
        <v>787</v>
      </c>
      <c r="E424" s="35"/>
      <c r="F424" s="35" t="s">
        <v>743</v>
      </c>
      <c r="G424" s="36">
        <v>0</v>
      </c>
      <c r="H424" s="36">
        <v>1698</v>
      </c>
      <c r="I424" s="37">
        <v>1698</v>
      </c>
      <c r="J424" s="39">
        <v>0</v>
      </c>
      <c r="K424" s="36">
        <v>0</v>
      </c>
      <c r="L424" s="36">
        <v>62935</v>
      </c>
      <c r="M424" s="37">
        <v>62935</v>
      </c>
      <c r="N424" s="38">
        <v>0</v>
      </c>
      <c r="O424" s="38">
        <v>0</v>
      </c>
      <c r="P424" s="38">
        <v>0</v>
      </c>
      <c r="Q424" s="39">
        <v>0</v>
      </c>
      <c r="R424" s="37">
        <v>0</v>
      </c>
      <c r="S424" s="38">
        <v>0</v>
      </c>
      <c r="T424" s="38">
        <v>0</v>
      </c>
      <c r="U424" s="38">
        <v>0</v>
      </c>
      <c r="V424" s="39">
        <v>0</v>
      </c>
      <c r="W424" s="36">
        <v>0</v>
      </c>
      <c r="X424" s="36">
        <v>0</v>
      </c>
      <c r="Y424" s="37">
        <v>0</v>
      </c>
      <c r="Z424" s="39">
        <v>0</v>
      </c>
      <c r="AA424" s="36">
        <v>0</v>
      </c>
      <c r="AB424" s="36">
        <v>0</v>
      </c>
      <c r="AC424" s="37">
        <v>0</v>
      </c>
      <c r="AD424" s="38">
        <v>0</v>
      </c>
      <c r="AE424" s="38">
        <v>0</v>
      </c>
      <c r="AF424" s="39">
        <v>0</v>
      </c>
      <c r="AG424" s="36">
        <v>22</v>
      </c>
      <c r="AH424" s="36">
        <v>0</v>
      </c>
      <c r="AI424" s="36">
        <v>0</v>
      </c>
      <c r="AJ424" s="36">
        <v>0</v>
      </c>
      <c r="AK424" s="40">
        <v>64655</v>
      </c>
      <c r="AL424" s="38">
        <v>0</v>
      </c>
      <c r="AM424" s="38">
        <v>0</v>
      </c>
      <c r="AN424" s="38">
        <v>0</v>
      </c>
      <c r="AO424" s="38">
        <v>0</v>
      </c>
      <c r="AP424" s="38">
        <v>0</v>
      </c>
      <c r="AQ424" s="36">
        <v>0</v>
      </c>
      <c r="AR424" s="36">
        <v>0</v>
      </c>
      <c r="AS424" s="36">
        <v>0</v>
      </c>
      <c r="AT424" s="36">
        <v>0</v>
      </c>
      <c r="AU424" s="36">
        <v>0</v>
      </c>
      <c r="AV424" s="36">
        <v>0</v>
      </c>
      <c r="AW424" s="36">
        <v>0</v>
      </c>
      <c r="AX424" s="36">
        <v>0</v>
      </c>
      <c r="AY424" s="36">
        <v>0</v>
      </c>
      <c r="AZ424" s="40"/>
      <c r="BA424" s="40">
        <v>64655</v>
      </c>
      <c r="BB424" s="36">
        <v>0</v>
      </c>
      <c r="BC424" s="36">
        <v>0</v>
      </c>
      <c r="BD424" s="36">
        <v>0</v>
      </c>
      <c r="BE424" s="36">
        <v>-13</v>
      </c>
    </row>
    <row r="425" spans="1:57" x14ac:dyDescent="0.2">
      <c r="A425" s="35" t="s">
        <v>790</v>
      </c>
      <c r="B425" s="35" t="s">
        <v>1463</v>
      </c>
      <c r="C425" s="397" t="s">
        <v>1587</v>
      </c>
      <c r="D425" s="35" t="s">
        <v>789</v>
      </c>
      <c r="E425" s="35"/>
      <c r="F425" s="35" t="s">
        <v>743</v>
      </c>
      <c r="G425" s="36">
        <v>0</v>
      </c>
      <c r="H425" s="36">
        <v>223</v>
      </c>
      <c r="I425" s="37">
        <v>223</v>
      </c>
      <c r="J425" s="39">
        <v>0</v>
      </c>
      <c r="K425" s="36">
        <v>229</v>
      </c>
      <c r="L425" s="36">
        <v>27154</v>
      </c>
      <c r="M425" s="37">
        <v>27383</v>
      </c>
      <c r="N425" s="38">
        <v>0</v>
      </c>
      <c r="O425" s="38">
        <v>0</v>
      </c>
      <c r="P425" s="38">
        <v>0</v>
      </c>
      <c r="Q425" s="39">
        <v>0</v>
      </c>
      <c r="R425" s="37">
        <v>0</v>
      </c>
      <c r="S425" s="38">
        <v>0</v>
      </c>
      <c r="T425" s="38">
        <v>0</v>
      </c>
      <c r="U425" s="38">
        <v>0</v>
      </c>
      <c r="V425" s="39">
        <v>0</v>
      </c>
      <c r="W425" s="36">
        <v>0</v>
      </c>
      <c r="X425" s="36">
        <v>0</v>
      </c>
      <c r="Y425" s="37">
        <v>0</v>
      </c>
      <c r="Z425" s="39">
        <v>0</v>
      </c>
      <c r="AA425" s="36">
        <v>0</v>
      </c>
      <c r="AB425" s="36">
        <v>0</v>
      </c>
      <c r="AC425" s="37">
        <v>0</v>
      </c>
      <c r="AD425" s="38">
        <v>0</v>
      </c>
      <c r="AE425" s="38">
        <v>0</v>
      </c>
      <c r="AF425" s="39">
        <v>0</v>
      </c>
      <c r="AG425" s="36">
        <v>64</v>
      </c>
      <c r="AH425" s="36">
        <v>0</v>
      </c>
      <c r="AI425" s="36">
        <v>0</v>
      </c>
      <c r="AJ425" s="36">
        <v>0</v>
      </c>
      <c r="AK425" s="40">
        <v>27670</v>
      </c>
      <c r="AL425" s="38">
        <v>0</v>
      </c>
      <c r="AM425" s="38">
        <v>0</v>
      </c>
      <c r="AN425" s="38">
        <v>0</v>
      </c>
      <c r="AO425" s="38">
        <v>0</v>
      </c>
      <c r="AP425" s="38">
        <v>0</v>
      </c>
      <c r="AQ425" s="36">
        <v>0</v>
      </c>
      <c r="AR425" s="36">
        <v>0</v>
      </c>
      <c r="AS425" s="36">
        <v>0</v>
      </c>
      <c r="AT425" s="36">
        <v>0</v>
      </c>
      <c r="AU425" s="36">
        <v>0</v>
      </c>
      <c r="AV425" s="36">
        <v>0</v>
      </c>
      <c r="AW425" s="36">
        <v>0</v>
      </c>
      <c r="AX425" s="36">
        <v>0</v>
      </c>
      <c r="AY425" s="36">
        <v>0</v>
      </c>
      <c r="AZ425" s="40"/>
      <c r="BA425" s="40">
        <v>27670</v>
      </c>
      <c r="BB425" s="36">
        <v>0</v>
      </c>
      <c r="BC425" s="36">
        <v>0</v>
      </c>
      <c r="BD425" s="36">
        <v>100</v>
      </c>
      <c r="BE425" s="36">
        <v>-29</v>
      </c>
    </row>
    <row r="426" spans="1:57" x14ac:dyDescent="0.2">
      <c r="A426" s="35" t="s">
        <v>798</v>
      </c>
      <c r="B426" s="35" t="s">
        <v>1464</v>
      </c>
      <c r="C426" s="397" t="s">
        <v>1588</v>
      </c>
      <c r="D426" s="35" t="s">
        <v>797</v>
      </c>
      <c r="E426" s="35"/>
      <c r="F426" s="35" t="s">
        <v>743</v>
      </c>
      <c r="G426" s="36">
        <v>0</v>
      </c>
      <c r="H426" s="36">
        <v>390</v>
      </c>
      <c r="I426" s="37">
        <v>390</v>
      </c>
      <c r="J426" s="39">
        <v>0</v>
      </c>
      <c r="K426" s="36">
        <v>0</v>
      </c>
      <c r="L426" s="36">
        <v>52285</v>
      </c>
      <c r="M426" s="37">
        <v>52285</v>
      </c>
      <c r="N426" s="38">
        <v>0</v>
      </c>
      <c r="O426" s="38">
        <v>0</v>
      </c>
      <c r="P426" s="38">
        <v>0</v>
      </c>
      <c r="Q426" s="39">
        <v>0</v>
      </c>
      <c r="R426" s="37">
        <v>0</v>
      </c>
      <c r="S426" s="38">
        <v>0</v>
      </c>
      <c r="T426" s="38">
        <v>0</v>
      </c>
      <c r="U426" s="38">
        <v>0</v>
      </c>
      <c r="V426" s="39">
        <v>0</v>
      </c>
      <c r="W426" s="36">
        <v>0</v>
      </c>
      <c r="X426" s="36">
        <v>0</v>
      </c>
      <c r="Y426" s="37">
        <v>0</v>
      </c>
      <c r="Z426" s="39">
        <v>0</v>
      </c>
      <c r="AA426" s="36">
        <v>0</v>
      </c>
      <c r="AB426" s="36">
        <v>0</v>
      </c>
      <c r="AC426" s="37">
        <v>0</v>
      </c>
      <c r="AD426" s="38">
        <v>0</v>
      </c>
      <c r="AE426" s="38">
        <v>0</v>
      </c>
      <c r="AF426" s="39">
        <v>0</v>
      </c>
      <c r="AG426" s="36">
        <v>0</v>
      </c>
      <c r="AH426" s="36">
        <v>0</v>
      </c>
      <c r="AI426" s="36">
        <v>0</v>
      </c>
      <c r="AJ426" s="36">
        <v>0</v>
      </c>
      <c r="AK426" s="40">
        <v>52675</v>
      </c>
      <c r="AL426" s="38">
        <v>0</v>
      </c>
      <c r="AM426" s="38">
        <v>0</v>
      </c>
      <c r="AN426" s="38">
        <v>0</v>
      </c>
      <c r="AO426" s="38">
        <v>0</v>
      </c>
      <c r="AP426" s="38">
        <v>0</v>
      </c>
      <c r="AQ426" s="36">
        <v>0</v>
      </c>
      <c r="AR426" s="36">
        <v>0</v>
      </c>
      <c r="AS426" s="36">
        <v>0</v>
      </c>
      <c r="AT426" s="36">
        <v>0</v>
      </c>
      <c r="AU426" s="36">
        <v>0</v>
      </c>
      <c r="AV426" s="36">
        <v>0</v>
      </c>
      <c r="AW426" s="36">
        <v>0</v>
      </c>
      <c r="AX426" s="36">
        <v>0</v>
      </c>
      <c r="AY426" s="36">
        <v>0</v>
      </c>
      <c r="AZ426" s="40"/>
      <c r="BA426" s="40">
        <v>52675</v>
      </c>
      <c r="BB426" s="36">
        <v>0</v>
      </c>
      <c r="BC426" s="36">
        <v>0</v>
      </c>
      <c r="BD426" s="36">
        <v>195</v>
      </c>
      <c r="BE426" s="36">
        <v>-94</v>
      </c>
    </row>
    <row r="427" spans="1:57" x14ac:dyDescent="0.2">
      <c r="A427" s="35" t="s">
        <v>801</v>
      </c>
      <c r="B427" s="35" t="s">
        <v>1465</v>
      </c>
      <c r="C427" s="397" t="s">
        <v>1594</v>
      </c>
      <c r="D427" s="35" t="s">
        <v>800</v>
      </c>
      <c r="E427" s="35"/>
      <c r="F427" s="35" t="s">
        <v>743</v>
      </c>
      <c r="G427" s="36">
        <v>0</v>
      </c>
      <c r="H427" s="36">
        <v>884</v>
      </c>
      <c r="I427" s="37">
        <v>884</v>
      </c>
      <c r="J427" s="39">
        <v>0</v>
      </c>
      <c r="K427" s="36">
        <v>0</v>
      </c>
      <c r="L427" s="36">
        <v>42122</v>
      </c>
      <c r="M427" s="37">
        <v>42122</v>
      </c>
      <c r="N427" s="38">
        <v>0</v>
      </c>
      <c r="O427" s="38">
        <v>0</v>
      </c>
      <c r="P427" s="38">
        <v>0</v>
      </c>
      <c r="Q427" s="39">
        <v>0</v>
      </c>
      <c r="R427" s="37">
        <v>0</v>
      </c>
      <c r="S427" s="38">
        <v>0</v>
      </c>
      <c r="T427" s="38">
        <v>0</v>
      </c>
      <c r="U427" s="38">
        <v>0</v>
      </c>
      <c r="V427" s="39">
        <v>0</v>
      </c>
      <c r="W427" s="36">
        <v>0</v>
      </c>
      <c r="X427" s="36">
        <v>0</v>
      </c>
      <c r="Y427" s="37">
        <v>0</v>
      </c>
      <c r="Z427" s="39">
        <v>0</v>
      </c>
      <c r="AA427" s="36">
        <v>0</v>
      </c>
      <c r="AB427" s="36">
        <v>0</v>
      </c>
      <c r="AC427" s="37">
        <v>0</v>
      </c>
      <c r="AD427" s="38">
        <v>0</v>
      </c>
      <c r="AE427" s="38">
        <v>0</v>
      </c>
      <c r="AF427" s="39">
        <v>0</v>
      </c>
      <c r="AG427" s="36">
        <v>0</v>
      </c>
      <c r="AH427" s="36">
        <v>0</v>
      </c>
      <c r="AI427" s="36">
        <v>0</v>
      </c>
      <c r="AJ427" s="36">
        <v>0</v>
      </c>
      <c r="AK427" s="40">
        <v>43006</v>
      </c>
      <c r="AL427" s="38">
        <v>0</v>
      </c>
      <c r="AM427" s="38">
        <v>0</v>
      </c>
      <c r="AN427" s="38">
        <v>0</v>
      </c>
      <c r="AO427" s="38">
        <v>0</v>
      </c>
      <c r="AP427" s="38">
        <v>0</v>
      </c>
      <c r="AQ427" s="36">
        <v>0</v>
      </c>
      <c r="AR427" s="36">
        <v>0</v>
      </c>
      <c r="AS427" s="36">
        <v>0</v>
      </c>
      <c r="AT427" s="36">
        <v>0</v>
      </c>
      <c r="AU427" s="36">
        <v>0</v>
      </c>
      <c r="AV427" s="36">
        <v>0</v>
      </c>
      <c r="AW427" s="36">
        <v>0</v>
      </c>
      <c r="AX427" s="36">
        <v>0</v>
      </c>
      <c r="AY427" s="36">
        <v>0</v>
      </c>
      <c r="AZ427" s="40"/>
      <c r="BA427" s="40">
        <v>43006</v>
      </c>
      <c r="BB427" s="36">
        <v>0</v>
      </c>
      <c r="BC427" s="36">
        <v>0</v>
      </c>
      <c r="BD427" s="36">
        <v>309</v>
      </c>
      <c r="BE427" s="36">
        <v>-17</v>
      </c>
    </row>
    <row r="428" spans="1:57" x14ac:dyDescent="0.2">
      <c r="A428" s="35" t="s">
        <v>804</v>
      </c>
      <c r="B428" s="35" t="s">
        <v>1466</v>
      </c>
      <c r="C428" s="397" t="s">
        <v>1589</v>
      </c>
      <c r="D428" s="35" t="s">
        <v>803</v>
      </c>
      <c r="E428" s="35"/>
      <c r="F428" s="35" t="s">
        <v>743</v>
      </c>
      <c r="G428" s="36">
        <v>0</v>
      </c>
      <c r="H428" s="36">
        <v>1315</v>
      </c>
      <c r="I428" s="37">
        <v>1315</v>
      </c>
      <c r="J428" s="39">
        <v>0</v>
      </c>
      <c r="K428" s="36">
        <v>0</v>
      </c>
      <c r="L428" s="36">
        <v>72280</v>
      </c>
      <c r="M428" s="37">
        <v>72280</v>
      </c>
      <c r="N428" s="38">
        <v>0</v>
      </c>
      <c r="O428" s="38">
        <v>0</v>
      </c>
      <c r="P428" s="38">
        <v>0</v>
      </c>
      <c r="Q428" s="39">
        <v>0</v>
      </c>
      <c r="R428" s="37">
        <v>0</v>
      </c>
      <c r="S428" s="38">
        <v>0</v>
      </c>
      <c r="T428" s="38">
        <v>0</v>
      </c>
      <c r="U428" s="38">
        <v>0</v>
      </c>
      <c r="V428" s="39">
        <v>0</v>
      </c>
      <c r="W428" s="36">
        <v>0</v>
      </c>
      <c r="X428" s="36">
        <v>0</v>
      </c>
      <c r="Y428" s="37">
        <v>0</v>
      </c>
      <c r="Z428" s="39">
        <v>0</v>
      </c>
      <c r="AA428" s="36">
        <v>0</v>
      </c>
      <c r="AB428" s="36">
        <v>0</v>
      </c>
      <c r="AC428" s="37">
        <v>0</v>
      </c>
      <c r="AD428" s="38">
        <v>0</v>
      </c>
      <c r="AE428" s="38">
        <v>0</v>
      </c>
      <c r="AF428" s="39">
        <v>0</v>
      </c>
      <c r="AG428" s="36">
        <v>1036</v>
      </c>
      <c r="AH428" s="36">
        <v>0</v>
      </c>
      <c r="AI428" s="36">
        <v>0</v>
      </c>
      <c r="AJ428" s="36">
        <v>0</v>
      </c>
      <c r="AK428" s="40">
        <v>74631</v>
      </c>
      <c r="AL428" s="38">
        <v>0</v>
      </c>
      <c r="AM428" s="38">
        <v>0</v>
      </c>
      <c r="AN428" s="38">
        <v>0</v>
      </c>
      <c r="AO428" s="38">
        <v>0</v>
      </c>
      <c r="AP428" s="38">
        <v>0</v>
      </c>
      <c r="AQ428" s="36">
        <v>0</v>
      </c>
      <c r="AR428" s="36">
        <v>0</v>
      </c>
      <c r="AS428" s="36">
        <v>0</v>
      </c>
      <c r="AT428" s="36">
        <v>0</v>
      </c>
      <c r="AU428" s="36">
        <v>0</v>
      </c>
      <c r="AV428" s="36">
        <v>0</v>
      </c>
      <c r="AW428" s="36">
        <v>0</v>
      </c>
      <c r="AX428" s="36">
        <v>0</v>
      </c>
      <c r="AY428" s="36">
        <v>0</v>
      </c>
      <c r="AZ428" s="40"/>
      <c r="BA428" s="40">
        <v>74631</v>
      </c>
      <c r="BB428" s="36">
        <v>0</v>
      </c>
      <c r="BC428" s="36">
        <v>0</v>
      </c>
      <c r="BD428" s="36">
        <v>1</v>
      </c>
      <c r="BE428" s="36">
        <v>-35</v>
      </c>
    </row>
    <row r="429" spans="1:57" x14ac:dyDescent="0.2">
      <c r="A429" s="35" t="s">
        <v>807</v>
      </c>
      <c r="B429" s="35" t="s">
        <v>1467</v>
      </c>
      <c r="C429" s="397" t="s">
        <v>1590</v>
      </c>
      <c r="D429" s="35" t="s">
        <v>806</v>
      </c>
      <c r="E429" s="35"/>
      <c r="F429" s="35" t="s">
        <v>743</v>
      </c>
      <c r="G429" s="36">
        <v>0</v>
      </c>
      <c r="H429" s="36">
        <v>471</v>
      </c>
      <c r="I429" s="37">
        <v>471</v>
      </c>
      <c r="J429" s="39">
        <v>0</v>
      </c>
      <c r="K429" s="36">
        <v>0</v>
      </c>
      <c r="L429" s="36">
        <v>64004</v>
      </c>
      <c r="M429" s="37">
        <v>64004</v>
      </c>
      <c r="N429" s="38">
        <v>0</v>
      </c>
      <c r="O429" s="38">
        <v>0</v>
      </c>
      <c r="P429" s="38">
        <v>0</v>
      </c>
      <c r="Q429" s="39">
        <v>0</v>
      </c>
      <c r="R429" s="37">
        <v>0</v>
      </c>
      <c r="S429" s="38">
        <v>0</v>
      </c>
      <c r="T429" s="38">
        <v>0</v>
      </c>
      <c r="U429" s="38">
        <v>0</v>
      </c>
      <c r="V429" s="39">
        <v>0</v>
      </c>
      <c r="W429" s="36">
        <v>0</v>
      </c>
      <c r="X429" s="36">
        <v>0</v>
      </c>
      <c r="Y429" s="37">
        <v>0</v>
      </c>
      <c r="Z429" s="39">
        <v>0</v>
      </c>
      <c r="AA429" s="36">
        <v>0</v>
      </c>
      <c r="AB429" s="36">
        <v>0</v>
      </c>
      <c r="AC429" s="37">
        <v>0</v>
      </c>
      <c r="AD429" s="38">
        <v>0</v>
      </c>
      <c r="AE429" s="38">
        <v>0</v>
      </c>
      <c r="AF429" s="39">
        <v>0</v>
      </c>
      <c r="AG429" s="36">
        <v>644</v>
      </c>
      <c r="AH429" s="36">
        <v>0</v>
      </c>
      <c r="AI429" s="36">
        <v>0</v>
      </c>
      <c r="AJ429" s="36">
        <v>0</v>
      </c>
      <c r="AK429" s="40">
        <v>65119</v>
      </c>
      <c r="AL429" s="38">
        <v>0</v>
      </c>
      <c r="AM429" s="38">
        <v>0</v>
      </c>
      <c r="AN429" s="38">
        <v>0</v>
      </c>
      <c r="AO429" s="38">
        <v>0</v>
      </c>
      <c r="AP429" s="38">
        <v>0</v>
      </c>
      <c r="AQ429" s="36">
        <v>0</v>
      </c>
      <c r="AR429" s="36">
        <v>0</v>
      </c>
      <c r="AS429" s="36">
        <v>0</v>
      </c>
      <c r="AT429" s="36">
        <v>0</v>
      </c>
      <c r="AU429" s="36">
        <v>0</v>
      </c>
      <c r="AV429" s="36">
        <v>0</v>
      </c>
      <c r="AW429" s="36">
        <v>0</v>
      </c>
      <c r="AX429" s="36">
        <v>0</v>
      </c>
      <c r="AY429" s="36">
        <v>0</v>
      </c>
      <c r="AZ429" s="40"/>
      <c r="BA429" s="40">
        <v>65119</v>
      </c>
      <c r="BB429" s="36">
        <v>0</v>
      </c>
      <c r="BC429" s="36">
        <v>0</v>
      </c>
      <c r="BD429" s="36">
        <v>195</v>
      </c>
      <c r="BE429" s="36">
        <v>-26</v>
      </c>
    </row>
    <row r="430" spans="1:57" x14ac:dyDescent="0.2">
      <c r="A430" s="35" t="s">
        <v>810</v>
      </c>
      <c r="B430" s="35" t="s">
        <v>1468</v>
      </c>
      <c r="C430" s="397" t="s">
        <v>1592</v>
      </c>
      <c r="D430" s="35" t="s">
        <v>809</v>
      </c>
      <c r="E430" s="35"/>
      <c r="F430" s="35" t="s">
        <v>743</v>
      </c>
      <c r="G430" s="36">
        <v>0</v>
      </c>
      <c r="H430" s="36">
        <v>370</v>
      </c>
      <c r="I430" s="37">
        <v>370</v>
      </c>
      <c r="J430" s="39">
        <v>0</v>
      </c>
      <c r="K430" s="36">
        <v>0</v>
      </c>
      <c r="L430" s="36">
        <v>42012</v>
      </c>
      <c r="M430" s="37">
        <v>42012</v>
      </c>
      <c r="N430" s="38">
        <v>0</v>
      </c>
      <c r="O430" s="38">
        <v>0</v>
      </c>
      <c r="P430" s="38">
        <v>0</v>
      </c>
      <c r="Q430" s="39">
        <v>0</v>
      </c>
      <c r="R430" s="37">
        <v>0</v>
      </c>
      <c r="S430" s="38">
        <v>0</v>
      </c>
      <c r="T430" s="38">
        <v>0</v>
      </c>
      <c r="U430" s="38">
        <v>0</v>
      </c>
      <c r="V430" s="39">
        <v>0</v>
      </c>
      <c r="W430" s="36">
        <v>0</v>
      </c>
      <c r="X430" s="36">
        <v>0</v>
      </c>
      <c r="Y430" s="37">
        <v>0</v>
      </c>
      <c r="Z430" s="39">
        <v>0</v>
      </c>
      <c r="AA430" s="36">
        <v>0</v>
      </c>
      <c r="AB430" s="36">
        <v>0</v>
      </c>
      <c r="AC430" s="37">
        <v>0</v>
      </c>
      <c r="AD430" s="38">
        <v>0</v>
      </c>
      <c r="AE430" s="38">
        <v>0</v>
      </c>
      <c r="AF430" s="39">
        <v>0</v>
      </c>
      <c r="AG430" s="36">
        <v>0</v>
      </c>
      <c r="AH430" s="36">
        <v>0</v>
      </c>
      <c r="AI430" s="36">
        <v>0</v>
      </c>
      <c r="AJ430" s="36">
        <v>0</v>
      </c>
      <c r="AK430" s="40">
        <v>42382</v>
      </c>
      <c r="AL430" s="38">
        <v>0</v>
      </c>
      <c r="AM430" s="38">
        <v>0</v>
      </c>
      <c r="AN430" s="38">
        <v>0</v>
      </c>
      <c r="AO430" s="38">
        <v>0</v>
      </c>
      <c r="AP430" s="38">
        <v>0</v>
      </c>
      <c r="AQ430" s="36">
        <v>0</v>
      </c>
      <c r="AR430" s="36">
        <v>0</v>
      </c>
      <c r="AS430" s="36">
        <v>0</v>
      </c>
      <c r="AT430" s="36">
        <v>0</v>
      </c>
      <c r="AU430" s="36">
        <v>0</v>
      </c>
      <c r="AV430" s="36">
        <v>0</v>
      </c>
      <c r="AW430" s="36">
        <v>0</v>
      </c>
      <c r="AX430" s="36">
        <v>0</v>
      </c>
      <c r="AY430" s="36">
        <v>0</v>
      </c>
      <c r="AZ430" s="40"/>
      <c r="BA430" s="40">
        <v>42382</v>
      </c>
      <c r="BB430" s="36">
        <v>0</v>
      </c>
      <c r="BC430" s="36">
        <v>0</v>
      </c>
      <c r="BD430" s="36">
        <v>150</v>
      </c>
      <c r="BE430" s="36">
        <v>-13</v>
      </c>
    </row>
    <row r="431" spans="1:57" x14ac:dyDescent="0.2">
      <c r="A431" s="35" t="s">
        <v>812</v>
      </c>
      <c r="B431" s="35" t="s">
        <v>1469</v>
      </c>
      <c r="C431" s="397" t="s">
        <v>1592</v>
      </c>
      <c r="D431" s="35" t="s">
        <v>811</v>
      </c>
      <c r="E431" s="35"/>
      <c r="F431" s="35" t="s">
        <v>743</v>
      </c>
      <c r="G431" s="36">
        <v>0</v>
      </c>
      <c r="H431" s="36">
        <v>317</v>
      </c>
      <c r="I431" s="37">
        <v>317</v>
      </c>
      <c r="J431" s="39">
        <v>0</v>
      </c>
      <c r="K431" s="36">
        <v>0</v>
      </c>
      <c r="L431" s="36">
        <v>29868</v>
      </c>
      <c r="M431" s="37">
        <v>29868</v>
      </c>
      <c r="N431" s="38">
        <v>0</v>
      </c>
      <c r="O431" s="38">
        <v>0</v>
      </c>
      <c r="P431" s="38">
        <v>0</v>
      </c>
      <c r="Q431" s="39">
        <v>0</v>
      </c>
      <c r="R431" s="37">
        <v>0</v>
      </c>
      <c r="S431" s="38">
        <v>0</v>
      </c>
      <c r="T431" s="38">
        <v>0</v>
      </c>
      <c r="U431" s="38">
        <v>0</v>
      </c>
      <c r="V431" s="39">
        <v>0</v>
      </c>
      <c r="W431" s="36">
        <v>0</v>
      </c>
      <c r="X431" s="36">
        <v>0</v>
      </c>
      <c r="Y431" s="37">
        <v>0</v>
      </c>
      <c r="Z431" s="39">
        <v>0</v>
      </c>
      <c r="AA431" s="36">
        <v>0</v>
      </c>
      <c r="AB431" s="36">
        <v>0</v>
      </c>
      <c r="AC431" s="37">
        <v>0</v>
      </c>
      <c r="AD431" s="38">
        <v>0</v>
      </c>
      <c r="AE431" s="38">
        <v>0</v>
      </c>
      <c r="AF431" s="39">
        <v>0</v>
      </c>
      <c r="AG431" s="36">
        <v>237</v>
      </c>
      <c r="AH431" s="36">
        <v>0</v>
      </c>
      <c r="AI431" s="36">
        <v>0</v>
      </c>
      <c r="AJ431" s="36">
        <v>0</v>
      </c>
      <c r="AK431" s="40">
        <v>30422</v>
      </c>
      <c r="AL431" s="38">
        <v>0</v>
      </c>
      <c r="AM431" s="38">
        <v>0</v>
      </c>
      <c r="AN431" s="38">
        <v>0</v>
      </c>
      <c r="AO431" s="38">
        <v>0</v>
      </c>
      <c r="AP431" s="38">
        <v>0</v>
      </c>
      <c r="AQ431" s="36">
        <v>0</v>
      </c>
      <c r="AR431" s="36">
        <v>0</v>
      </c>
      <c r="AS431" s="36">
        <v>0</v>
      </c>
      <c r="AT431" s="36">
        <v>0</v>
      </c>
      <c r="AU431" s="36">
        <v>215</v>
      </c>
      <c r="AV431" s="36">
        <v>0</v>
      </c>
      <c r="AW431" s="36">
        <v>0</v>
      </c>
      <c r="AX431" s="36">
        <v>0</v>
      </c>
      <c r="AY431" s="36">
        <v>0</v>
      </c>
      <c r="AZ431" s="40"/>
      <c r="BA431" s="40">
        <v>30637</v>
      </c>
      <c r="BB431" s="36">
        <v>0</v>
      </c>
      <c r="BC431" s="36">
        <v>0</v>
      </c>
      <c r="BD431" s="36">
        <v>145</v>
      </c>
      <c r="BE431" s="36">
        <v>-6</v>
      </c>
    </row>
    <row r="432" spans="1:57" x14ac:dyDescent="0.2">
      <c r="A432" s="35" t="s">
        <v>817</v>
      </c>
      <c r="B432" s="35" t="s">
        <v>1470</v>
      </c>
      <c r="C432" s="397" t="s">
        <v>1588</v>
      </c>
      <c r="D432" s="35" t="s">
        <v>816</v>
      </c>
      <c r="E432" s="35"/>
      <c r="F432" s="35" t="s">
        <v>743</v>
      </c>
      <c r="G432" s="36">
        <v>0</v>
      </c>
      <c r="H432" s="36">
        <v>260</v>
      </c>
      <c r="I432" s="37">
        <v>260</v>
      </c>
      <c r="J432" s="39">
        <v>0</v>
      </c>
      <c r="K432" s="36">
        <v>0</v>
      </c>
      <c r="L432" s="36">
        <v>41175</v>
      </c>
      <c r="M432" s="37">
        <v>41175</v>
      </c>
      <c r="N432" s="38">
        <v>0</v>
      </c>
      <c r="O432" s="38">
        <v>0</v>
      </c>
      <c r="P432" s="38">
        <v>0</v>
      </c>
      <c r="Q432" s="39">
        <v>0</v>
      </c>
      <c r="R432" s="37">
        <v>0</v>
      </c>
      <c r="S432" s="38">
        <v>0</v>
      </c>
      <c r="T432" s="38">
        <v>0</v>
      </c>
      <c r="U432" s="38">
        <v>0</v>
      </c>
      <c r="V432" s="39">
        <v>0</v>
      </c>
      <c r="W432" s="36">
        <v>0</v>
      </c>
      <c r="X432" s="36">
        <v>0</v>
      </c>
      <c r="Y432" s="37">
        <v>0</v>
      </c>
      <c r="Z432" s="39">
        <v>0</v>
      </c>
      <c r="AA432" s="36">
        <v>0</v>
      </c>
      <c r="AB432" s="36">
        <v>0</v>
      </c>
      <c r="AC432" s="37">
        <v>0</v>
      </c>
      <c r="AD432" s="38">
        <v>0</v>
      </c>
      <c r="AE432" s="38">
        <v>0</v>
      </c>
      <c r="AF432" s="39">
        <v>0</v>
      </c>
      <c r="AG432" s="36">
        <v>0</v>
      </c>
      <c r="AH432" s="36">
        <v>0</v>
      </c>
      <c r="AI432" s="36">
        <v>0</v>
      </c>
      <c r="AJ432" s="36">
        <v>0</v>
      </c>
      <c r="AK432" s="40">
        <v>41435</v>
      </c>
      <c r="AL432" s="38">
        <v>0</v>
      </c>
      <c r="AM432" s="38">
        <v>0</v>
      </c>
      <c r="AN432" s="38">
        <v>0</v>
      </c>
      <c r="AO432" s="38">
        <v>0</v>
      </c>
      <c r="AP432" s="38">
        <v>0</v>
      </c>
      <c r="AQ432" s="36">
        <v>0</v>
      </c>
      <c r="AR432" s="36">
        <v>0</v>
      </c>
      <c r="AS432" s="36">
        <v>0</v>
      </c>
      <c r="AT432" s="36">
        <v>0</v>
      </c>
      <c r="AU432" s="36">
        <v>0</v>
      </c>
      <c r="AV432" s="36">
        <v>0</v>
      </c>
      <c r="AW432" s="36">
        <v>0</v>
      </c>
      <c r="AX432" s="36">
        <v>0</v>
      </c>
      <c r="AY432" s="36">
        <v>0</v>
      </c>
      <c r="AZ432" s="40"/>
      <c r="BA432" s="40">
        <v>41435</v>
      </c>
      <c r="BB432" s="36">
        <v>0</v>
      </c>
      <c r="BC432" s="36">
        <v>0</v>
      </c>
      <c r="BD432" s="36">
        <v>346</v>
      </c>
      <c r="BE432" s="36">
        <v>-16</v>
      </c>
    </row>
    <row r="433" spans="1:57" x14ac:dyDescent="0.2">
      <c r="A433" s="35" t="s">
        <v>820</v>
      </c>
      <c r="B433" s="35" t="s">
        <v>1471</v>
      </c>
      <c r="C433" s="397" t="s">
        <v>1594</v>
      </c>
      <c r="D433" s="35" t="s">
        <v>819</v>
      </c>
      <c r="E433" s="35"/>
      <c r="F433" s="35" t="s">
        <v>743</v>
      </c>
      <c r="G433" s="36">
        <v>0</v>
      </c>
      <c r="H433" s="36">
        <v>215</v>
      </c>
      <c r="I433" s="37">
        <v>215</v>
      </c>
      <c r="J433" s="39">
        <v>0</v>
      </c>
      <c r="K433" s="36">
        <v>0</v>
      </c>
      <c r="L433" s="36">
        <v>37336</v>
      </c>
      <c r="M433" s="37">
        <v>37336</v>
      </c>
      <c r="N433" s="38">
        <v>0</v>
      </c>
      <c r="O433" s="38">
        <v>0</v>
      </c>
      <c r="P433" s="38">
        <v>0</v>
      </c>
      <c r="Q433" s="39">
        <v>0</v>
      </c>
      <c r="R433" s="37">
        <v>0</v>
      </c>
      <c r="S433" s="38">
        <v>0</v>
      </c>
      <c r="T433" s="38">
        <v>0</v>
      </c>
      <c r="U433" s="38">
        <v>0</v>
      </c>
      <c r="V433" s="39">
        <v>0</v>
      </c>
      <c r="W433" s="36">
        <v>0</v>
      </c>
      <c r="X433" s="36">
        <v>0</v>
      </c>
      <c r="Y433" s="37">
        <v>0</v>
      </c>
      <c r="Z433" s="39">
        <v>0</v>
      </c>
      <c r="AA433" s="36">
        <v>0</v>
      </c>
      <c r="AB433" s="36">
        <v>0</v>
      </c>
      <c r="AC433" s="37">
        <v>0</v>
      </c>
      <c r="AD433" s="38">
        <v>0</v>
      </c>
      <c r="AE433" s="38">
        <v>0</v>
      </c>
      <c r="AF433" s="39">
        <v>0</v>
      </c>
      <c r="AG433" s="36">
        <v>0</v>
      </c>
      <c r="AH433" s="36">
        <v>0</v>
      </c>
      <c r="AI433" s="36">
        <v>0</v>
      </c>
      <c r="AJ433" s="36">
        <v>0</v>
      </c>
      <c r="AK433" s="40">
        <v>37551</v>
      </c>
      <c r="AL433" s="38">
        <v>0</v>
      </c>
      <c r="AM433" s="38">
        <v>0</v>
      </c>
      <c r="AN433" s="38">
        <v>0</v>
      </c>
      <c r="AO433" s="38">
        <v>0</v>
      </c>
      <c r="AP433" s="38">
        <v>0</v>
      </c>
      <c r="AQ433" s="36">
        <v>0</v>
      </c>
      <c r="AR433" s="36">
        <v>0</v>
      </c>
      <c r="AS433" s="36">
        <v>0</v>
      </c>
      <c r="AT433" s="36">
        <v>0</v>
      </c>
      <c r="AU433" s="36">
        <v>0</v>
      </c>
      <c r="AV433" s="36">
        <v>0</v>
      </c>
      <c r="AW433" s="36">
        <v>0</v>
      </c>
      <c r="AX433" s="36">
        <v>0</v>
      </c>
      <c r="AY433" s="36">
        <v>0</v>
      </c>
      <c r="AZ433" s="40"/>
      <c r="BA433" s="40">
        <v>37551</v>
      </c>
      <c r="BB433" s="36">
        <v>0</v>
      </c>
      <c r="BC433" s="36">
        <v>0</v>
      </c>
      <c r="BD433" s="36">
        <v>1</v>
      </c>
      <c r="BE433" s="36">
        <v>-14</v>
      </c>
    </row>
    <row r="434" spans="1:57" x14ac:dyDescent="0.2">
      <c r="A434" s="35" t="s">
        <v>822</v>
      </c>
      <c r="B434" s="35" t="s">
        <v>1472</v>
      </c>
      <c r="C434" s="397" t="s">
        <v>1592</v>
      </c>
      <c r="D434" s="35" t="s">
        <v>821</v>
      </c>
      <c r="E434" s="35"/>
      <c r="F434" s="35" t="s">
        <v>743</v>
      </c>
      <c r="G434" s="36">
        <v>0</v>
      </c>
      <c r="H434" s="36">
        <v>916</v>
      </c>
      <c r="I434" s="37">
        <v>916</v>
      </c>
      <c r="J434" s="39">
        <v>0</v>
      </c>
      <c r="K434" s="36">
        <v>0</v>
      </c>
      <c r="L434" s="36">
        <v>29808</v>
      </c>
      <c r="M434" s="37">
        <v>29808</v>
      </c>
      <c r="N434" s="38">
        <v>0</v>
      </c>
      <c r="O434" s="38">
        <v>0</v>
      </c>
      <c r="P434" s="38">
        <v>0</v>
      </c>
      <c r="Q434" s="39">
        <v>0</v>
      </c>
      <c r="R434" s="37">
        <v>0</v>
      </c>
      <c r="S434" s="38">
        <v>0</v>
      </c>
      <c r="T434" s="38">
        <v>0</v>
      </c>
      <c r="U434" s="38">
        <v>0</v>
      </c>
      <c r="V434" s="39">
        <v>0</v>
      </c>
      <c r="W434" s="36">
        <v>0</v>
      </c>
      <c r="X434" s="36">
        <v>0</v>
      </c>
      <c r="Y434" s="37">
        <v>0</v>
      </c>
      <c r="Z434" s="39">
        <v>0</v>
      </c>
      <c r="AA434" s="36">
        <v>0</v>
      </c>
      <c r="AB434" s="36">
        <v>0</v>
      </c>
      <c r="AC434" s="37">
        <v>0</v>
      </c>
      <c r="AD434" s="38">
        <v>0</v>
      </c>
      <c r="AE434" s="38">
        <v>0</v>
      </c>
      <c r="AF434" s="39">
        <v>0</v>
      </c>
      <c r="AG434" s="36">
        <v>0</v>
      </c>
      <c r="AH434" s="36">
        <v>0</v>
      </c>
      <c r="AI434" s="36">
        <v>0</v>
      </c>
      <c r="AJ434" s="36">
        <v>0</v>
      </c>
      <c r="AK434" s="40">
        <v>30724</v>
      </c>
      <c r="AL434" s="38">
        <v>0</v>
      </c>
      <c r="AM434" s="38">
        <v>0</v>
      </c>
      <c r="AN434" s="38">
        <v>0</v>
      </c>
      <c r="AO434" s="38">
        <v>0</v>
      </c>
      <c r="AP434" s="38">
        <v>0</v>
      </c>
      <c r="AQ434" s="36">
        <v>0</v>
      </c>
      <c r="AR434" s="36">
        <v>0</v>
      </c>
      <c r="AS434" s="36">
        <v>0</v>
      </c>
      <c r="AT434" s="36">
        <v>0</v>
      </c>
      <c r="AU434" s="36">
        <v>812</v>
      </c>
      <c r="AV434" s="36">
        <v>0</v>
      </c>
      <c r="AW434" s="36">
        <v>0</v>
      </c>
      <c r="AX434" s="36">
        <v>0</v>
      </c>
      <c r="AY434" s="36">
        <v>0</v>
      </c>
      <c r="AZ434" s="40"/>
      <c r="BA434" s="40">
        <v>31536</v>
      </c>
      <c r="BB434" s="36">
        <v>0</v>
      </c>
      <c r="BC434" s="36">
        <v>0</v>
      </c>
      <c r="BD434" s="36">
        <v>14</v>
      </c>
      <c r="BE434" s="36">
        <v>-1</v>
      </c>
    </row>
    <row r="435" spans="1:57" x14ac:dyDescent="0.2">
      <c r="A435" s="35" t="s">
        <v>827</v>
      </c>
      <c r="B435" s="35" t="s">
        <v>1473</v>
      </c>
      <c r="C435" s="397" t="s">
        <v>1592</v>
      </c>
      <c r="D435" s="35" t="s">
        <v>826</v>
      </c>
      <c r="E435" s="35"/>
      <c r="F435" s="35" t="s">
        <v>743</v>
      </c>
      <c r="G435" s="36">
        <v>0</v>
      </c>
      <c r="H435" s="36">
        <v>236</v>
      </c>
      <c r="I435" s="37">
        <v>236</v>
      </c>
      <c r="J435" s="39">
        <v>0</v>
      </c>
      <c r="K435" s="36">
        <v>0</v>
      </c>
      <c r="L435" s="36">
        <v>42879</v>
      </c>
      <c r="M435" s="37">
        <v>42879</v>
      </c>
      <c r="N435" s="38">
        <v>0</v>
      </c>
      <c r="O435" s="38">
        <v>0</v>
      </c>
      <c r="P435" s="38">
        <v>0</v>
      </c>
      <c r="Q435" s="39">
        <v>0</v>
      </c>
      <c r="R435" s="37">
        <v>0</v>
      </c>
      <c r="S435" s="38">
        <v>0</v>
      </c>
      <c r="T435" s="38">
        <v>0</v>
      </c>
      <c r="U435" s="38">
        <v>0</v>
      </c>
      <c r="V435" s="39">
        <v>0</v>
      </c>
      <c r="W435" s="36">
        <v>0</v>
      </c>
      <c r="X435" s="36">
        <v>0</v>
      </c>
      <c r="Y435" s="37">
        <v>0</v>
      </c>
      <c r="Z435" s="39">
        <v>0</v>
      </c>
      <c r="AA435" s="36">
        <v>0</v>
      </c>
      <c r="AB435" s="36">
        <v>0</v>
      </c>
      <c r="AC435" s="37">
        <v>0</v>
      </c>
      <c r="AD435" s="38">
        <v>0</v>
      </c>
      <c r="AE435" s="38">
        <v>0</v>
      </c>
      <c r="AF435" s="39">
        <v>0</v>
      </c>
      <c r="AG435" s="36">
        <v>0</v>
      </c>
      <c r="AH435" s="36">
        <v>0</v>
      </c>
      <c r="AI435" s="36">
        <v>0</v>
      </c>
      <c r="AJ435" s="36">
        <v>0</v>
      </c>
      <c r="AK435" s="40">
        <v>43115</v>
      </c>
      <c r="AL435" s="38">
        <v>0</v>
      </c>
      <c r="AM435" s="38">
        <v>0</v>
      </c>
      <c r="AN435" s="38">
        <v>0</v>
      </c>
      <c r="AO435" s="38">
        <v>0</v>
      </c>
      <c r="AP435" s="38">
        <v>0</v>
      </c>
      <c r="AQ435" s="36">
        <v>0</v>
      </c>
      <c r="AR435" s="36">
        <v>0</v>
      </c>
      <c r="AS435" s="36">
        <v>0</v>
      </c>
      <c r="AT435" s="36">
        <v>0</v>
      </c>
      <c r="AU435" s="36">
        <v>0</v>
      </c>
      <c r="AV435" s="36">
        <v>0</v>
      </c>
      <c r="AW435" s="36">
        <v>0</v>
      </c>
      <c r="AX435" s="36">
        <v>0</v>
      </c>
      <c r="AY435" s="36">
        <v>0</v>
      </c>
      <c r="AZ435" s="40"/>
      <c r="BA435" s="40">
        <v>43115</v>
      </c>
      <c r="BB435" s="36">
        <v>0</v>
      </c>
      <c r="BC435" s="36">
        <v>0</v>
      </c>
      <c r="BD435" s="36">
        <v>578</v>
      </c>
      <c r="BE435" s="36">
        <v>-12</v>
      </c>
    </row>
    <row r="436" spans="1:57" x14ac:dyDescent="0.2">
      <c r="A436" s="35" t="s">
        <v>835</v>
      </c>
      <c r="B436" s="35" t="s">
        <v>1474</v>
      </c>
      <c r="C436" s="397" t="s">
        <v>1593</v>
      </c>
      <c r="D436" s="35" t="s">
        <v>834</v>
      </c>
      <c r="E436" s="35"/>
      <c r="F436" s="35" t="s">
        <v>743</v>
      </c>
      <c r="G436" s="36">
        <v>0</v>
      </c>
      <c r="H436" s="36">
        <v>96</v>
      </c>
      <c r="I436" s="37">
        <v>96</v>
      </c>
      <c r="J436" s="39">
        <v>0</v>
      </c>
      <c r="K436" s="36">
        <v>0</v>
      </c>
      <c r="L436" s="36">
        <v>43125</v>
      </c>
      <c r="M436" s="37">
        <v>43125</v>
      </c>
      <c r="N436" s="38">
        <v>0</v>
      </c>
      <c r="O436" s="38">
        <v>0</v>
      </c>
      <c r="P436" s="38">
        <v>0</v>
      </c>
      <c r="Q436" s="39">
        <v>0</v>
      </c>
      <c r="R436" s="37">
        <v>0</v>
      </c>
      <c r="S436" s="38">
        <v>0</v>
      </c>
      <c r="T436" s="38">
        <v>0</v>
      </c>
      <c r="U436" s="38">
        <v>0</v>
      </c>
      <c r="V436" s="39">
        <v>0</v>
      </c>
      <c r="W436" s="36">
        <v>0</v>
      </c>
      <c r="X436" s="36">
        <v>0</v>
      </c>
      <c r="Y436" s="37">
        <v>0</v>
      </c>
      <c r="Z436" s="39">
        <v>0</v>
      </c>
      <c r="AA436" s="36">
        <v>0</v>
      </c>
      <c r="AB436" s="36">
        <v>0</v>
      </c>
      <c r="AC436" s="37">
        <v>0</v>
      </c>
      <c r="AD436" s="38">
        <v>0</v>
      </c>
      <c r="AE436" s="38">
        <v>0</v>
      </c>
      <c r="AF436" s="39">
        <v>0</v>
      </c>
      <c r="AG436" s="36">
        <v>358</v>
      </c>
      <c r="AH436" s="36">
        <v>0</v>
      </c>
      <c r="AI436" s="36">
        <v>0</v>
      </c>
      <c r="AJ436" s="36">
        <v>0</v>
      </c>
      <c r="AK436" s="40">
        <v>43579</v>
      </c>
      <c r="AL436" s="38">
        <v>0</v>
      </c>
      <c r="AM436" s="38">
        <v>0</v>
      </c>
      <c r="AN436" s="38">
        <v>0</v>
      </c>
      <c r="AO436" s="38">
        <v>0</v>
      </c>
      <c r="AP436" s="38">
        <v>0</v>
      </c>
      <c r="AQ436" s="36">
        <v>0</v>
      </c>
      <c r="AR436" s="36">
        <v>0</v>
      </c>
      <c r="AS436" s="36">
        <v>0</v>
      </c>
      <c r="AT436" s="36">
        <v>0</v>
      </c>
      <c r="AU436" s="36">
        <v>0</v>
      </c>
      <c r="AV436" s="36">
        <v>0</v>
      </c>
      <c r="AW436" s="36">
        <v>0</v>
      </c>
      <c r="AX436" s="36">
        <v>0</v>
      </c>
      <c r="AY436" s="36">
        <v>0</v>
      </c>
      <c r="AZ436" s="40"/>
      <c r="BA436" s="40">
        <v>43579</v>
      </c>
      <c r="BB436" s="36">
        <v>0</v>
      </c>
      <c r="BC436" s="36">
        <v>276</v>
      </c>
      <c r="BD436" s="36">
        <v>3</v>
      </c>
      <c r="BE436" s="36">
        <v>0</v>
      </c>
    </row>
    <row r="437" spans="1:57" x14ac:dyDescent="0.2">
      <c r="A437" s="35" t="s">
        <v>837</v>
      </c>
      <c r="B437" s="35" t="s">
        <v>1475</v>
      </c>
      <c r="C437" s="397" t="s">
        <v>1588</v>
      </c>
      <c r="D437" s="35" t="s">
        <v>836</v>
      </c>
      <c r="E437" s="35"/>
      <c r="F437" s="35" t="s">
        <v>743</v>
      </c>
      <c r="G437" s="36">
        <v>0</v>
      </c>
      <c r="H437" s="36">
        <v>212</v>
      </c>
      <c r="I437" s="37">
        <v>212</v>
      </c>
      <c r="J437" s="39">
        <v>0</v>
      </c>
      <c r="K437" s="36">
        <v>0</v>
      </c>
      <c r="L437" s="36">
        <v>28878</v>
      </c>
      <c r="M437" s="37">
        <v>28878</v>
      </c>
      <c r="N437" s="38">
        <v>0</v>
      </c>
      <c r="O437" s="38">
        <v>0</v>
      </c>
      <c r="P437" s="38">
        <v>0</v>
      </c>
      <c r="Q437" s="39">
        <v>0</v>
      </c>
      <c r="R437" s="37">
        <v>0</v>
      </c>
      <c r="S437" s="38">
        <v>0</v>
      </c>
      <c r="T437" s="38">
        <v>0</v>
      </c>
      <c r="U437" s="38">
        <v>0</v>
      </c>
      <c r="V437" s="39">
        <v>0</v>
      </c>
      <c r="W437" s="36">
        <v>0</v>
      </c>
      <c r="X437" s="36">
        <v>0</v>
      </c>
      <c r="Y437" s="37">
        <v>0</v>
      </c>
      <c r="Z437" s="39">
        <v>0</v>
      </c>
      <c r="AA437" s="36">
        <v>0</v>
      </c>
      <c r="AB437" s="36">
        <v>0</v>
      </c>
      <c r="AC437" s="37">
        <v>0</v>
      </c>
      <c r="AD437" s="38">
        <v>0</v>
      </c>
      <c r="AE437" s="38">
        <v>0</v>
      </c>
      <c r="AF437" s="39">
        <v>0</v>
      </c>
      <c r="AG437" s="36">
        <v>0</v>
      </c>
      <c r="AH437" s="36">
        <v>0</v>
      </c>
      <c r="AI437" s="36">
        <v>0</v>
      </c>
      <c r="AJ437" s="36">
        <v>0</v>
      </c>
      <c r="AK437" s="40">
        <v>29090</v>
      </c>
      <c r="AL437" s="38">
        <v>0</v>
      </c>
      <c r="AM437" s="38">
        <v>0</v>
      </c>
      <c r="AN437" s="38">
        <v>0</v>
      </c>
      <c r="AO437" s="38">
        <v>0</v>
      </c>
      <c r="AP437" s="38">
        <v>0</v>
      </c>
      <c r="AQ437" s="36">
        <v>0</v>
      </c>
      <c r="AR437" s="36">
        <v>0</v>
      </c>
      <c r="AS437" s="36">
        <v>0</v>
      </c>
      <c r="AT437" s="36">
        <v>0</v>
      </c>
      <c r="AU437" s="36">
        <v>0</v>
      </c>
      <c r="AV437" s="36">
        <v>0</v>
      </c>
      <c r="AW437" s="36">
        <v>0</v>
      </c>
      <c r="AX437" s="36">
        <v>0</v>
      </c>
      <c r="AY437" s="36">
        <v>0</v>
      </c>
      <c r="AZ437" s="40"/>
      <c r="BA437" s="40">
        <v>29090</v>
      </c>
      <c r="BB437" s="36">
        <v>0</v>
      </c>
      <c r="BC437" s="36">
        <v>0</v>
      </c>
      <c r="BD437" s="36">
        <v>185</v>
      </c>
      <c r="BE437" s="36">
        <v>-3</v>
      </c>
    </row>
    <row r="438" spans="1:57" x14ac:dyDescent="0.2">
      <c r="A438" s="35" t="s">
        <v>839</v>
      </c>
      <c r="B438" s="35" t="s">
        <v>1476</v>
      </c>
      <c r="C438" s="397" t="s">
        <v>1589</v>
      </c>
      <c r="D438" s="35" t="s">
        <v>838</v>
      </c>
      <c r="E438" s="35"/>
      <c r="F438" s="35" t="s">
        <v>743</v>
      </c>
      <c r="G438" s="36">
        <v>0</v>
      </c>
      <c r="H438" s="36">
        <v>709</v>
      </c>
      <c r="I438" s="37">
        <v>709</v>
      </c>
      <c r="J438" s="39">
        <v>0</v>
      </c>
      <c r="K438" s="36">
        <v>0</v>
      </c>
      <c r="L438" s="36">
        <v>50190</v>
      </c>
      <c r="M438" s="37">
        <v>50190</v>
      </c>
      <c r="N438" s="38">
        <v>0</v>
      </c>
      <c r="O438" s="38">
        <v>0</v>
      </c>
      <c r="P438" s="38">
        <v>0</v>
      </c>
      <c r="Q438" s="39">
        <v>0</v>
      </c>
      <c r="R438" s="37">
        <v>0</v>
      </c>
      <c r="S438" s="38">
        <v>0</v>
      </c>
      <c r="T438" s="38">
        <v>0</v>
      </c>
      <c r="U438" s="38">
        <v>0</v>
      </c>
      <c r="V438" s="39">
        <v>0</v>
      </c>
      <c r="W438" s="36">
        <v>0</v>
      </c>
      <c r="X438" s="36">
        <v>0</v>
      </c>
      <c r="Y438" s="37">
        <v>0</v>
      </c>
      <c r="Z438" s="39">
        <v>0</v>
      </c>
      <c r="AA438" s="36">
        <v>0</v>
      </c>
      <c r="AB438" s="36">
        <v>0</v>
      </c>
      <c r="AC438" s="37">
        <v>0</v>
      </c>
      <c r="AD438" s="38">
        <v>0</v>
      </c>
      <c r="AE438" s="38">
        <v>0</v>
      </c>
      <c r="AF438" s="39">
        <v>0</v>
      </c>
      <c r="AG438" s="36">
        <v>0</v>
      </c>
      <c r="AH438" s="36">
        <v>0</v>
      </c>
      <c r="AI438" s="36">
        <v>0</v>
      </c>
      <c r="AJ438" s="36">
        <v>0</v>
      </c>
      <c r="AK438" s="40">
        <v>50899</v>
      </c>
      <c r="AL438" s="38">
        <v>0</v>
      </c>
      <c r="AM438" s="38">
        <v>0</v>
      </c>
      <c r="AN438" s="38">
        <v>0</v>
      </c>
      <c r="AO438" s="38">
        <v>0</v>
      </c>
      <c r="AP438" s="38">
        <v>0</v>
      </c>
      <c r="AQ438" s="36">
        <v>0</v>
      </c>
      <c r="AR438" s="36">
        <v>0</v>
      </c>
      <c r="AS438" s="36">
        <v>0</v>
      </c>
      <c r="AT438" s="36">
        <v>0</v>
      </c>
      <c r="AU438" s="36">
        <v>0</v>
      </c>
      <c r="AV438" s="36">
        <v>0</v>
      </c>
      <c r="AW438" s="36">
        <v>0</v>
      </c>
      <c r="AX438" s="36">
        <v>0</v>
      </c>
      <c r="AY438" s="36">
        <v>0</v>
      </c>
      <c r="AZ438" s="40"/>
      <c r="BA438" s="40">
        <v>50899</v>
      </c>
      <c r="BB438" s="36">
        <v>0</v>
      </c>
      <c r="BC438" s="36">
        <v>0</v>
      </c>
      <c r="BD438" s="36">
        <v>0</v>
      </c>
      <c r="BE438" s="36">
        <v>0</v>
      </c>
    </row>
    <row r="439" spans="1:57" x14ac:dyDescent="0.2">
      <c r="A439" s="35" t="s">
        <v>846</v>
      </c>
      <c r="B439" s="35" t="s">
        <v>1477</v>
      </c>
      <c r="C439" s="397" t="s">
        <v>1593</v>
      </c>
      <c r="D439" s="35" t="s">
        <v>845</v>
      </c>
      <c r="E439" s="35"/>
      <c r="F439" s="35" t="s">
        <v>743</v>
      </c>
      <c r="G439" s="36">
        <v>0</v>
      </c>
      <c r="H439" s="36">
        <v>342</v>
      </c>
      <c r="I439" s="37">
        <v>342</v>
      </c>
      <c r="J439" s="39">
        <v>0</v>
      </c>
      <c r="K439" s="36">
        <v>0</v>
      </c>
      <c r="L439" s="36">
        <v>28935</v>
      </c>
      <c r="M439" s="37">
        <v>28935</v>
      </c>
      <c r="N439" s="38">
        <v>0</v>
      </c>
      <c r="O439" s="38">
        <v>0</v>
      </c>
      <c r="P439" s="38">
        <v>0</v>
      </c>
      <c r="Q439" s="39">
        <v>0</v>
      </c>
      <c r="R439" s="37">
        <v>0</v>
      </c>
      <c r="S439" s="38">
        <v>0</v>
      </c>
      <c r="T439" s="38">
        <v>0</v>
      </c>
      <c r="U439" s="38">
        <v>0</v>
      </c>
      <c r="V439" s="39">
        <v>0</v>
      </c>
      <c r="W439" s="36">
        <v>0</v>
      </c>
      <c r="X439" s="36">
        <v>0</v>
      </c>
      <c r="Y439" s="37">
        <v>0</v>
      </c>
      <c r="Z439" s="39">
        <v>0</v>
      </c>
      <c r="AA439" s="36">
        <v>0</v>
      </c>
      <c r="AB439" s="36">
        <v>0</v>
      </c>
      <c r="AC439" s="37">
        <v>0</v>
      </c>
      <c r="AD439" s="38">
        <v>0</v>
      </c>
      <c r="AE439" s="38">
        <v>0</v>
      </c>
      <c r="AF439" s="39">
        <v>0</v>
      </c>
      <c r="AG439" s="36">
        <v>0</v>
      </c>
      <c r="AH439" s="36">
        <v>0</v>
      </c>
      <c r="AI439" s="36">
        <v>0</v>
      </c>
      <c r="AJ439" s="36">
        <v>0</v>
      </c>
      <c r="AK439" s="40">
        <v>29277</v>
      </c>
      <c r="AL439" s="38">
        <v>0</v>
      </c>
      <c r="AM439" s="38">
        <v>0</v>
      </c>
      <c r="AN439" s="38">
        <v>0</v>
      </c>
      <c r="AO439" s="38">
        <v>0</v>
      </c>
      <c r="AP439" s="38">
        <v>0</v>
      </c>
      <c r="AQ439" s="36">
        <v>0</v>
      </c>
      <c r="AR439" s="36">
        <v>0</v>
      </c>
      <c r="AS439" s="36">
        <v>0</v>
      </c>
      <c r="AT439" s="36">
        <v>0</v>
      </c>
      <c r="AU439" s="36">
        <v>0</v>
      </c>
      <c r="AV439" s="36">
        <v>0</v>
      </c>
      <c r="AW439" s="36">
        <v>0</v>
      </c>
      <c r="AX439" s="36">
        <v>0</v>
      </c>
      <c r="AY439" s="36">
        <v>0</v>
      </c>
      <c r="AZ439" s="40"/>
      <c r="BA439" s="40">
        <v>29277</v>
      </c>
      <c r="BB439" s="36">
        <v>0</v>
      </c>
      <c r="BC439" s="36">
        <v>0</v>
      </c>
      <c r="BD439" s="36">
        <v>0</v>
      </c>
      <c r="BE439" s="36">
        <v>-9</v>
      </c>
    </row>
    <row r="440" spans="1:57" x14ac:dyDescent="0.2">
      <c r="A440" s="35" t="s">
        <v>856</v>
      </c>
      <c r="B440" s="35" t="s">
        <v>1478</v>
      </c>
      <c r="C440" s="397" t="s">
        <v>1587</v>
      </c>
      <c r="D440" s="35" t="s">
        <v>855</v>
      </c>
      <c r="E440" s="35"/>
      <c r="F440" s="35" t="s">
        <v>743</v>
      </c>
      <c r="G440" s="36">
        <v>0</v>
      </c>
      <c r="H440" s="36">
        <v>429</v>
      </c>
      <c r="I440" s="37">
        <v>429</v>
      </c>
      <c r="J440" s="39">
        <v>0</v>
      </c>
      <c r="K440" s="36">
        <v>0</v>
      </c>
      <c r="L440" s="36">
        <v>25873</v>
      </c>
      <c r="M440" s="37">
        <v>25873</v>
      </c>
      <c r="N440" s="38">
        <v>0</v>
      </c>
      <c r="O440" s="38">
        <v>0</v>
      </c>
      <c r="P440" s="38">
        <v>0</v>
      </c>
      <c r="Q440" s="39">
        <v>0</v>
      </c>
      <c r="R440" s="37">
        <v>0</v>
      </c>
      <c r="S440" s="38">
        <v>0</v>
      </c>
      <c r="T440" s="38">
        <v>0</v>
      </c>
      <c r="U440" s="38">
        <v>0</v>
      </c>
      <c r="V440" s="39">
        <v>0</v>
      </c>
      <c r="W440" s="36">
        <v>0</v>
      </c>
      <c r="X440" s="36">
        <v>0</v>
      </c>
      <c r="Y440" s="37">
        <v>0</v>
      </c>
      <c r="Z440" s="39">
        <v>0</v>
      </c>
      <c r="AA440" s="36">
        <v>0</v>
      </c>
      <c r="AB440" s="36">
        <v>0</v>
      </c>
      <c r="AC440" s="37">
        <v>0</v>
      </c>
      <c r="AD440" s="38">
        <v>0</v>
      </c>
      <c r="AE440" s="38">
        <v>0</v>
      </c>
      <c r="AF440" s="39">
        <v>0</v>
      </c>
      <c r="AG440" s="36">
        <v>316</v>
      </c>
      <c r="AH440" s="36">
        <v>0</v>
      </c>
      <c r="AI440" s="36">
        <v>0</v>
      </c>
      <c r="AJ440" s="36">
        <v>0</v>
      </c>
      <c r="AK440" s="40">
        <v>26618</v>
      </c>
      <c r="AL440" s="38">
        <v>0</v>
      </c>
      <c r="AM440" s="38">
        <v>0</v>
      </c>
      <c r="AN440" s="38">
        <v>0</v>
      </c>
      <c r="AO440" s="38">
        <v>0</v>
      </c>
      <c r="AP440" s="38">
        <v>0</v>
      </c>
      <c r="AQ440" s="36">
        <v>0</v>
      </c>
      <c r="AR440" s="36">
        <v>0</v>
      </c>
      <c r="AS440" s="36">
        <v>0</v>
      </c>
      <c r="AT440" s="36">
        <v>0</v>
      </c>
      <c r="AU440" s="36">
        <v>0</v>
      </c>
      <c r="AV440" s="36">
        <v>0</v>
      </c>
      <c r="AW440" s="36">
        <v>0</v>
      </c>
      <c r="AX440" s="36">
        <v>0</v>
      </c>
      <c r="AY440" s="36">
        <v>0</v>
      </c>
      <c r="AZ440" s="40"/>
      <c r="BA440" s="40">
        <v>26618</v>
      </c>
      <c r="BB440" s="36">
        <v>0</v>
      </c>
      <c r="BC440" s="36">
        <v>0</v>
      </c>
      <c r="BD440" s="36">
        <v>395</v>
      </c>
      <c r="BE440" s="36">
        <v>-25</v>
      </c>
    </row>
    <row r="441" spans="1:57" x14ac:dyDescent="0.2">
      <c r="A441" s="35" t="s">
        <v>815</v>
      </c>
      <c r="B441" s="35" t="s">
        <v>1479</v>
      </c>
      <c r="C441" s="397" t="s">
        <v>1590</v>
      </c>
      <c r="D441" s="35" t="s">
        <v>814</v>
      </c>
      <c r="E441" s="35"/>
      <c r="F441" s="35" t="s">
        <v>743</v>
      </c>
      <c r="G441" s="36">
        <v>0</v>
      </c>
      <c r="H441" s="36">
        <v>345</v>
      </c>
      <c r="I441" s="37">
        <v>345</v>
      </c>
      <c r="J441" s="39">
        <v>0</v>
      </c>
      <c r="K441" s="36">
        <v>0</v>
      </c>
      <c r="L441" s="36">
        <v>97954</v>
      </c>
      <c r="M441" s="37">
        <v>97954</v>
      </c>
      <c r="N441" s="38">
        <v>0</v>
      </c>
      <c r="O441" s="38">
        <v>0</v>
      </c>
      <c r="P441" s="38">
        <v>0</v>
      </c>
      <c r="Q441" s="39">
        <v>0</v>
      </c>
      <c r="R441" s="37">
        <v>0</v>
      </c>
      <c r="S441" s="38">
        <v>0</v>
      </c>
      <c r="T441" s="38">
        <v>0</v>
      </c>
      <c r="U441" s="38">
        <v>0</v>
      </c>
      <c r="V441" s="39">
        <v>0</v>
      </c>
      <c r="W441" s="36">
        <v>0</v>
      </c>
      <c r="X441" s="36">
        <v>0</v>
      </c>
      <c r="Y441" s="37">
        <v>0</v>
      </c>
      <c r="Z441" s="39">
        <v>0</v>
      </c>
      <c r="AA441" s="36">
        <v>0</v>
      </c>
      <c r="AB441" s="36">
        <v>0</v>
      </c>
      <c r="AC441" s="37">
        <v>0</v>
      </c>
      <c r="AD441" s="38">
        <v>0</v>
      </c>
      <c r="AE441" s="38">
        <v>0</v>
      </c>
      <c r="AF441" s="39">
        <v>0</v>
      </c>
      <c r="AG441" s="36">
        <v>0</v>
      </c>
      <c r="AH441" s="36">
        <v>0</v>
      </c>
      <c r="AI441" s="36">
        <v>0</v>
      </c>
      <c r="AJ441" s="36">
        <v>0</v>
      </c>
      <c r="AK441" s="40">
        <v>98299</v>
      </c>
      <c r="AL441" s="38">
        <v>0</v>
      </c>
      <c r="AM441" s="38">
        <v>0</v>
      </c>
      <c r="AN441" s="38">
        <v>0</v>
      </c>
      <c r="AO441" s="38">
        <v>0</v>
      </c>
      <c r="AP441" s="38">
        <v>0</v>
      </c>
      <c r="AQ441" s="36">
        <v>0</v>
      </c>
      <c r="AR441" s="36">
        <v>0</v>
      </c>
      <c r="AS441" s="36">
        <v>0</v>
      </c>
      <c r="AT441" s="36">
        <v>0</v>
      </c>
      <c r="AU441" s="36">
        <v>0</v>
      </c>
      <c r="AV441" s="36">
        <v>0</v>
      </c>
      <c r="AW441" s="36">
        <v>0</v>
      </c>
      <c r="AX441" s="36">
        <v>0</v>
      </c>
      <c r="AY441" s="36">
        <v>0</v>
      </c>
      <c r="AZ441" s="40"/>
      <c r="BA441" s="40">
        <v>98299</v>
      </c>
      <c r="BB441" s="36">
        <v>0</v>
      </c>
      <c r="BC441" s="36">
        <v>0</v>
      </c>
      <c r="BD441" s="36">
        <v>1</v>
      </c>
      <c r="BE441" s="36">
        <v>-12</v>
      </c>
    </row>
    <row r="442" spans="1:57" x14ac:dyDescent="0.2">
      <c r="A442" s="35" t="s">
        <v>832</v>
      </c>
      <c r="B442" s="35" t="s">
        <v>1480</v>
      </c>
      <c r="C442" s="397" t="s">
        <v>1594</v>
      </c>
      <c r="D442" s="35" t="s">
        <v>831</v>
      </c>
      <c r="E442" s="35"/>
      <c r="F442" s="35" t="s">
        <v>743</v>
      </c>
      <c r="G442" s="36">
        <v>0</v>
      </c>
      <c r="H442" s="36">
        <v>231</v>
      </c>
      <c r="I442" s="37">
        <v>231</v>
      </c>
      <c r="J442" s="39">
        <v>0</v>
      </c>
      <c r="K442" s="36">
        <v>0</v>
      </c>
      <c r="L442" s="36">
        <v>56700</v>
      </c>
      <c r="M442" s="37">
        <v>56700</v>
      </c>
      <c r="N442" s="38">
        <v>0</v>
      </c>
      <c r="O442" s="38">
        <v>0</v>
      </c>
      <c r="P442" s="38">
        <v>0</v>
      </c>
      <c r="Q442" s="39">
        <v>0</v>
      </c>
      <c r="R442" s="37">
        <v>0</v>
      </c>
      <c r="S442" s="38">
        <v>0</v>
      </c>
      <c r="T442" s="38">
        <v>0</v>
      </c>
      <c r="U442" s="38">
        <v>0</v>
      </c>
      <c r="V442" s="39">
        <v>0</v>
      </c>
      <c r="W442" s="36">
        <v>0</v>
      </c>
      <c r="X442" s="36">
        <v>0</v>
      </c>
      <c r="Y442" s="37">
        <v>0</v>
      </c>
      <c r="Z442" s="39">
        <v>0</v>
      </c>
      <c r="AA442" s="36">
        <v>0</v>
      </c>
      <c r="AB442" s="36">
        <v>0</v>
      </c>
      <c r="AC442" s="37">
        <v>0</v>
      </c>
      <c r="AD442" s="38">
        <v>0</v>
      </c>
      <c r="AE442" s="38">
        <v>0</v>
      </c>
      <c r="AF442" s="39">
        <v>0</v>
      </c>
      <c r="AG442" s="36">
        <v>37</v>
      </c>
      <c r="AH442" s="36">
        <v>0</v>
      </c>
      <c r="AI442" s="36">
        <v>0</v>
      </c>
      <c r="AJ442" s="36">
        <v>0</v>
      </c>
      <c r="AK442" s="40">
        <v>56968</v>
      </c>
      <c r="AL442" s="38">
        <v>0</v>
      </c>
      <c r="AM442" s="38">
        <v>0</v>
      </c>
      <c r="AN442" s="38">
        <v>0</v>
      </c>
      <c r="AO442" s="38">
        <v>0</v>
      </c>
      <c r="AP442" s="38">
        <v>0</v>
      </c>
      <c r="AQ442" s="36">
        <v>0</v>
      </c>
      <c r="AR442" s="36">
        <v>0</v>
      </c>
      <c r="AS442" s="36">
        <v>0</v>
      </c>
      <c r="AT442" s="36">
        <v>0</v>
      </c>
      <c r="AU442" s="36">
        <v>185</v>
      </c>
      <c r="AV442" s="36">
        <v>0</v>
      </c>
      <c r="AW442" s="36">
        <v>0</v>
      </c>
      <c r="AX442" s="36">
        <v>0</v>
      </c>
      <c r="AY442" s="36">
        <v>0</v>
      </c>
      <c r="AZ442" s="40"/>
      <c r="BA442" s="40">
        <v>57153</v>
      </c>
      <c r="BB442" s="36">
        <v>0</v>
      </c>
      <c r="BC442" s="36">
        <v>0</v>
      </c>
      <c r="BD442" s="36">
        <v>275</v>
      </c>
      <c r="BE442" s="36">
        <v>-48</v>
      </c>
    </row>
    <row r="443" spans="1:57" x14ac:dyDescent="0.2">
      <c r="A443" s="35" t="s">
        <v>824</v>
      </c>
      <c r="B443" s="35" t="s">
        <v>1481</v>
      </c>
      <c r="C443" s="397" t="s">
        <v>1591</v>
      </c>
      <c r="D443" s="35" t="s">
        <v>823</v>
      </c>
      <c r="E443" s="35"/>
      <c r="F443" s="35" t="s">
        <v>743</v>
      </c>
      <c r="G443" s="36">
        <v>0</v>
      </c>
      <c r="H443" s="36">
        <v>171</v>
      </c>
      <c r="I443" s="37">
        <v>171</v>
      </c>
      <c r="J443" s="39">
        <v>0</v>
      </c>
      <c r="K443" s="36">
        <v>0</v>
      </c>
      <c r="L443" s="36">
        <v>61578</v>
      </c>
      <c r="M443" s="37">
        <v>61578</v>
      </c>
      <c r="N443" s="38">
        <v>0</v>
      </c>
      <c r="O443" s="38">
        <v>0</v>
      </c>
      <c r="P443" s="38">
        <v>0</v>
      </c>
      <c r="Q443" s="39">
        <v>0</v>
      </c>
      <c r="R443" s="37">
        <v>0</v>
      </c>
      <c r="S443" s="38">
        <v>0</v>
      </c>
      <c r="T443" s="38">
        <v>0</v>
      </c>
      <c r="U443" s="38">
        <v>0</v>
      </c>
      <c r="V443" s="39">
        <v>0</v>
      </c>
      <c r="W443" s="36">
        <v>0</v>
      </c>
      <c r="X443" s="36">
        <v>0</v>
      </c>
      <c r="Y443" s="37">
        <v>0</v>
      </c>
      <c r="Z443" s="39">
        <v>0</v>
      </c>
      <c r="AA443" s="36">
        <v>0</v>
      </c>
      <c r="AB443" s="36">
        <v>0</v>
      </c>
      <c r="AC443" s="37">
        <v>0</v>
      </c>
      <c r="AD443" s="38">
        <v>0</v>
      </c>
      <c r="AE443" s="38">
        <v>0</v>
      </c>
      <c r="AF443" s="39">
        <v>0</v>
      </c>
      <c r="AG443" s="36">
        <v>416</v>
      </c>
      <c r="AH443" s="36">
        <v>0</v>
      </c>
      <c r="AI443" s="36">
        <v>0</v>
      </c>
      <c r="AJ443" s="36">
        <v>0</v>
      </c>
      <c r="AK443" s="40">
        <v>62165</v>
      </c>
      <c r="AL443" s="38">
        <v>0</v>
      </c>
      <c r="AM443" s="38">
        <v>0</v>
      </c>
      <c r="AN443" s="38">
        <v>0</v>
      </c>
      <c r="AO443" s="38">
        <v>0</v>
      </c>
      <c r="AP443" s="38">
        <v>0</v>
      </c>
      <c r="AQ443" s="36">
        <v>0</v>
      </c>
      <c r="AR443" s="36">
        <v>0</v>
      </c>
      <c r="AS443" s="36">
        <v>0</v>
      </c>
      <c r="AT443" s="36">
        <v>0</v>
      </c>
      <c r="AU443" s="36">
        <v>0</v>
      </c>
      <c r="AV443" s="36">
        <v>0</v>
      </c>
      <c r="AW443" s="36">
        <v>0</v>
      </c>
      <c r="AX443" s="36">
        <v>0</v>
      </c>
      <c r="AY443" s="36">
        <v>0</v>
      </c>
      <c r="AZ443" s="40"/>
      <c r="BA443" s="40">
        <v>62165</v>
      </c>
      <c r="BB443" s="36">
        <v>0</v>
      </c>
      <c r="BC443" s="36">
        <v>0</v>
      </c>
      <c r="BD443" s="36">
        <v>746</v>
      </c>
      <c r="BE443" s="36">
        <v>-9</v>
      </c>
    </row>
    <row r="444" spans="1:57" x14ac:dyDescent="0.2">
      <c r="A444" s="35" t="s">
        <v>851</v>
      </c>
      <c r="B444" s="35" t="s">
        <v>1482</v>
      </c>
      <c r="C444" s="397" t="s">
        <v>1593</v>
      </c>
      <c r="D444" s="35" t="s">
        <v>850</v>
      </c>
      <c r="E444" s="35"/>
      <c r="F444" s="35" t="s">
        <v>743</v>
      </c>
      <c r="G444" s="36">
        <v>0</v>
      </c>
      <c r="H444" s="36">
        <v>571</v>
      </c>
      <c r="I444" s="37">
        <v>571</v>
      </c>
      <c r="J444" s="39">
        <v>0</v>
      </c>
      <c r="K444" s="36">
        <v>0</v>
      </c>
      <c r="L444" s="36">
        <v>158446</v>
      </c>
      <c r="M444" s="37">
        <v>158446</v>
      </c>
      <c r="N444" s="38">
        <v>0</v>
      </c>
      <c r="O444" s="38">
        <v>0</v>
      </c>
      <c r="P444" s="38">
        <v>0</v>
      </c>
      <c r="Q444" s="39">
        <v>0</v>
      </c>
      <c r="R444" s="37">
        <v>0</v>
      </c>
      <c r="S444" s="38">
        <v>0</v>
      </c>
      <c r="T444" s="38">
        <v>0</v>
      </c>
      <c r="U444" s="38">
        <v>0</v>
      </c>
      <c r="V444" s="39">
        <v>0</v>
      </c>
      <c r="W444" s="36">
        <v>0</v>
      </c>
      <c r="X444" s="36">
        <v>0</v>
      </c>
      <c r="Y444" s="37">
        <v>0</v>
      </c>
      <c r="Z444" s="39">
        <v>0</v>
      </c>
      <c r="AA444" s="36">
        <v>0</v>
      </c>
      <c r="AB444" s="36">
        <v>0</v>
      </c>
      <c r="AC444" s="37">
        <v>0</v>
      </c>
      <c r="AD444" s="38">
        <v>0</v>
      </c>
      <c r="AE444" s="38">
        <v>0</v>
      </c>
      <c r="AF444" s="39">
        <v>0</v>
      </c>
      <c r="AG444" s="36">
        <v>0</v>
      </c>
      <c r="AH444" s="36">
        <v>0</v>
      </c>
      <c r="AI444" s="36">
        <v>0</v>
      </c>
      <c r="AJ444" s="36">
        <v>0</v>
      </c>
      <c r="AK444" s="40">
        <v>159017</v>
      </c>
      <c r="AL444" s="38">
        <v>0</v>
      </c>
      <c r="AM444" s="38">
        <v>0</v>
      </c>
      <c r="AN444" s="38">
        <v>0</v>
      </c>
      <c r="AO444" s="38">
        <v>0</v>
      </c>
      <c r="AP444" s="38">
        <v>0</v>
      </c>
      <c r="AQ444" s="36">
        <v>0</v>
      </c>
      <c r="AR444" s="36">
        <v>0</v>
      </c>
      <c r="AS444" s="36">
        <v>0</v>
      </c>
      <c r="AT444" s="36">
        <v>0</v>
      </c>
      <c r="AU444" s="36">
        <v>0</v>
      </c>
      <c r="AV444" s="36">
        <v>0</v>
      </c>
      <c r="AW444" s="36">
        <v>0</v>
      </c>
      <c r="AX444" s="36">
        <v>0</v>
      </c>
      <c r="AY444" s="36">
        <v>0</v>
      </c>
      <c r="AZ444" s="40"/>
      <c r="BA444" s="40">
        <v>159017</v>
      </c>
      <c r="BB444" s="36">
        <v>0</v>
      </c>
      <c r="BC444" s="36">
        <v>0</v>
      </c>
      <c r="BD444" s="36">
        <v>564</v>
      </c>
      <c r="BE444" s="36">
        <v>-116</v>
      </c>
    </row>
    <row r="445" spans="1:57" x14ac:dyDescent="0.2">
      <c r="A445" s="35" t="s">
        <v>854</v>
      </c>
      <c r="B445" s="35" t="s">
        <v>1483</v>
      </c>
      <c r="C445" s="397" t="s">
        <v>1594</v>
      </c>
      <c r="D445" s="35" t="s">
        <v>853</v>
      </c>
      <c r="E445" s="35"/>
      <c r="F445" s="35" t="s">
        <v>743</v>
      </c>
      <c r="G445" s="36">
        <v>0</v>
      </c>
      <c r="H445" s="36">
        <v>481</v>
      </c>
      <c r="I445" s="37">
        <v>481</v>
      </c>
      <c r="J445" s="39">
        <v>0</v>
      </c>
      <c r="K445" s="36">
        <v>0</v>
      </c>
      <c r="L445" s="36">
        <v>107754</v>
      </c>
      <c r="M445" s="37">
        <v>107754</v>
      </c>
      <c r="N445" s="38">
        <v>0</v>
      </c>
      <c r="O445" s="38">
        <v>0</v>
      </c>
      <c r="P445" s="38">
        <v>0</v>
      </c>
      <c r="Q445" s="39">
        <v>0</v>
      </c>
      <c r="R445" s="37">
        <v>0</v>
      </c>
      <c r="S445" s="38">
        <v>0</v>
      </c>
      <c r="T445" s="38">
        <v>0</v>
      </c>
      <c r="U445" s="38">
        <v>0</v>
      </c>
      <c r="V445" s="39">
        <v>0</v>
      </c>
      <c r="W445" s="36">
        <v>0</v>
      </c>
      <c r="X445" s="36">
        <v>0</v>
      </c>
      <c r="Y445" s="37">
        <v>0</v>
      </c>
      <c r="Z445" s="39">
        <v>0</v>
      </c>
      <c r="AA445" s="36">
        <v>0</v>
      </c>
      <c r="AB445" s="36">
        <v>0</v>
      </c>
      <c r="AC445" s="37">
        <v>0</v>
      </c>
      <c r="AD445" s="38">
        <v>0</v>
      </c>
      <c r="AE445" s="38">
        <v>0</v>
      </c>
      <c r="AF445" s="39">
        <v>0</v>
      </c>
      <c r="AG445" s="36">
        <v>2061</v>
      </c>
      <c r="AH445" s="36">
        <v>0</v>
      </c>
      <c r="AI445" s="36">
        <v>0</v>
      </c>
      <c r="AJ445" s="36">
        <v>0</v>
      </c>
      <c r="AK445" s="40">
        <v>110296</v>
      </c>
      <c r="AL445" s="38">
        <v>0</v>
      </c>
      <c r="AM445" s="38">
        <v>0</v>
      </c>
      <c r="AN445" s="38">
        <v>0</v>
      </c>
      <c r="AO445" s="38">
        <v>0</v>
      </c>
      <c r="AP445" s="38">
        <v>0</v>
      </c>
      <c r="AQ445" s="36">
        <v>0</v>
      </c>
      <c r="AR445" s="36">
        <v>0</v>
      </c>
      <c r="AS445" s="36">
        <v>0</v>
      </c>
      <c r="AT445" s="36">
        <v>0</v>
      </c>
      <c r="AU445" s="36">
        <v>0</v>
      </c>
      <c r="AV445" s="36">
        <v>0</v>
      </c>
      <c r="AW445" s="36">
        <v>0</v>
      </c>
      <c r="AX445" s="36">
        <v>0</v>
      </c>
      <c r="AY445" s="36">
        <v>0</v>
      </c>
      <c r="AZ445" s="40"/>
      <c r="BA445" s="40">
        <v>110296</v>
      </c>
      <c r="BB445" s="36">
        <v>0</v>
      </c>
      <c r="BC445" s="36">
        <v>0</v>
      </c>
      <c r="BD445" s="36">
        <v>3945</v>
      </c>
      <c r="BE445" s="36">
        <v>917</v>
      </c>
    </row>
    <row r="446" spans="1:57" x14ac:dyDescent="0.2">
      <c r="A446" s="35" t="s">
        <v>755</v>
      </c>
      <c r="B446" s="35" t="s">
        <v>1484</v>
      </c>
      <c r="C446" s="397" t="s">
        <v>1587</v>
      </c>
      <c r="D446" s="35" t="s">
        <v>754</v>
      </c>
      <c r="E446" s="35"/>
      <c r="F446" s="35" t="s">
        <v>743</v>
      </c>
      <c r="G446" s="36">
        <v>0</v>
      </c>
      <c r="H446" s="36">
        <v>312</v>
      </c>
      <c r="I446" s="37">
        <v>312</v>
      </c>
      <c r="J446" s="39">
        <v>0</v>
      </c>
      <c r="K446" s="36">
        <v>0</v>
      </c>
      <c r="L446" s="36">
        <v>64281</v>
      </c>
      <c r="M446" s="37">
        <v>64281</v>
      </c>
      <c r="N446" s="38">
        <v>0</v>
      </c>
      <c r="O446" s="38">
        <v>0</v>
      </c>
      <c r="P446" s="38">
        <v>0</v>
      </c>
      <c r="Q446" s="39">
        <v>0</v>
      </c>
      <c r="R446" s="37">
        <v>0</v>
      </c>
      <c r="S446" s="38">
        <v>0</v>
      </c>
      <c r="T446" s="38">
        <v>0</v>
      </c>
      <c r="U446" s="38">
        <v>0</v>
      </c>
      <c r="V446" s="39">
        <v>0</v>
      </c>
      <c r="W446" s="36">
        <v>0</v>
      </c>
      <c r="X446" s="36">
        <v>0</v>
      </c>
      <c r="Y446" s="37">
        <v>0</v>
      </c>
      <c r="Z446" s="39">
        <v>0</v>
      </c>
      <c r="AA446" s="36">
        <v>0</v>
      </c>
      <c r="AB446" s="36">
        <v>0</v>
      </c>
      <c r="AC446" s="37">
        <v>0</v>
      </c>
      <c r="AD446" s="38">
        <v>0</v>
      </c>
      <c r="AE446" s="38">
        <v>0</v>
      </c>
      <c r="AF446" s="39">
        <v>0</v>
      </c>
      <c r="AG446" s="36">
        <v>0</v>
      </c>
      <c r="AH446" s="36">
        <v>0</v>
      </c>
      <c r="AI446" s="36">
        <v>0</v>
      </c>
      <c r="AJ446" s="36">
        <v>0</v>
      </c>
      <c r="AK446" s="40">
        <v>64593</v>
      </c>
      <c r="AL446" s="38">
        <v>0</v>
      </c>
      <c r="AM446" s="38">
        <v>0</v>
      </c>
      <c r="AN446" s="38">
        <v>0</v>
      </c>
      <c r="AO446" s="38">
        <v>0</v>
      </c>
      <c r="AP446" s="38">
        <v>0</v>
      </c>
      <c r="AQ446" s="36">
        <v>0</v>
      </c>
      <c r="AR446" s="36">
        <v>0</v>
      </c>
      <c r="AS446" s="36">
        <v>0</v>
      </c>
      <c r="AT446" s="36">
        <v>0</v>
      </c>
      <c r="AU446" s="36">
        <v>0</v>
      </c>
      <c r="AV446" s="36">
        <v>0</v>
      </c>
      <c r="AW446" s="36">
        <v>0</v>
      </c>
      <c r="AX446" s="36">
        <v>0</v>
      </c>
      <c r="AY446" s="36">
        <v>0</v>
      </c>
      <c r="AZ446" s="40"/>
      <c r="BA446" s="40">
        <v>64593</v>
      </c>
      <c r="BB446" s="36">
        <v>0</v>
      </c>
      <c r="BC446" s="36">
        <v>0</v>
      </c>
      <c r="BD446" s="36">
        <v>426</v>
      </c>
      <c r="BE446" s="36">
        <v>-62</v>
      </c>
    </row>
    <row r="447" spans="1:57" x14ac:dyDescent="0.2">
      <c r="A447" s="35" t="s">
        <v>777</v>
      </c>
      <c r="B447" s="35" t="s">
        <v>1485</v>
      </c>
      <c r="C447" s="397" t="s">
        <v>1587</v>
      </c>
      <c r="D447" s="35" t="s">
        <v>776</v>
      </c>
      <c r="E447" s="35"/>
      <c r="F447" s="35" t="s">
        <v>743</v>
      </c>
      <c r="G447" s="36">
        <v>0</v>
      </c>
      <c r="H447" s="36">
        <v>3713</v>
      </c>
      <c r="I447" s="37">
        <v>3713</v>
      </c>
      <c r="J447" s="39">
        <v>0</v>
      </c>
      <c r="K447" s="36">
        <v>0</v>
      </c>
      <c r="L447" s="36">
        <v>69204</v>
      </c>
      <c r="M447" s="36">
        <v>69204</v>
      </c>
      <c r="N447" s="38">
        <v>0</v>
      </c>
      <c r="O447" s="38">
        <v>0</v>
      </c>
      <c r="P447" s="38">
        <v>0</v>
      </c>
      <c r="Q447" s="39">
        <v>0</v>
      </c>
      <c r="R447" s="37">
        <v>0</v>
      </c>
      <c r="S447" s="38">
        <v>0</v>
      </c>
      <c r="T447" s="38">
        <v>0</v>
      </c>
      <c r="U447" s="38">
        <v>0</v>
      </c>
      <c r="V447" s="39">
        <v>0</v>
      </c>
      <c r="W447" s="36">
        <v>0</v>
      </c>
      <c r="X447" s="36">
        <v>0</v>
      </c>
      <c r="Y447" s="37">
        <v>0</v>
      </c>
      <c r="Z447" s="39">
        <v>0</v>
      </c>
      <c r="AA447" s="36">
        <v>0</v>
      </c>
      <c r="AB447" s="36">
        <v>0</v>
      </c>
      <c r="AC447" s="37">
        <v>0</v>
      </c>
      <c r="AD447" s="38">
        <v>0</v>
      </c>
      <c r="AE447" s="38">
        <v>0</v>
      </c>
      <c r="AF447" s="39">
        <v>0</v>
      </c>
      <c r="AG447" s="36">
        <v>0</v>
      </c>
      <c r="AH447" s="36">
        <v>0</v>
      </c>
      <c r="AI447" s="36">
        <v>0</v>
      </c>
      <c r="AJ447" s="36">
        <v>0</v>
      </c>
      <c r="AK447" s="40">
        <v>72917</v>
      </c>
      <c r="AL447" s="38">
        <v>0</v>
      </c>
      <c r="AM447" s="38">
        <v>0</v>
      </c>
      <c r="AN447" s="38">
        <v>0</v>
      </c>
      <c r="AO447" s="38">
        <v>0</v>
      </c>
      <c r="AP447" s="38">
        <v>0</v>
      </c>
      <c r="AQ447" s="36">
        <v>0</v>
      </c>
      <c r="AR447" s="36">
        <v>0</v>
      </c>
      <c r="AS447" s="36">
        <v>0</v>
      </c>
      <c r="AT447" s="36">
        <v>0</v>
      </c>
      <c r="AU447" s="36">
        <v>0</v>
      </c>
      <c r="AV447" s="36">
        <v>0</v>
      </c>
      <c r="AW447" s="36">
        <v>0</v>
      </c>
      <c r="AX447" s="36">
        <v>0</v>
      </c>
      <c r="AY447" s="36">
        <v>0</v>
      </c>
      <c r="AZ447" s="40"/>
      <c r="BA447" s="40">
        <v>72917</v>
      </c>
      <c r="BB447" s="36">
        <v>0</v>
      </c>
      <c r="BC447" s="36">
        <v>0</v>
      </c>
      <c r="BD447" s="36">
        <v>724</v>
      </c>
      <c r="BE447" s="36">
        <v>-99</v>
      </c>
    </row>
    <row r="448" spans="1:57" x14ac:dyDescent="0.2">
      <c r="A448" s="35" t="s">
        <v>795</v>
      </c>
      <c r="B448" s="35" t="s">
        <v>1486</v>
      </c>
      <c r="C448" s="397" t="s">
        <v>1589</v>
      </c>
      <c r="D448" s="35" t="s">
        <v>794</v>
      </c>
      <c r="E448" s="35"/>
      <c r="F448" s="35" t="s">
        <v>743</v>
      </c>
      <c r="G448" s="36">
        <v>0</v>
      </c>
      <c r="H448" s="36">
        <v>384</v>
      </c>
      <c r="I448" s="37">
        <v>384</v>
      </c>
      <c r="J448" s="39">
        <v>0</v>
      </c>
      <c r="K448" s="36">
        <v>0</v>
      </c>
      <c r="L448" s="36">
        <v>68931</v>
      </c>
      <c r="M448" s="37">
        <v>68931</v>
      </c>
      <c r="N448" s="38">
        <v>0</v>
      </c>
      <c r="O448" s="38">
        <v>0</v>
      </c>
      <c r="P448" s="38">
        <v>0</v>
      </c>
      <c r="Q448" s="39">
        <v>0</v>
      </c>
      <c r="R448" s="37">
        <v>0</v>
      </c>
      <c r="S448" s="38">
        <v>0</v>
      </c>
      <c r="T448" s="38">
        <v>0</v>
      </c>
      <c r="U448" s="38">
        <v>0</v>
      </c>
      <c r="V448" s="39">
        <v>0</v>
      </c>
      <c r="W448" s="36">
        <v>0</v>
      </c>
      <c r="X448" s="36">
        <v>0</v>
      </c>
      <c r="Y448" s="37">
        <v>0</v>
      </c>
      <c r="Z448" s="39">
        <v>0</v>
      </c>
      <c r="AA448" s="36">
        <v>0</v>
      </c>
      <c r="AB448" s="36">
        <v>0</v>
      </c>
      <c r="AC448" s="37">
        <v>0</v>
      </c>
      <c r="AD448" s="38">
        <v>0</v>
      </c>
      <c r="AE448" s="38">
        <v>0</v>
      </c>
      <c r="AF448" s="39">
        <v>0</v>
      </c>
      <c r="AG448" s="36">
        <v>0</v>
      </c>
      <c r="AH448" s="36">
        <v>0</v>
      </c>
      <c r="AI448" s="36">
        <v>0</v>
      </c>
      <c r="AJ448" s="36">
        <v>0</v>
      </c>
      <c r="AK448" s="40">
        <v>69315</v>
      </c>
      <c r="AL448" s="38">
        <v>0</v>
      </c>
      <c r="AM448" s="38">
        <v>0</v>
      </c>
      <c r="AN448" s="38">
        <v>0</v>
      </c>
      <c r="AO448" s="38">
        <v>0</v>
      </c>
      <c r="AP448" s="38">
        <v>0</v>
      </c>
      <c r="AQ448" s="36">
        <v>0</v>
      </c>
      <c r="AR448" s="36">
        <v>0</v>
      </c>
      <c r="AS448" s="36">
        <v>0</v>
      </c>
      <c r="AT448" s="36">
        <v>0</v>
      </c>
      <c r="AU448" s="36">
        <v>934</v>
      </c>
      <c r="AV448" s="36">
        <v>-6</v>
      </c>
      <c r="AW448" s="36">
        <v>0</v>
      </c>
      <c r="AX448" s="36">
        <v>0</v>
      </c>
      <c r="AY448" s="36">
        <v>0</v>
      </c>
      <c r="AZ448" s="40"/>
      <c r="BA448" s="40">
        <v>70243</v>
      </c>
      <c r="BB448" s="36">
        <v>0</v>
      </c>
      <c r="BC448" s="36">
        <v>0</v>
      </c>
      <c r="BD448" s="36">
        <v>476</v>
      </c>
      <c r="BE448" s="36">
        <v>-125</v>
      </c>
    </row>
    <row r="449" spans="1:57" x14ac:dyDescent="0.2">
      <c r="A449" s="35" t="s">
        <v>841</v>
      </c>
      <c r="B449" s="35" t="s">
        <v>1487</v>
      </c>
      <c r="C449" s="397" t="s">
        <v>1589</v>
      </c>
      <c r="D449" s="35" t="s">
        <v>840</v>
      </c>
      <c r="E449" s="35"/>
      <c r="F449" s="35" t="s">
        <v>743</v>
      </c>
      <c r="G449" s="36">
        <v>0</v>
      </c>
      <c r="H449" s="36">
        <v>240</v>
      </c>
      <c r="I449" s="37">
        <v>240</v>
      </c>
      <c r="J449" s="39">
        <v>0</v>
      </c>
      <c r="K449" s="36">
        <v>0</v>
      </c>
      <c r="L449" s="36">
        <v>56535</v>
      </c>
      <c r="M449" s="37">
        <v>56535</v>
      </c>
      <c r="N449" s="38">
        <v>0</v>
      </c>
      <c r="O449" s="38">
        <v>0</v>
      </c>
      <c r="P449" s="38">
        <v>0</v>
      </c>
      <c r="Q449" s="39">
        <v>0</v>
      </c>
      <c r="R449" s="37">
        <v>0</v>
      </c>
      <c r="S449" s="38">
        <v>0</v>
      </c>
      <c r="T449" s="38">
        <v>0</v>
      </c>
      <c r="U449" s="38">
        <v>0</v>
      </c>
      <c r="V449" s="39">
        <v>0</v>
      </c>
      <c r="W449" s="36">
        <v>0</v>
      </c>
      <c r="X449" s="36">
        <v>0</v>
      </c>
      <c r="Y449" s="37">
        <v>0</v>
      </c>
      <c r="Z449" s="39">
        <v>0</v>
      </c>
      <c r="AA449" s="36">
        <v>0</v>
      </c>
      <c r="AB449" s="36">
        <v>0</v>
      </c>
      <c r="AC449" s="37">
        <v>0</v>
      </c>
      <c r="AD449" s="38">
        <v>0</v>
      </c>
      <c r="AE449" s="38">
        <v>0</v>
      </c>
      <c r="AF449" s="39">
        <v>0</v>
      </c>
      <c r="AG449" s="36">
        <v>0</v>
      </c>
      <c r="AH449" s="36">
        <v>0</v>
      </c>
      <c r="AI449" s="36">
        <v>0</v>
      </c>
      <c r="AJ449" s="36">
        <v>0</v>
      </c>
      <c r="AK449" s="40">
        <v>56775</v>
      </c>
      <c r="AL449" s="38">
        <v>0</v>
      </c>
      <c r="AM449" s="38">
        <v>0</v>
      </c>
      <c r="AN449" s="38">
        <v>0</v>
      </c>
      <c r="AO449" s="38">
        <v>0</v>
      </c>
      <c r="AP449" s="38">
        <v>0</v>
      </c>
      <c r="AQ449" s="36">
        <v>0</v>
      </c>
      <c r="AR449" s="36">
        <v>0</v>
      </c>
      <c r="AS449" s="36">
        <v>0</v>
      </c>
      <c r="AT449" s="36">
        <v>0</v>
      </c>
      <c r="AU449" s="36">
        <v>0</v>
      </c>
      <c r="AV449" s="36">
        <v>0</v>
      </c>
      <c r="AW449" s="36">
        <v>0</v>
      </c>
      <c r="AX449" s="36">
        <v>0</v>
      </c>
      <c r="AY449" s="36">
        <v>0</v>
      </c>
      <c r="AZ449" s="40"/>
      <c r="BA449" s="40">
        <v>56775</v>
      </c>
      <c r="BB449" s="36">
        <v>0</v>
      </c>
      <c r="BC449" s="36">
        <v>0</v>
      </c>
      <c r="BD449" s="36">
        <v>51</v>
      </c>
      <c r="BE449" s="36">
        <v>-154</v>
      </c>
    </row>
    <row r="450" spans="1:57" x14ac:dyDescent="0.2">
      <c r="A450" s="35" t="s">
        <v>843</v>
      </c>
      <c r="B450" s="35" t="s">
        <v>1488</v>
      </c>
      <c r="C450" s="397" t="s">
        <v>1589</v>
      </c>
      <c r="D450" s="35" t="s">
        <v>842</v>
      </c>
      <c r="E450" s="35"/>
      <c r="F450" s="35" t="s">
        <v>743</v>
      </c>
      <c r="G450" s="36">
        <v>0</v>
      </c>
      <c r="H450" s="36">
        <v>363</v>
      </c>
      <c r="I450" s="37">
        <v>363</v>
      </c>
      <c r="J450" s="39">
        <v>0</v>
      </c>
      <c r="K450" s="36">
        <v>0</v>
      </c>
      <c r="L450" s="36">
        <v>99246</v>
      </c>
      <c r="M450" s="37">
        <v>99246</v>
      </c>
      <c r="N450" s="38">
        <v>0</v>
      </c>
      <c r="O450" s="38">
        <v>0</v>
      </c>
      <c r="P450" s="38">
        <v>0</v>
      </c>
      <c r="Q450" s="39">
        <v>0</v>
      </c>
      <c r="R450" s="37">
        <v>0</v>
      </c>
      <c r="S450" s="38">
        <v>0</v>
      </c>
      <c r="T450" s="38">
        <v>0</v>
      </c>
      <c r="U450" s="38">
        <v>0</v>
      </c>
      <c r="V450" s="39">
        <v>0</v>
      </c>
      <c r="W450" s="36">
        <v>0</v>
      </c>
      <c r="X450" s="36">
        <v>0</v>
      </c>
      <c r="Y450" s="37">
        <v>0</v>
      </c>
      <c r="Z450" s="39">
        <v>0</v>
      </c>
      <c r="AA450" s="36">
        <v>0</v>
      </c>
      <c r="AB450" s="36">
        <v>0</v>
      </c>
      <c r="AC450" s="37">
        <v>0</v>
      </c>
      <c r="AD450" s="38">
        <v>0</v>
      </c>
      <c r="AE450" s="38">
        <v>0</v>
      </c>
      <c r="AF450" s="39">
        <v>0</v>
      </c>
      <c r="AG450" s="36">
        <v>0</v>
      </c>
      <c r="AH450" s="36">
        <v>0</v>
      </c>
      <c r="AI450" s="36">
        <v>0</v>
      </c>
      <c r="AJ450" s="36">
        <v>0</v>
      </c>
      <c r="AK450" s="40">
        <v>99609</v>
      </c>
      <c r="AL450" s="38">
        <v>0</v>
      </c>
      <c r="AM450" s="38">
        <v>0</v>
      </c>
      <c r="AN450" s="38">
        <v>0</v>
      </c>
      <c r="AO450" s="38">
        <v>0</v>
      </c>
      <c r="AP450" s="38">
        <v>0</v>
      </c>
      <c r="AQ450" s="36">
        <v>0</v>
      </c>
      <c r="AR450" s="36">
        <v>0</v>
      </c>
      <c r="AS450" s="36">
        <v>0</v>
      </c>
      <c r="AT450" s="36">
        <v>0</v>
      </c>
      <c r="AU450" s="36">
        <v>83</v>
      </c>
      <c r="AV450" s="36">
        <v>0</v>
      </c>
      <c r="AW450" s="36">
        <v>0</v>
      </c>
      <c r="AX450" s="36">
        <v>0</v>
      </c>
      <c r="AY450" s="36">
        <v>0</v>
      </c>
      <c r="AZ450" s="40"/>
      <c r="BA450" s="40">
        <v>99692</v>
      </c>
      <c r="BB450" s="36">
        <v>0</v>
      </c>
      <c r="BC450" s="36">
        <v>0</v>
      </c>
      <c r="BD450" s="36">
        <v>181</v>
      </c>
      <c r="BE450" s="36">
        <v>-71</v>
      </c>
    </row>
    <row r="451" spans="1:57" x14ac:dyDescent="0.2">
      <c r="A451" s="35" t="s">
        <v>848</v>
      </c>
      <c r="B451" s="35" t="s">
        <v>1489</v>
      </c>
      <c r="C451" s="397" t="s">
        <v>1593</v>
      </c>
      <c r="D451" s="35" t="s">
        <v>847</v>
      </c>
      <c r="E451" s="35"/>
      <c r="F451" s="35" t="s">
        <v>743</v>
      </c>
      <c r="G451" s="36">
        <v>0</v>
      </c>
      <c r="H451" s="36">
        <v>120</v>
      </c>
      <c r="I451" s="37">
        <v>120</v>
      </c>
      <c r="J451" s="39">
        <v>0</v>
      </c>
      <c r="K451" s="36">
        <v>0</v>
      </c>
      <c r="L451" s="36">
        <v>49217</v>
      </c>
      <c r="M451" s="37">
        <v>49217</v>
      </c>
      <c r="N451" s="38">
        <v>0</v>
      </c>
      <c r="O451" s="38">
        <v>0</v>
      </c>
      <c r="P451" s="38">
        <v>0</v>
      </c>
      <c r="Q451" s="39">
        <v>0</v>
      </c>
      <c r="R451" s="37">
        <v>0</v>
      </c>
      <c r="S451" s="38">
        <v>0</v>
      </c>
      <c r="T451" s="38">
        <v>0</v>
      </c>
      <c r="U451" s="38">
        <v>0</v>
      </c>
      <c r="V451" s="39">
        <v>0</v>
      </c>
      <c r="W451" s="36">
        <v>0</v>
      </c>
      <c r="X451" s="36">
        <v>0</v>
      </c>
      <c r="Y451" s="37">
        <v>0</v>
      </c>
      <c r="Z451" s="39">
        <v>0</v>
      </c>
      <c r="AA451" s="36">
        <v>0</v>
      </c>
      <c r="AB451" s="36">
        <v>0</v>
      </c>
      <c r="AC451" s="37">
        <v>0</v>
      </c>
      <c r="AD451" s="38">
        <v>0</v>
      </c>
      <c r="AE451" s="38">
        <v>0</v>
      </c>
      <c r="AF451" s="39">
        <v>0</v>
      </c>
      <c r="AG451" s="36">
        <v>0</v>
      </c>
      <c r="AH451" s="36">
        <v>0</v>
      </c>
      <c r="AI451" s="36">
        <v>0</v>
      </c>
      <c r="AJ451" s="36">
        <v>0</v>
      </c>
      <c r="AK451" s="40">
        <v>49337</v>
      </c>
      <c r="AL451" s="38">
        <v>0</v>
      </c>
      <c r="AM451" s="38">
        <v>0</v>
      </c>
      <c r="AN451" s="38">
        <v>0</v>
      </c>
      <c r="AO451" s="38">
        <v>0</v>
      </c>
      <c r="AP451" s="38">
        <v>0</v>
      </c>
      <c r="AQ451" s="36">
        <v>0</v>
      </c>
      <c r="AR451" s="36">
        <v>0</v>
      </c>
      <c r="AS451" s="36">
        <v>0</v>
      </c>
      <c r="AT451" s="36">
        <v>0</v>
      </c>
      <c r="AU451" s="36">
        <v>0</v>
      </c>
      <c r="AV451" s="36">
        <v>0</v>
      </c>
      <c r="AW451" s="36">
        <v>0</v>
      </c>
      <c r="AX451" s="36">
        <v>0</v>
      </c>
      <c r="AY451" s="36">
        <v>0</v>
      </c>
      <c r="AZ451" s="40"/>
      <c r="BA451" s="40">
        <v>49337</v>
      </c>
      <c r="BB451" s="36">
        <v>0</v>
      </c>
      <c r="BC451" s="36">
        <v>0</v>
      </c>
      <c r="BD451" s="36">
        <v>38</v>
      </c>
      <c r="BE451" s="36">
        <v>-6</v>
      </c>
    </row>
    <row r="452" spans="1:57" ht="15" x14ac:dyDescent="0.2">
      <c r="A452" s="41"/>
      <c r="B452" s="41"/>
      <c r="C452" s="41"/>
      <c r="D452" s="41"/>
      <c r="E452" s="41"/>
      <c r="F452" s="41"/>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104"/>
      <c r="BA452" s="104"/>
      <c r="BB452" s="42"/>
      <c r="BC452" s="42"/>
      <c r="BD452" s="42"/>
      <c r="BE452" s="42"/>
    </row>
    <row r="453" spans="1:57" x14ac:dyDescent="0.2">
      <c r="A453" s="41"/>
      <c r="B453" s="41"/>
      <c r="C453" s="41"/>
      <c r="D453" s="41"/>
      <c r="E453" s="41"/>
      <c r="F453" s="41"/>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row>
    <row r="454" spans="1:57" x14ac:dyDescent="0.2">
      <c r="A454" s="43"/>
      <c r="B454" s="43"/>
      <c r="C454" s="43"/>
      <c r="D454" s="44" t="s">
        <v>950</v>
      </c>
      <c r="E454" s="44"/>
      <c r="F454" s="45"/>
      <c r="G454" s="46">
        <v>-9257.526089911029</v>
      </c>
      <c r="H454" s="46">
        <v>590945.34619290254</v>
      </c>
      <c r="I454" s="46">
        <v>581687.82010299154</v>
      </c>
      <c r="J454" s="46">
        <v>8953.6378133825783</v>
      </c>
      <c r="K454" s="46">
        <v>75553</v>
      </c>
      <c r="L454" s="46">
        <v>3327722.2737741815</v>
      </c>
      <c r="M454" s="46">
        <v>3403275.2737741815</v>
      </c>
      <c r="N454" s="46">
        <v>976225.70779299643</v>
      </c>
      <c r="O454" s="46">
        <v>-40300</v>
      </c>
      <c r="P454" s="46">
        <v>179776.38057293274</v>
      </c>
      <c r="Q454" s="46">
        <v>1115702.0883659292</v>
      </c>
      <c r="R454" s="46">
        <v>1133855.6040198759</v>
      </c>
      <c r="S454" s="46">
        <v>125605.49478201779</v>
      </c>
      <c r="T454" s="46">
        <v>54053.928800832618</v>
      </c>
      <c r="U454" s="46">
        <v>175488.68692106765</v>
      </c>
      <c r="V454" s="46">
        <v>355148.11050391803</v>
      </c>
      <c r="W454" s="46">
        <v>343918.49170988082</v>
      </c>
      <c r="X454" s="46">
        <v>466548.40085833811</v>
      </c>
      <c r="Y454" s="46">
        <v>810466.89256821899</v>
      </c>
      <c r="Z454" s="46">
        <v>511095.2946461105</v>
      </c>
      <c r="AA454" s="46">
        <v>6218666.8937359713</v>
      </c>
      <c r="AB454" s="46">
        <v>2061518.0842364344</v>
      </c>
      <c r="AC454" s="46">
        <v>8280184.977972406</v>
      </c>
      <c r="AD454" s="46">
        <v>6058597.9588426659</v>
      </c>
      <c r="AE454" s="46">
        <v>305642.45303816011</v>
      </c>
      <c r="AF454" s="46">
        <v>6364240.4118808266</v>
      </c>
      <c r="AG454" s="46">
        <v>175780</v>
      </c>
      <c r="AH454" s="46">
        <v>3298</v>
      </c>
      <c r="AI454" s="46">
        <v>1517</v>
      </c>
      <c r="AJ454" s="46">
        <v>74441</v>
      </c>
      <c r="AK454" s="46">
        <v>22819646.111647841</v>
      </c>
      <c r="AL454" s="46">
        <v>3673016.9625478331</v>
      </c>
      <c r="AM454" s="46">
        <v>169861.86433246266</v>
      </c>
      <c r="AN454" s="46">
        <v>931493</v>
      </c>
      <c r="AO454" s="46">
        <v>166</v>
      </c>
      <c r="AP454" s="46">
        <v>-1157</v>
      </c>
      <c r="AQ454" s="46">
        <v>103879</v>
      </c>
      <c r="AR454" s="46">
        <v>-7030</v>
      </c>
      <c r="AS454" s="46">
        <v>4973</v>
      </c>
      <c r="AT454" s="46">
        <v>6578</v>
      </c>
      <c r="AU454" s="46">
        <v>17468</v>
      </c>
      <c r="AV454" s="46">
        <v>-94173.177411394994</v>
      </c>
      <c r="AW454" s="46">
        <v>6427.7931332952667</v>
      </c>
      <c r="AX454" s="46">
        <v>3254</v>
      </c>
      <c r="AY454" s="46">
        <v>-763</v>
      </c>
      <c r="AZ454" s="46"/>
      <c r="BA454" s="46">
        <v>27633640.554250039</v>
      </c>
      <c r="BB454" s="46">
        <v>-6039</v>
      </c>
      <c r="BC454" s="46">
        <v>-7188</v>
      </c>
      <c r="BD454" s="46">
        <v>683056.473910089</v>
      </c>
      <c r="BE454" s="46">
        <v>-243271.2369550445</v>
      </c>
    </row>
    <row r="455" spans="1:57" x14ac:dyDescent="0.2">
      <c r="A455" s="41"/>
      <c r="B455" s="41"/>
      <c r="C455" s="41"/>
      <c r="D455" s="47"/>
      <c r="E455" s="47"/>
      <c r="F455" s="47"/>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row>
    <row r="456" spans="1:57" x14ac:dyDescent="0.2">
      <c r="A456" s="41"/>
      <c r="B456" s="41"/>
      <c r="C456" s="41"/>
      <c r="D456" s="45" t="s">
        <v>951</v>
      </c>
      <c r="E456" s="45"/>
      <c r="F456" s="45"/>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row>
    <row r="457" spans="1:57" x14ac:dyDescent="0.2">
      <c r="A457" s="41"/>
      <c r="B457" s="41"/>
      <c r="C457" s="41"/>
      <c r="D457" s="45" t="s">
        <v>952</v>
      </c>
      <c r="E457" s="45"/>
      <c r="F457" s="45" t="s">
        <v>740</v>
      </c>
      <c r="G457" s="50">
        <v>343</v>
      </c>
      <c r="H457" s="50">
        <v>83454</v>
      </c>
      <c r="I457" s="50">
        <v>83797</v>
      </c>
      <c r="J457" s="50">
        <v>1633</v>
      </c>
      <c r="K457" s="50">
        <v>14910</v>
      </c>
      <c r="L457" s="50">
        <v>25520</v>
      </c>
      <c r="M457" s="50">
        <v>40430</v>
      </c>
      <c r="N457" s="50">
        <v>43706</v>
      </c>
      <c r="O457" s="50">
        <v>-14</v>
      </c>
      <c r="P457" s="50">
        <v>16165</v>
      </c>
      <c r="Q457" s="50">
        <v>59857</v>
      </c>
      <c r="R457" s="50">
        <v>155628</v>
      </c>
      <c r="S457" s="50">
        <v>13365</v>
      </c>
      <c r="T457" s="50">
        <v>16076</v>
      </c>
      <c r="U457" s="50">
        <v>24290</v>
      </c>
      <c r="V457" s="50">
        <v>53731</v>
      </c>
      <c r="W457" s="50">
        <v>73554</v>
      </c>
      <c r="X457" s="50">
        <v>87695</v>
      </c>
      <c r="Y457" s="50">
        <v>161249</v>
      </c>
      <c r="Z457" s="50">
        <v>77713</v>
      </c>
      <c r="AA457" s="50">
        <v>1198956</v>
      </c>
      <c r="AB457" s="50">
        <v>397546.00202822761</v>
      </c>
      <c r="AC457" s="50">
        <v>1596502.0020282276</v>
      </c>
      <c r="AD457" s="50">
        <v>1029573</v>
      </c>
      <c r="AE457" s="50">
        <v>83825</v>
      </c>
      <c r="AF457" s="50">
        <v>1113398</v>
      </c>
      <c r="AG457" s="50">
        <v>34425</v>
      </c>
      <c r="AH457" s="50">
        <v>1496</v>
      </c>
      <c r="AI457" s="50">
        <v>-501</v>
      </c>
      <c r="AJ457" s="50">
        <v>26433</v>
      </c>
      <c r="AK457" s="50">
        <v>3405791.0020282278</v>
      </c>
      <c r="AL457" s="50">
        <v>966870</v>
      </c>
      <c r="AM457" s="50">
        <v>140161</v>
      </c>
      <c r="AN457" s="50">
        <v>263095</v>
      </c>
      <c r="AO457" s="50">
        <v>0</v>
      </c>
      <c r="AP457" s="50">
        <v>-952</v>
      </c>
      <c r="AQ457" s="50">
        <v>-3</v>
      </c>
      <c r="AR457" s="50">
        <v>809</v>
      </c>
      <c r="AS457" s="50">
        <v>43504</v>
      </c>
      <c r="AT457" s="50">
        <v>6590</v>
      </c>
      <c r="AU457" s="50">
        <v>11384</v>
      </c>
      <c r="AV457" s="50">
        <v>-3852</v>
      </c>
      <c r="AW457" s="50">
        <v>4031</v>
      </c>
      <c r="AX457" s="50">
        <v>0</v>
      </c>
      <c r="AY457" s="50">
        <v>0</v>
      </c>
      <c r="AZ457" s="50"/>
      <c r="BA457" s="50">
        <v>4837428.0020282278</v>
      </c>
      <c r="BB457" s="50">
        <v>-109</v>
      </c>
      <c r="BC457" s="50">
        <v>-583</v>
      </c>
      <c r="BD457" s="50">
        <v>68948</v>
      </c>
      <c r="BE457" s="50">
        <v>-34096</v>
      </c>
    </row>
    <row r="458" spans="1:57" x14ac:dyDescent="0.2">
      <c r="A458" s="41"/>
      <c r="B458" s="41"/>
      <c r="C458" s="41"/>
      <c r="D458" s="45" t="s">
        <v>953</v>
      </c>
      <c r="E458" s="45"/>
      <c r="F458" s="45" t="s">
        <v>24</v>
      </c>
      <c r="G458" s="50">
        <v>-7146</v>
      </c>
      <c r="H458" s="50">
        <v>103292</v>
      </c>
      <c r="I458" s="50">
        <v>96146</v>
      </c>
      <c r="J458" s="50">
        <v>1411</v>
      </c>
      <c r="K458" s="50">
        <v>10435</v>
      </c>
      <c r="L458" s="50">
        <v>5258</v>
      </c>
      <c r="M458" s="50">
        <v>15693</v>
      </c>
      <c r="N458" s="50">
        <v>59729</v>
      </c>
      <c r="O458" s="50">
        <v>0</v>
      </c>
      <c r="P458" s="50">
        <v>40365</v>
      </c>
      <c r="Q458" s="50">
        <v>100094</v>
      </c>
      <c r="R458" s="50">
        <v>174704</v>
      </c>
      <c r="S458" s="50">
        <v>42483</v>
      </c>
      <c r="T458" s="50">
        <v>5534</v>
      </c>
      <c r="U458" s="50">
        <v>23117</v>
      </c>
      <c r="V458" s="50">
        <v>71134</v>
      </c>
      <c r="W458" s="50">
        <v>78784</v>
      </c>
      <c r="X458" s="50">
        <v>143829</v>
      </c>
      <c r="Y458" s="50">
        <v>222613</v>
      </c>
      <c r="Z458" s="50">
        <v>127034</v>
      </c>
      <c r="AA458" s="50">
        <v>1467309</v>
      </c>
      <c r="AB458" s="50">
        <v>563295.24086521973</v>
      </c>
      <c r="AC458" s="50">
        <v>2030604.2408652196</v>
      </c>
      <c r="AD458" s="50">
        <v>1339603</v>
      </c>
      <c r="AE458" s="50">
        <v>64664</v>
      </c>
      <c r="AF458" s="50">
        <v>1404267</v>
      </c>
      <c r="AG458" s="50">
        <v>30897</v>
      </c>
      <c r="AH458" s="50">
        <v>1449</v>
      </c>
      <c r="AI458" s="50">
        <v>906</v>
      </c>
      <c r="AJ458" s="50">
        <v>1568</v>
      </c>
      <c r="AK458" s="50">
        <v>4278520.2408652194</v>
      </c>
      <c r="AL458" s="50">
        <v>775292</v>
      </c>
      <c r="AM458" s="50">
        <v>13100</v>
      </c>
      <c r="AN458" s="50">
        <v>249439</v>
      </c>
      <c r="AO458" s="50">
        <v>0</v>
      </c>
      <c r="AP458" s="50">
        <v>-1183</v>
      </c>
      <c r="AQ458" s="50">
        <v>4609</v>
      </c>
      <c r="AR458" s="50">
        <v>140529</v>
      </c>
      <c r="AS458" s="50">
        <v>77070</v>
      </c>
      <c r="AT458" s="50">
        <v>0</v>
      </c>
      <c r="AU458" s="50">
        <v>2283</v>
      </c>
      <c r="AV458" s="50">
        <v>-21544</v>
      </c>
      <c r="AW458" s="50">
        <v>2999</v>
      </c>
      <c r="AX458" s="50">
        <v>-921</v>
      </c>
      <c r="AY458" s="50">
        <v>-684</v>
      </c>
      <c r="AZ458" s="50"/>
      <c r="BA458" s="50">
        <v>5519509.2408652194</v>
      </c>
      <c r="BB458" s="50">
        <v>-1839</v>
      </c>
      <c r="BC458" s="50">
        <v>-5285</v>
      </c>
      <c r="BD458" s="50">
        <v>159781</v>
      </c>
      <c r="BE458" s="50">
        <v>-42882</v>
      </c>
    </row>
    <row r="459" spans="1:57" x14ac:dyDescent="0.2">
      <c r="A459" s="51"/>
      <c r="B459" s="51"/>
      <c r="C459" s="51"/>
      <c r="D459" s="45" t="s">
        <v>954</v>
      </c>
      <c r="E459" s="45"/>
      <c r="F459" s="45" t="s">
        <v>34</v>
      </c>
      <c r="G459" s="50">
        <v>-5250.5260899110281</v>
      </c>
      <c r="H459" s="50">
        <v>107536.34619290252</v>
      </c>
      <c r="I459" s="50">
        <v>102285.82010299149</v>
      </c>
      <c r="J459" s="50">
        <v>1754.6378133825774</v>
      </c>
      <c r="K459" s="50">
        <v>14675</v>
      </c>
      <c r="L459" s="50">
        <v>16918.27377418166</v>
      </c>
      <c r="M459" s="50">
        <v>31593.27377418166</v>
      </c>
      <c r="N459" s="50">
        <v>131824.70779299649</v>
      </c>
      <c r="O459" s="50">
        <v>7</v>
      </c>
      <c r="P459" s="50">
        <v>30973.380572932736</v>
      </c>
      <c r="Q459" s="50">
        <v>162805.08836592923</v>
      </c>
      <c r="R459" s="50">
        <v>257928.60401987584</v>
      </c>
      <c r="S459" s="50">
        <v>29421.494782017795</v>
      </c>
      <c r="T459" s="50">
        <v>12751.928800832615</v>
      </c>
      <c r="U459" s="50">
        <v>37296.68692106766</v>
      </c>
      <c r="V459" s="50">
        <v>79470.110503918069</v>
      </c>
      <c r="W459" s="50">
        <v>76384.491709880822</v>
      </c>
      <c r="X459" s="50">
        <v>114365.40085833809</v>
      </c>
      <c r="Y459" s="50">
        <v>190749.8925682189</v>
      </c>
      <c r="Z459" s="50">
        <v>112572.29464611049</v>
      </c>
      <c r="AA459" s="50">
        <v>1259643.893735972</v>
      </c>
      <c r="AB459" s="50">
        <v>423704.91213331104</v>
      </c>
      <c r="AC459" s="50">
        <v>1683348.8058692834</v>
      </c>
      <c r="AD459" s="50">
        <v>1443033.9588426659</v>
      </c>
      <c r="AE459" s="50">
        <v>71484.453038160151</v>
      </c>
      <c r="AF459" s="50">
        <v>1514518.4118808259</v>
      </c>
      <c r="AG459" s="50">
        <v>30381</v>
      </c>
      <c r="AH459" s="50">
        <v>-98</v>
      </c>
      <c r="AI459" s="50">
        <v>878</v>
      </c>
      <c r="AJ459" s="50">
        <v>14640</v>
      </c>
      <c r="AK459" s="50">
        <v>4182827.9395447168</v>
      </c>
      <c r="AL459" s="50">
        <v>802549.96254783287</v>
      </c>
      <c r="AM459" s="50">
        <v>10534.864332462652</v>
      </c>
      <c r="AN459" s="50">
        <v>182046</v>
      </c>
      <c r="AO459" s="50">
        <v>160</v>
      </c>
      <c r="AP459" s="50">
        <v>184</v>
      </c>
      <c r="AQ459" s="50">
        <v>35935</v>
      </c>
      <c r="AR459" s="50">
        <v>6905</v>
      </c>
      <c r="AS459" s="50">
        <v>0</v>
      </c>
      <c r="AT459" s="50">
        <v>0</v>
      </c>
      <c r="AU459" s="50">
        <v>3448</v>
      </c>
      <c r="AV459" s="50">
        <v>-21652.177411394994</v>
      </c>
      <c r="AW459" s="50">
        <v>-2211.2068667047333</v>
      </c>
      <c r="AX459" s="50">
        <v>5878</v>
      </c>
      <c r="AY459" s="50">
        <v>-77</v>
      </c>
      <c r="AZ459" s="50"/>
      <c r="BA459" s="50">
        <v>5206528.3821469117</v>
      </c>
      <c r="BB459" s="50">
        <v>-980</v>
      </c>
      <c r="BC459" s="50">
        <v>-1416</v>
      </c>
      <c r="BD459" s="50">
        <v>120058.47391008897</v>
      </c>
      <c r="BE459" s="50">
        <v>-31805.236955044486</v>
      </c>
    </row>
    <row r="460" spans="1:57" x14ac:dyDescent="0.2">
      <c r="A460" s="41"/>
      <c r="B460" s="41"/>
      <c r="C460" s="41"/>
      <c r="D460" s="45" t="s">
        <v>955</v>
      </c>
      <c r="E460" s="45"/>
      <c r="F460" s="45" t="s">
        <v>729</v>
      </c>
      <c r="G460" s="50">
        <v>4694</v>
      </c>
      <c r="H460" s="50">
        <v>68092</v>
      </c>
      <c r="I460" s="50">
        <v>72786</v>
      </c>
      <c r="J460" s="50">
        <v>1499</v>
      </c>
      <c r="K460" s="50">
        <v>4614</v>
      </c>
      <c r="L460" s="50">
        <v>81727</v>
      </c>
      <c r="M460" s="50">
        <v>86341</v>
      </c>
      <c r="N460" s="50">
        <v>277780</v>
      </c>
      <c r="O460" s="50">
        <v>1</v>
      </c>
      <c r="P460" s="50">
        <v>28472</v>
      </c>
      <c r="Q460" s="50">
        <v>306253</v>
      </c>
      <c r="R460" s="50">
        <v>255849</v>
      </c>
      <c r="S460" s="50">
        <v>39015</v>
      </c>
      <c r="T460" s="50">
        <v>-491</v>
      </c>
      <c r="U460" s="50">
        <v>12459</v>
      </c>
      <c r="V460" s="50">
        <v>50983</v>
      </c>
      <c r="W460" s="50">
        <v>115154</v>
      </c>
      <c r="X460" s="50">
        <v>119551</v>
      </c>
      <c r="Y460" s="50">
        <v>234705</v>
      </c>
      <c r="Z460" s="50">
        <v>72163</v>
      </c>
      <c r="AA460" s="50">
        <v>2290603</v>
      </c>
      <c r="AB460" s="50">
        <v>676715.27625347674</v>
      </c>
      <c r="AC460" s="50">
        <v>2967318.2762534767</v>
      </c>
      <c r="AD460" s="50">
        <v>2242910</v>
      </c>
      <c r="AE460" s="50">
        <v>28107</v>
      </c>
      <c r="AF460" s="50">
        <v>2271017</v>
      </c>
      <c r="AG460" s="50">
        <v>35033</v>
      </c>
      <c r="AH460" s="50">
        <v>92</v>
      </c>
      <c r="AI460" s="50">
        <v>48</v>
      </c>
      <c r="AJ460" s="50">
        <v>28494</v>
      </c>
      <c r="AK460" s="50">
        <v>6382581.2762534767</v>
      </c>
      <c r="AL460" s="50">
        <v>0</v>
      </c>
      <c r="AM460" s="50">
        <v>0</v>
      </c>
      <c r="AN460" s="50">
        <v>0</v>
      </c>
      <c r="AO460" s="50">
        <v>0</v>
      </c>
      <c r="AP460" s="50">
        <v>0</v>
      </c>
      <c r="AQ460" s="50">
        <v>0</v>
      </c>
      <c r="AR460" s="50">
        <v>0</v>
      </c>
      <c r="AS460" s="50">
        <v>0</v>
      </c>
      <c r="AT460" s="50">
        <v>0</v>
      </c>
      <c r="AU460" s="50">
        <v>3354</v>
      </c>
      <c r="AV460" s="50">
        <v>-2937</v>
      </c>
      <c r="AW460" s="50">
        <v>1185</v>
      </c>
      <c r="AX460" s="50">
        <v>-1700</v>
      </c>
      <c r="AY460" s="50">
        <v>0</v>
      </c>
      <c r="AZ460" s="50"/>
      <c r="BA460" s="50">
        <v>6382483.2762534767</v>
      </c>
      <c r="BB460" s="50">
        <v>0</v>
      </c>
      <c r="BC460" s="50">
        <v>216</v>
      </c>
      <c r="BD460" s="50">
        <v>128715</v>
      </c>
      <c r="BE460" s="50">
        <v>-18352</v>
      </c>
    </row>
    <row r="461" spans="1:57" x14ac:dyDescent="0.2">
      <c r="A461" s="41"/>
      <c r="B461" s="41"/>
      <c r="C461" s="41"/>
      <c r="D461" s="45" t="s">
        <v>956</v>
      </c>
      <c r="E461" s="45"/>
      <c r="F461" s="45" t="s">
        <v>3</v>
      </c>
      <c r="G461" s="50">
        <v>-1978</v>
      </c>
      <c r="H461" s="50">
        <v>178691</v>
      </c>
      <c r="I461" s="50">
        <v>176713</v>
      </c>
      <c r="J461" s="50">
        <v>2605</v>
      </c>
      <c r="K461" s="50">
        <v>15810</v>
      </c>
      <c r="L461" s="50">
        <v>1</v>
      </c>
      <c r="M461" s="50">
        <v>15811</v>
      </c>
      <c r="N461" s="50">
        <v>-48937</v>
      </c>
      <c r="O461" s="50">
        <v>0</v>
      </c>
      <c r="P461" s="50">
        <v>31014</v>
      </c>
      <c r="Q461" s="50">
        <v>-17923</v>
      </c>
      <c r="R461" s="50">
        <v>184665</v>
      </c>
      <c r="S461" s="50">
        <v>1321</v>
      </c>
      <c r="T461" s="50">
        <v>21228</v>
      </c>
      <c r="U461" s="50">
        <v>74138</v>
      </c>
      <c r="V461" s="50">
        <v>96687</v>
      </c>
      <c r="W461" s="50">
        <v>42</v>
      </c>
      <c r="X461" s="50">
        <v>575</v>
      </c>
      <c r="Y461" s="50">
        <v>617</v>
      </c>
      <c r="Z461" s="50">
        <v>108161</v>
      </c>
      <c r="AA461" s="50">
        <v>0</v>
      </c>
      <c r="AB461" s="50">
        <v>0</v>
      </c>
      <c r="AC461" s="50">
        <v>0</v>
      </c>
      <c r="AD461" s="50">
        <v>3478</v>
      </c>
      <c r="AE461" s="50">
        <v>55793</v>
      </c>
      <c r="AF461" s="50">
        <v>59271</v>
      </c>
      <c r="AG461" s="50">
        <v>35164</v>
      </c>
      <c r="AH461" s="50">
        <v>359</v>
      </c>
      <c r="AI461" s="50">
        <v>186</v>
      </c>
      <c r="AJ461" s="50">
        <v>3306</v>
      </c>
      <c r="AK461" s="50">
        <v>665622</v>
      </c>
      <c r="AL461" s="50">
        <v>1128305</v>
      </c>
      <c r="AM461" s="50">
        <v>6066</v>
      </c>
      <c r="AN461" s="50">
        <v>236913</v>
      </c>
      <c r="AO461" s="50">
        <v>6</v>
      </c>
      <c r="AP461" s="50">
        <v>794</v>
      </c>
      <c r="AQ461" s="50">
        <v>63338</v>
      </c>
      <c r="AR461" s="50">
        <v>0</v>
      </c>
      <c r="AS461" s="50">
        <v>0</v>
      </c>
      <c r="AT461" s="50">
        <v>0</v>
      </c>
      <c r="AU461" s="50">
        <v>234</v>
      </c>
      <c r="AV461" s="50">
        <v>-40590</v>
      </c>
      <c r="AW461" s="50">
        <v>424</v>
      </c>
      <c r="AX461" s="50">
        <v>-3</v>
      </c>
      <c r="AY461" s="50">
        <v>-2</v>
      </c>
      <c r="AZ461" s="50"/>
      <c r="BA461" s="50">
        <v>2061107</v>
      </c>
      <c r="BB461" s="50">
        <v>-39</v>
      </c>
      <c r="BC461" s="50">
        <v>-396</v>
      </c>
      <c r="BD461" s="50">
        <v>44932</v>
      </c>
      <c r="BE461" s="50">
        <v>-25538</v>
      </c>
    </row>
    <row r="462" spans="1:57" x14ac:dyDescent="0.2">
      <c r="A462" s="41"/>
      <c r="B462" s="41"/>
      <c r="C462" s="41"/>
      <c r="D462" s="45" t="s">
        <v>957</v>
      </c>
      <c r="E462" s="45"/>
      <c r="F462" s="45" t="s">
        <v>743</v>
      </c>
      <c r="G462" s="50">
        <v>80</v>
      </c>
      <c r="H462" s="50">
        <v>49880</v>
      </c>
      <c r="I462" s="50">
        <v>49960</v>
      </c>
      <c r="J462" s="50">
        <v>51</v>
      </c>
      <c r="K462" s="50">
        <v>15109</v>
      </c>
      <c r="L462" s="50">
        <v>3198298</v>
      </c>
      <c r="M462" s="50">
        <v>3213407</v>
      </c>
      <c r="N462" s="50">
        <v>512123</v>
      </c>
      <c r="O462" s="50">
        <v>-40294</v>
      </c>
      <c r="P462" s="50">
        <v>32787</v>
      </c>
      <c r="Q462" s="50">
        <v>504616</v>
      </c>
      <c r="R462" s="50">
        <v>105081</v>
      </c>
      <c r="S462" s="50">
        <v>0</v>
      </c>
      <c r="T462" s="50">
        <v>-1045</v>
      </c>
      <c r="U462" s="50">
        <v>4188</v>
      </c>
      <c r="V462" s="50">
        <v>3143</v>
      </c>
      <c r="W462" s="50">
        <v>0</v>
      </c>
      <c r="X462" s="50">
        <v>533</v>
      </c>
      <c r="Y462" s="50">
        <v>533</v>
      </c>
      <c r="Z462" s="50">
        <v>13452</v>
      </c>
      <c r="AA462" s="50">
        <v>2155</v>
      </c>
      <c r="AB462" s="50">
        <v>256.65295619934466</v>
      </c>
      <c r="AC462" s="50">
        <v>2411.6529561993448</v>
      </c>
      <c r="AD462" s="50">
        <v>0</v>
      </c>
      <c r="AE462" s="50">
        <v>1769</v>
      </c>
      <c r="AF462" s="50">
        <v>1769</v>
      </c>
      <c r="AG462" s="50">
        <v>9880</v>
      </c>
      <c r="AH462" s="50">
        <v>0</v>
      </c>
      <c r="AI462" s="50">
        <v>0</v>
      </c>
      <c r="AJ462" s="50">
        <v>0</v>
      </c>
      <c r="AK462" s="50">
        <v>3904303.6529561994</v>
      </c>
      <c r="AL462" s="50">
        <v>0</v>
      </c>
      <c r="AM462" s="50">
        <v>0</v>
      </c>
      <c r="AN462" s="50">
        <v>0</v>
      </c>
      <c r="AO462" s="50">
        <v>0</v>
      </c>
      <c r="AP462" s="50">
        <v>0</v>
      </c>
      <c r="AQ462" s="50">
        <v>0</v>
      </c>
      <c r="AR462" s="50">
        <v>-155273</v>
      </c>
      <c r="AS462" s="50">
        <v>-115601</v>
      </c>
      <c r="AT462" s="50">
        <v>-12</v>
      </c>
      <c r="AU462" s="50">
        <v>-3235</v>
      </c>
      <c r="AV462" s="50">
        <v>-3598</v>
      </c>
      <c r="AW462" s="50">
        <v>0</v>
      </c>
      <c r="AX462" s="50">
        <v>0</v>
      </c>
      <c r="AY462" s="50">
        <v>0</v>
      </c>
      <c r="AZ462" s="50"/>
      <c r="BA462" s="50">
        <v>3626584.6529561994</v>
      </c>
      <c r="BB462" s="50">
        <v>-3072</v>
      </c>
      <c r="BC462" s="50">
        <v>276</v>
      </c>
      <c r="BD462" s="50">
        <v>160622</v>
      </c>
      <c r="BE462" s="50">
        <v>-90598</v>
      </c>
    </row>
    <row r="463" spans="1:57" x14ac:dyDescent="0.2">
      <c r="A463" s="14"/>
      <c r="B463" s="14"/>
      <c r="C463" s="14"/>
      <c r="D463" s="14"/>
      <c r="E463" s="14"/>
      <c r="F463" s="14"/>
      <c r="G463" s="14"/>
      <c r="H463" s="14"/>
      <c r="I463" s="14"/>
      <c r="J463" s="14"/>
      <c r="K463" s="14"/>
      <c r="L463" s="14"/>
      <c r="M463" s="14"/>
      <c r="N463" s="14"/>
      <c r="O463" s="14"/>
      <c r="P463" s="14"/>
      <c r="Q463" s="14"/>
      <c r="R463" s="14"/>
      <c r="S463" s="25"/>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25"/>
      <c r="AT463" s="14"/>
      <c r="AU463" s="14"/>
      <c r="AV463" s="14"/>
      <c r="AW463" s="14"/>
      <c r="AX463" s="14"/>
      <c r="AY463" s="25"/>
      <c r="AZ463" s="14"/>
      <c r="BA463" s="14"/>
      <c r="BB463" s="14"/>
      <c r="BC463" s="14"/>
      <c r="BD463" s="14"/>
      <c r="BE463" s="14"/>
    </row>
    <row r="464" spans="1:57" x14ac:dyDescent="0.2">
      <c r="A464" s="52" t="str">
        <f>source</f>
        <v>Source: Ministry of Housing,Communities and Local Government  Quarterly Revenue Outturn (QRO) returns, Q3 2017-18</v>
      </c>
      <c r="B464" s="52"/>
      <c r="C464" s="52"/>
      <c r="D464" s="52"/>
      <c r="E464" s="52"/>
      <c r="F464" s="52"/>
      <c r="G464" s="14"/>
      <c r="H464" s="14"/>
      <c r="I464" s="14"/>
      <c r="J464" s="14"/>
      <c r="K464" s="14"/>
      <c r="L464" s="14"/>
      <c r="M464" s="14"/>
      <c r="N464" s="14"/>
      <c r="O464" s="14"/>
      <c r="P464" s="14"/>
      <c r="Q464" s="14"/>
      <c r="R464" s="14"/>
      <c r="S464" s="25"/>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25"/>
      <c r="AT464" s="14"/>
      <c r="AU464" s="14"/>
      <c r="AV464" s="14"/>
      <c r="AW464" s="14"/>
      <c r="AX464" s="14"/>
      <c r="AY464" s="25"/>
      <c r="AZ464" s="14"/>
      <c r="BA464" s="14"/>
      <c r="BB464" s="14"/>
      <c r="BC464" s="14"/>
      <c r="BD464" s="14"/>
      <c r="BE464" s="14"/>
    </row>
    <row r="465" spans="1:51" x14ac:dyDescent="0.2">
      <c r="A465" s="52"/>
      <c r="B465" s="52"/>
      <c r="C465" s="52"/>
      <c r="D465" s="52"/>
      <c r="E465" s="52"/>
      <c r="F465" s="52"/>
      <c r="G465" s="14"/>
      <c r="H465" s="14"/>
      <c r="I465" s="14"/>
      <c r="J465" s="14"/>
      <c r="K465" s="14"/>
      <c r="L465" s="14"/>
      <c r="M465" s="14"/>
      <c r="N465" s="14"/>
      <c r="O465" s="14"/>
      <c r="P465" s="14"/>
      <c r="Q465" s="14"/>
      <c r="R465" s="14"/>
      <c r="S465" s="25"/>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25"/>
      <c r="AT465" s="14"/>
      <c r="AU465" s="14"/>
      <c r="AV465" s="14"/>
      <c r="AW465" s="14"/>
      <c r="AX465" s="14"/>
      <c r="AY465" s="25"/>
    </row>
    <row r="466" spans="1:51" x14ac:dyDescent="0.2">
      <c r="A466" s="52"/>
      <c r="B466" s="52"/>
      <c r="C466" s="52"/>
      <c r="D466" s="52"/>
      <c r="E466" s="52"/>
      <c r="F466" s="52"/>
      <c r="G466" s="14"/>
      <c r="H466" s="14"/>
      <c r="I466" s="14"/>
      <c r="J466" s="14"/>
      <c r="K466" s="14"/>
      <c r="L466" s="14"/>
      <c r="M466" s="14"/>
      <c r="N466" s="14"/>
      <c r="O466" s="14"/>
      <c r="P466" s="14"/>
      <c r="Q466" s="14"/>
      <c r="R466" s="14"/>
      <c r="S466" s="25"/>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25"/>
      <c r="AT466" s="14"/>
      <c r="AU466" s="14"/>
      <c r="AV466" s="14"/>
      <c r="AW466" s="14"/>
      <c r="AX466" s="14"/>
      <c r="AY466" s="25"/>
    </row>
    <row r="467" spans="1:51" hidden="1" x14ac:dyDescent="0.2"/>
    <row r="468" spans="1:51" hidden="1" x14ac:dyDescent="0.2"/>
    <row r="469" spans="1:51" hidden="1" x14ac:dyDescent="0.2"/>
    <row r="470" spans="1:51" hidden="1" x14ac:dyDescent="0.2"/>
    <row r="471" spans="1:51" hidden="1" x14ac:dyDescent="0.2"/>
    <row r="472" spans="1:51" hidden="1" x14ac:dyDescent="0.2"/>
    <row r="473" spans="1:51" x14ac:dyDescent="0.2"/>
    <row r="474" spans="1:51" x14ac:dyDescent="0.2"/>
  </sheetData>
  <conditionalFormatting sqref="G454:AJ454 G457:AJ462 AL457:AZ462 AL454:AZ454 BB454:BE454 BB457:BE462 G8:AJ8 AL8:AY8 BB8:BE8 G9:BE451 AK8:AK451 AZ8:BA451">
    <cfRule type="cellIs" dxfId="2" priority="8" operator="equal">
      <formula>"..."</formula>
    </cfRule>
  </conditionalFormatting>
  <conditionalFormatting sqref="AK454 AK457:AK462">
    <cfRule type="cellIs" dxfId="1" priority="7" operator="equal">
      <formula>"..."</formula>
    </cfRule>
  </conditionalFormatting>
  <conditionalFormatting sqref="BA457:BA462 BA454">
    <cfRule type="cellIs" dxfId="0" priority="6" operator="equal">
      <formula>"..."</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pageSetUpPr fitToPage="1"/>
  </sheetPr>
  <dimension ref="A1:AW672"/>
  <sheetViews>
    <sheetView zoomScaleNormal="100" workbookViewId="0">
      <pane ySplit="3" topLeftCell="A16" activePane="bottomLeft" state="frozen"/>
      <selection pane="bottomLeft"/>
    </sheetView>
  </sheetViews>
  <sheetFormatPr defaultRowHeight="15" x14ac:dyDescent="0.2"/>
  <cols>
    <col min="1" max="1" width="7.7109375" style="136" customWidth="1"/>
    <col min="2" max="2" width="60.7109375" style="138" customWidth="1"/>
    <col min="3" max="4" width="11.140625" style="138" customWidth="1"/>
    <col min="5" max="5" width="11.140625" style="297" customWidth="1"/>
    <col min="6" max="6" width="2.28515625" style="138" customWidth="1"/>
    <col min="7" max="7" width="10.42578125" style="138" customWidth="1"/>
    <col min="8" max="8" width="2.28515625" style="297" customWidth="1"/>
    <col min="9" max="9" width="9.5703125" style="138" customWidth="1"/>
    <col min="10" max="10" width="9.5703125" style="297" hidden="1" customWidth="1"/>
    <col min="11" max="11" width="9.5703125" style="138" hidden="1" customWidth="1"/>
    <col min="12" max="13" width="11.140625" style="138" customWidth="1"/>
    <col min="14" max="14" width="11" style="110" customWidth="1"/>
    <col min="15" max="15" width="9.140625" style="111"/>
    <col min="16" max="47" width="11.42578125" style="91" customWidth="1"/>
    <col min="48" max="49" width="8.85546875" style="145" customWidth="1"/>
    <col min="50" max="50" width="13.85546875" style="112" customWidth="1"/>
    <col min="51" max="259" width="9.140625" style="112"/>
    <col min="260" max="260" width="7.7109375" style="112" customWidth="1"/>
    <col min="261" max="261" width="42.7109375" style="112" customWidth="1"/>
    <col min="262" max="262" width="11.140625" style="112" customWidth="1"/>
    <col min="263" max="264" width="0" style="112" hidden="1" customWidth="1"/>
    <col min="265" max="265" width="2.28515625" style="112" customWidth="1"/>
    <col min="266" max="266" width="10.42578125" style="112" customWidth="1"/>
    <col min="267" max="267" width="9.5703125" style="112" customWidth="1"/>
    <col min="268" max="269" width="11.140625" style="112" customWidth="1"/>
    <col min="270" max="270" width="11" style="112" customWidth="1"/>
    <col min="271" max="271" width="9.140625" style="112"/>
    <col min="272" max="303" width="11.42578125" style="112" customWidth="1"/>
    <col min="304" max="305" width="8.85546875" style="112" customWidth="1"/>
    <col min="306" max="306" width="13.85546875" style="112" customWidth="1"/>
    <col min="307" max="515" width="9.140625" style="112"/>
    <col min="516" max="516" width="7.7109375" style="112" customWidth="1"/>
    <col min="517" max="517" width="42.7109375" style="112" customWidth="1"/>
    <col min="518" max="518" width="11.140625" style="112" customWidth="1"/>
    <col min="519" max="520" width="0" style="112" hidden="1" customWidth="1"/>
    <col min="521" max="521" width="2.28515625" style="112" customWidth="1"/>
    <col min="522" max="522" width="10.42578125" style="112" customWidth="1"/>
    <col min="523" max="523" width="9.5703125" style="112" customWidth="1"/>
    <col min="524" max="525" width="11.140625" style="112" customWidth="1"/>
    <col min="526" max="526" width="11" style="112" customWidth="1"/>
    <col min="527" max="527" width="9.140625" style="112"/>
    <col min="528" max="559" width="11.42578125" style="112" customWidth="1"/>
    <col min="560" max="561" width="8.85546875" style="112" customWidth="1"/>
    <col min="562" max="562" width="13.85546875" style="112" customWidth="1"/>
    <col min="563" max="771" width="9.140625" style="112"/>
    <col min="772" max="772" width="7.7109375" style="112" customWidth="1"/>
    <col min="773" max="773" width="42.7109375" style="112" customWidth="1"/>
    <col min="774" max="774" width="11.140625" style="112" customWidth="1"/>
    <col min="775" max="776" width="0" style="112" hidden="1" customWidth="1"/>
    <col min="777" max="777" width="2.28515625" style="112" customWidth="1"/>
    <col min="778" max="778" width="10.42578125" style="112" customWidth="1"/>
    <col min="779" max="779" width="9.5703125" style="112" customWidth="1"/>
    <col min="780" max="781" width="11.140625" style="112" customWidth="1"/>
    <col min="782" max="782" width="11" style="112" customWidth="1"/>
    <col min="783" max="783" width="9.140625" style="112"/>
    <col min="784" max="815" width="11.42578125" style="112" customWidth="1"/>
    <col min="816" max="817" width="8.85546875" style="112" customWidth="1"/>
    <col min="818" max="818" width="13.85546875" style="112" customWidth="1"/>
    <col min="819" max="1027" width="9.140625" style="112"/>
    <col min="1028" max="1028" width="7.7109375" style="112" customWidth="1"/>
    <col min="1029" max="1029" width="42.7109375" style="112" customWidth="1"/>
    <col min="1030" max="1030" width="11.140625" style="112" customWidth="1"/>
    <col min="1031" max="1032" width="0" style="112" hidden="1" customWidth="1"/>
    <col min="1033" max="1033" width="2.28515625" style="112" customWidth="1"/>
    <col min="1034" max="1034" width="10.42578125" style="112" customWidth="1"/>
    <col min="1035" max="1035" width="9.5703125" style="112" customWidth="1"/>
    <col min="1036" max="1037" width="11.140625" style="112" customWidth="1"/>
    <col min="1038" max="1038" width="11" style="112" customWidth="1"/>
    <col min="1039" max="1039" width="9.140625" style="112"/>
    <col min="1040" max="1071" width="11.42578125" style="112" customWidth="1"/>
    <col min="1072" max="1073" width="8.85546875" style="112" customWidth="1"/>
    <col min="1074" max="1074" width="13.85546875" style="112" customWidth="1"/>
    <col min="1075" max="1283" width="9.140625" style="112"/>
    <col min="1284" max="1284" width="7.7109375" style="112" customWidth="1"/>
    <col min="1285" max="1285" width="42.7109375" style="112" customWidth="1"/>
    <col min="1286" max="1286" width="11.140625" style="112" customWidth="1"/>
    <col min="1287" max="1288" width="0" style="112" hidden="1" customWidth="1"/>
    <col min="1289" max="1289" width="2.28515625" style="112" customWidth="1"/>
    <col min="1290" max="1290" width="10.42578125" style="112" customWidth="1"/>
    <col min="1291" max="1291" width="9.5703125" style="112" customWidth="1"/>
    <col min="1292" max="1293" width="11.140625" style="112" customWidth="1"/>
    <col min="1294" max="1294" width="11" style="112" customWidth="1"/>
    <col min="1295" max="1295" width="9.140625" style="112"/>
    <col min="1296" max="1327" width="11.42578125" style="112" customWidth="1"/>
    <col min="1328" max="1329" width="8.85546875" style="112" customWidth="1"/>
    <col min="1330" max="1330" width="13.85546875" style="112" customWidth="1"/>
    <col min="1331" max="1539" width="9.140625" style="112"/>
    <col min="1540" max="1540" width="7.7109375" style="112" customWidth="1"/>
    <col min="1541" max="1541" width="42.7109375" style="112" customWidth="1"/>
    <col min="1542" max="1542" width="11.140625" style="112" customWidth="1"/>
    <col min="1543" max="1544" width="0" style="112" hidden="1" customWidth="1"/>
    <col min="1545" max="1545" width="2.28515625" style="112" customWidth="1"/>
    <col min="1546" max="1546" width="10.42578125" style="112" customWidth="1"/>
    <col min="1547" max="1547" width="9.5703125" style="112" customWidth="1"/>
    <col min="1548" max="1549" width="11.140625" style="112" customWidth="1"/>
    <col min="1550" max="1550" width="11" style="112" customWidth="1"/>
    <col min="1551" max="1551" width="9.140625" style="112"/>
    <col min="1552" max="1583" width="11.42578125" style="112" customWidth="1"/>
    <col min="1584" max="1585" width="8.85546875" style="112" customWidth="1"/>
    <col min="1586" max="1586" width="13.85546875" style="112" customWidth="1"/>
    <col min="1587" max="1795" width="9.140625" style="112"/>
    <col min="1796" max="1796" width="7.7109375" style="112" customWidth="1"/>
    <col min="1797" max="1797" width="42.7109375" style="112" customWidth="1"/>
    <col min="1798" max="1798" width="11.140625" style="112" customWidth="1"/>
    <col min="1799" max="1800" width="0" style="112" hidden="1" customWidth="1"/>
    <col min="1801" max="1801" width="2.28515625" style="112" customWidth="1"/>
    <col min="1802" max="1802" width="10.42578125" style="112" customWidth="1"/>
    <col min="1803" max="1803" width="9.5703125" style="112" customWidth="1"/>
    <col min="1804" max="1805" width="11.140625" style="112" customWidth="1"/>
    <col min="1806" max="1806" width="11" style="112" customWidth="1"/>
    <col min="1807" max="1807" width="9.140625" style="112"/>
    <col min="1808" max="1839" width="11.42578125" style="112" customWidth="1"/>
    <col min="1840" max="1841" width="8.85546875" style="112" customWidth="1"/>
    <col min="1842" max="1842" width="13.85546875" style="112" customWidth="1"/>
    <col min="1843" max="2051" width="9.140625" style="112"/>
    <col min="2052" max="2052" width="7.7109375" style="112" customWidth="1"/>
    <col min="2053" max="2053" width="42.7109375" style="112" customWidth="1"/>
    <col min="2054" max="2054" width="11.140625" style="112" customWidth="1"/>
    <col min="2055" max="2056" width="0" style="112" hidden="1" customWidth="1"/>
    <col min="2057" max="2057" width="2.28515625" style="112" customWidth="1"/>
    <col min="2058" max="2058" width="10.42578125" style="112" customWidth="1"/>
    <col min="2059" max="2059" width="9.5703125" style="112" customWidth="1"/>
    <col min="2060" max="2061" width="11.140625" style="112" customWidth="1"/>
    <col min="2062" max="2062" width="11" style="112" customWidth="1"/>
    <col min="2063" max="2063" width="9.140625" style="112"/>
    <col min="2064" max="2095" width="11.42578125" style="112" customWidth="1"/>
    <col min="2096" max="2097" width="8.85546875" style="112" customWidth="1"/>
    <col min="2098" max="2098" width="13.85546875" style="112" customWidth="1"/>
    <col min="2099" max="2307" width="9.140625" style="112"/>
    <col min="2308" max="2308" width="7.7109375" style="112" customWidth="1"/>
    <col min="2309" max="2309" width="42.7109375" style="112" customWidth="1"/>
    <col min="2310" max="2310" width="11.140625" style="112" customWidth="1"/>
    <col min="2311" max="2312" width="0" style="112" hidden="1" customWidth="1"/>
    <col min="2313" max="2313" width="2.28515625" style="112" customWidth="1"/>
    <col min="2314" max="2314" width="10.42578125" style="112" customWidth="1"/>
    <col min="2315" max="2315" width="9.5703125" style="112" customWidth="1"/>
    <col min="2316" max="2317" width="11.140625" style="112" customWidth="1"/>
    <col min="2318" max="2318" width="11" style="112" customWidth="1"/>
    <col min="2319" max="2319" width="9.140625" style="112"/>
    <col min="2320" max="2351" width="11.42578125" style="112" customWidth="1"/>
    <col min="2352" max="2353" width="8.85546875" style="112" customWidth="1"/>
    <col min="2354" max="2354" width="13.85546875" style="112" customWidth="1"/>
    <col min="2355" max="2563" width="9.140625" style="112"/>
    <col min="2564" max="2564" width="7.7109375" style="112" customWidth="1"/>
    <col min="2565" max="2565" width="42.7109375" style="112" customWidth="1"/>
    <col min="2566" max="2566" width="11.140625" style="112" customWidth="1"/>
    <col min="2567" max="2568" width="0" style="112" hidden="1" customWidth="1"/>
    <col min="2569" max="2569" width="2.28515625" style="112" customWidth="1"/>
    <col min="2570" max="2570" width="10.42578125" style="112" customWidth="1"/>
    <col min="2571" max="2571" width="9.5703125" style="112" customWidth="1"/>
    <col min="2572" max="2573" width="11.140625" style="112" customWidth="1"/>
    <col min="2574" max="2574" width="11" style="112" customWidth="1"/>
    <col min="2575" max="2575" width="9.140625" style="112"/>
    <col min="2576" max="2607" width="11.42578125" style="112" customWidth="1"/>
    <col min="2608" max="2609" width="8.85546875" style="112" customWidth="1"/>
    <col min="2610" max="2610" width="13.85546875" style="112" customWidth="1"/>
    <col min="2611" max="2819" width="9.140625" style="112"/>
    <col min="2820" max="2820" width="7.7109375" style="112" customWidth="1"/>
    <col min="2821" max="2821" width="42.7109375" style="112" customWidth="1"/>
    <col min="2822" max="2822" width="11.140625" style="112" customWidth="1"/>
    <col min="2823" max="2824" width="0" style="112" hidden="1" customWidth="1"/>
    <col min="2825" max="2825" width="2.28515625" style="112" customWidth="1"/>
    <col min="2826" max="2826" width="10.42578125" style="112" customWidth="1"/>
    <col min="2827" max="2827" width="9.5703125" style="112" customWidth="1"/>
    <col min="2828" max="2829" width="11.140625" style="112" customWidth="1"/>
    <col min="2830" max="2830" width="11" style="112" customWidth="1"/>
    <col min="2831" max="2831" width="9.140625" style="112"/>
    <col min="2832" max="2863" width="11.42578125" style="112" customWidth="1"/>
    <col min="2864" max="2865" width="8.85546875" style="112" customWidth="1"/>
    <col min="2866" max="2866" width="13.85546875" style="112" customWidth="1"/>
    <col min="2867" max="3075" width="9.140625" style="112"/>
    <col min="3076" max="3076" width="7.7109375" style="112" customWidth="1"/>
    <col min="3077" max="3077" width="42.7109375" style="112" customWidth="1"/>
    <col min="3078" max="3078" width="11.140625" style="112" customWidth="1"/>
    <col min="3079" max="3080" width="0" style="112" hidden="1" customWidth="1"/>
    <col min="3081" max="3081" width="2.28515625" style="112" customWidth="1"/>
    <col min="3082" max="3082" width="10.42578125" style="112" customWidth="1"/>
    <col min="3083" max="3083" width="9.5703125" style="112" customWidth="1"/>
    <col min="3084" max="3085" width="11.140625" style="112" customWidth="1"/>
    <col min="3086" max="3086" width="11" style="112" customWidth="1"/>
    <col min="3087" max="3087" width="9.140625" style="112"/>
    <col min="3088" max="3119" width="11.42578125" style="112" customWidth="1"/>
    <col min="3120" max="3121" width="8.85546875" style="112" customWidth="1"/>
    <col min="3122" max="3122" width="13.85546875" style="112" customWidth="1"/>
    <col min="3123" max="3331" width="9.140625" style="112"/>
    <col min="3332" max="3332" width="7.7109375" style="112" customWidth="1"/>
    <col min="3333" max="3333" width="42.7109375" style="112" customWidth="1"/>
    <col min="3334" max="3334" width="11.140625" style="112" customWidth="1"/>
    <col min="3335" max="3336" width="0" style="112" hidden="1" customWidth="1"/>
    <col min="3337" max="3337" width="2.28515625" style="112" customWidth="1"/>
    <col min="3338" max="3338" width="10.42578125" style="112" customWidth="1"/>
    <col min="3339" max="3339" width="9.5703125" style="112" customWidth="1"/>
    <col min="3340" max="3341" width="11.140625" style="112" customWidth="1"/>
    <col min="3342" max="3342" width="11" style="112" customWidth="1"/>
    <col min="3343" max="3343" width="9.140625" style="112"/>
    <col min="3344" max="3375" width="11.42578125" style="112" customWidth="1"/>
    <col min="3376" max="3377" width="8.85546875" style="112" customWidth="1"/>
    <col min="3378" max="3378" width="13.85546875" style="112" customWidth="1"/>
    <col min="3379" max="3587" width="9.140625" style="112"/>
    <col min="3588" max="3588" width="7.7109375" style="112" customWidth="1"/>
    <col min="3589" max="3589" width="42.7109375" style="112" customWidth="1"/>
    <col min="3590" max="3590" width="11.140625" style="112" customWidth="1"/>
    <col min="3591" max="3592" width="0" style="112" hidden="1" customWidth="1"/>
    <col min="3593" max="3593" width="2.28515625" style="112" customWidth="1"/>
    <col min="3594" max="3594" width="10.42578125" style="112" customWidth="1"/>
    <col min="3595" max="3595" width="9.5703125" style="112" customWidth="1"/>
    <col min="3596" max="3597" width="11.140625" style="112" customWidth="1"/>
    <col min="3598" max="3598" width="11" style="112" customWidth="1"/>
    <col min="3599" max="3599" width="9.140625" style="112"/>
    <col min="3600" max="3631" width="11.42578125" style="112" customWidth="1"/>
    <col min="3632" max="3633" width="8.85546875" style="112" customWidth="1"/>
    <col min="3634" max="3634" width="13.85546875" style="112" customWidth="1"/>
    <col min="3635" max="3843" width="9.140625" style="112"/>
    <col min="3844" max="3844" width="7.7109375" style="112" customWidth="1"/>
    <col min="3845" max="3845" width="42.7109375" style="112" customWidth="1"/>
    <col min="3846" max="3846" width="11.140625" style="112" customWidth="1"/>
    <col min="3847" max="3848" width="0" style="112" hidden="1" customWidth="1"/>
    <col min="3849" max="3849" width="2.28515625" style="112" customWidth="1"/>
    <col min="3850" max="3850" width="10.42578125" style="112" customWidth="1"/>
    <col min="3851" max="3851" width="9.5703125" style="112" customWidth="1"/>
    <col min="3852" max="3853" width="11.140625" style="112" customWidth="1"/>
    <col min="3854" max="3854" width="11" style="112" customWidth="1"/>
    <col min="3855" max="3855" width="9.140625" style="112"/>
    <col min="3856" max="3887" width="11.42578125" style="112" customWidth="1"/>
    <col min="3888" max="3889" width="8.85546875" style="112" customWidth="1"/>
    <col min="3890" max="3890" width="13.85546875" style="112" customWidth="1"/>
    <col min="3891" max="4099" width="9.140625" style="112"/>
    <col min="4100" max="4100" width="7.7109375" style="112" customWidth="1"/>
    <col min="4101" max="4101" width="42.7109375" style="112" customWidth="1"/>
    <col min="4102" max="4102" width="11.140625" style="112" customWidth="1"/>
    <col min="4103" max="4104" width="0" style="112" hidden="1" customWidth="1"/>
    <col min="4105" max="4105" width="2.28515625" style="112" customWidth="1"/>
    <col min="4106" max="4106" width="10.42578125" style="112" customWidth="1"/>
    <col min="4107" max="4107" width="9.5703125" style="112" customWidth="1"/>
    <col min="4108" max="4109" width="11.140625" style="112" customWidth="1"/>
    <col min="4110" max="4110" width="11" style="112" customWidth="1"/>
    <col min="4111" max="4111" width="9.140625" style="112"/>
    <col min="4112" max="4143" width="11.42578125" style="112" customWidth="1"/>
    <col min="4144" max="4145" width="8.85546875" style="112" customWidth="1"/>
    <col min="4146" max="4146" width="13.85546875" style="112" customWidth="1"/>
    <col min="4147" max="4355" width="9.140625" style="112"/>
    <col min="4356" max="4356" width="7.7109375" style="112" customWidth="1"/>
    <col min="4357" max="4357" width="42.7109375" style="112" customWidth="1"/>
    <col min="4358" max="4358" width="11.140625" style="112" customWidth="1"/>
    <col min="4359" max="4360" width="0" style="112" hidden="1" customWidth="1"/>
    <col min="4361" max="4361" width="2.28515625" style="112" customWidth="1"/>
    <col min="4362" max="4362" width="10.42578125" style="112" customWidth="1"/>
    <col min="4363" max="4363" width="9.5703125" style="112" customWidth="1"/>
    <col min="4364" max="4365" width="11.140625" style="112" customWidth="1"/>
    <col min="4366" max="4366" width="11" style="112" customWidth="1"/>
    <col min="4367" max="4367" width="9.140625" style="112"/>
    <col min="4368" max="4399" width="11.42578125" style="112" customWidth="1"/>
    <col min="4400" max="4401" width="8.85546875" style="112" customWidth="1"/>
    <col min="4402" max="4402" width="13.85546875" style="112" customWidth="1"/>
    <col min="4403" max="4611" width="9.140625" style="112"/>
    <col min="4612" max="4612" width="7.7109375" style="112" customWidth="1"/>
    <col min="4613" max="4613" width="42.7109375" style="112" customWidth="1"/>
    <col min="4614" max="4614" width="11.140625" style="112" customWidth="1"/>
    <col min="4615" max="4616" width="0" style="112" hidden="1" customWidth="1"/>
    <col min="4617" max="4617" width="2.28515625" style="112" customWidth="1"/>
    <col min="4618" max="4618" width="10.42578125" style="112" customWidth="1"/>
    <col min="4619" max="4619" width="9.5703125" style="112" customWidth="1"/>
    <col min="4620" max="4621" width="11.140625" style="112" customWidth="1"/>
    <col min="4622" max="4622" width="11" style="112" customWidth="1"/>
    <col min="4623" max="4623" width="9.140625" style="112"/>
    <col min="4624" max="4655" width="11.42578125" style="112" customWidth="1"/>
    <col min="4656" max="4657" width="8.85546875" style="112" customWidth="1"/>
    <col min="4658" max="4658" width="13.85546875" style="112" customWidth="1"/>
    <col min="4659" max="4867" width="9.140625" style="112"/>
    <col min="4868" max="4868" width="7.7109375" style="112" customWidth="1"/>
    <col min="4869" max="4869" width="42.7109375" style="112" customWidth="1"/>
    <col min="4870" max="4870" width="11.140625" style="112" customWidth="1"/>
    <col min="4871" max="4872" width="0" style="112" hidden="1" customWidth="1"/>
    <col min="4873" max="4873" width="2.28515625" style="112" customWidth="1"/>
    <col min="4874" max="4874" width="10.42578125" style="112" customWidth="1"/>
    <col min="4875" max="4875" width="9.5703125" style="112" customWidth="1"/>
    <col min="4876" max="4877" width="11.140625" style="112" customWidth="1"/>
    <col min="4878" max="4878" width="11" style="112" customWidth="1"/>
    <col min="4879" max="4879" width="9.140625" style="112"/>
    <col min="4880" max="4911" width="11.42578125" style="112" customWidth="1"/>
    <col min="4912" max="4913" width="8.85546875" style="112" customWidth="1"/>
    <col min="4914" max="4914" width="13.85546875" style="112" customWidth="1"/>
    <col min="4915" max="5123" width="9.140625" style="112"/>
    <col min="5124" max="5124" width="7.7109375" style="112" customWidth="1"/>
    <col min="5125" max="5125" width="42.7109375" style="112" customWidth="1"/>
    <col min="5126" max="5126" width="11.140625" style="112" customWidth="1"/>
    <col min="5127" max="5128" width="0" style="112" hidden="1" customWidth="1"/>
    <col min="5129" max="5129" width="2.28515625" style="112" customWidth="1"/>
    <col min="5130" max="5130" width="10.42578125" style="112" customWidth="1"/>
    <col min="5131" max="5131" width="9.5703125" style="112" customWidth="1"/>
    <col min="5132" max="5133" width="11.140625" style="112" customWidth="1"/>
    <col min="5134" max="5134" width="11" style="112" customWidth="1"/>
    <col min="5135" max="5135" width="9.140625" style="112"/>
    <col min="5136" max="5167" width="11.42578125" style="112" customWidth="1"/>
    <col min="5168" max="5169" width="8.85546875" style="112" customWidth="1"/>
    <col min="5170" max="5170" width="13.85546875" style="112" customWidth="1"/>
    <col min="5171" max="5379" width="9.140625" style="112"/>
    <col min="5380" max="5380" width="7.7109375" style="112" customWidth="1"/>
    <col min="5381" max="5381" width="42.7109375" style="112" customWidth="1"/>
    <col min="5382" max="5382" width="11.140625" style="112" customWidth="1"/>
    <col min="5383" max="5384" width="0" style="112" hidden="1" customWidth="1"/>
    <col min="5385" max="5385" width="2.28515625" style="112" customWidth="1"/>
    <col min="5386" max="5386" width="10.42578125" style="112" customWidth="1"/>
    <col min="5387" max="5387" width="9.5703125" style="112" customWidth="1"/>
    <col min="5388" max="5389" width="11.140625" style="112" customWidth="1"/>
    <col min="5390" max="5390" width="11" style="112" customWidth="1"/>
    <col min="5391" max="5391" width="9.140625" style="112"/>
    <col min="5392" max="5423" width="11.42578125" style="112" customWidth="1"/>
    <col min="5424" max="5425" width="8.85546875" style="112" customWidth="1"/>
    <col min="5426" max="5426" width="13.85546875" style="112" customWidth="1"/>
    <col min="5427" max="5635" width="9.140625" style="112"/>
    <col min="5636" max="5636" width="7.7109375" style="112" customWidth="1"/>
    <col min="5637" max="5637" width="42.7109375" style="112" customWidth="1"/>
    <col min="5638" max="5638" width="11.140625" style="112" customWidth="1"/>
    <col min="5639" max="5640" width="0" style="112" hidden="1" customWidth="1"/>
    <col min="5641" max="5641" width="2.28515625" style="112" customWidth="1"/>
    <col min="5642" max="5642" width="10.42578125" style="112" customWidth="1"/>
    <col min="5643" max="5643" width="9.5703125" style="112" customWidth="1"/>
    <col min="5644" max="5645" width="11.140625" style="112" customWidth="1"/>
    <col min="5646" max="5646" width="11" style="112" customWidth="1"/>
    <col min="5647" max="5647" width="9.140625" style="112"/>
    <col min="5648" max="5679" width="11.42578125" style="112" customWidth="1"/>
    <col min="5680" max="5681" width="8.85546875" style="112" customWidth="1"/>
    <col min="5682" max="5682" width="13.85546875" style="112" customWidth="1"/>
    <col min="5683" max="5891" width="9.140625" style="112"/>
    <col min="5892" max="5892" width="7.7109375" style="112" customWidth="1"/>
    <col min="5893" max="5893" width="42.7109375" style="112" customWidth="1"/>
    <col min="5894" max="5894" width="11.140625" style="112" customWidth="1"/>
    <col min="5895" max="5896" width="0" style="112" hidden="1" customWidth="1"/>
    <col min="5897" max="5897" width="2.28515625" style="112" customWidth="1"/>
    <col min="5898" max="5898" width="10.42578125" style="112" customWidth="1"/>
    <col min="5899" max="5899" width="9.5703125" style="112" customWidth="1"/>
    <col min="5900" max="5901" width="11.140625" style="112" customWidth="1"/>
    <col min="5902" max="5902" width="11" style="112" customWidth="1"/>
    <col min="5903" max="5903" width="9.140625" style="112"/>
    <col min="5904" max="5935" width="11.42578125" style="112" customWidth="1"/>
    <col min="5936" max="5937" width="8.85546875" style="112" customWidth="1"/>
    <col min="5938" max="5938" width="13.85546875" style="112" customWidth="1"/>
    <col min="5939" max="6147" width="9.140625" style="112"/>
    <col min="6148" max="6148" width="7.7109375" style="112" customWidth="1"/>
    <col min="6149" max="6149" width="42.7109375" style="112" customWidth="1"/>
    <col min="6150" max="6150" width="11.140625" style="112" customWidth="1"/>
    <col min="6151" max="6152" width="0" style="112" hidden="1" customWidth="1"/>
    <col min="6153" max="6153" width="2.28515625" style="112" customWidth="1"/>
    <col min="6154" max="6154" width="10.42578125" style="112" customWidth="1"/>
    <col min="6155" max="6155" width="9.5703125" style="112" customWidth="1"/>
    <col min="6156" max="6157" width="11.140625" style="112" customWidth="1"/>
    <col min="6158" max="6158" width="11" style="112" customWidth="1"/>
    <col min="6159" max="6159" width="9.140625" style="112"/>
    <col min="6160" max="6191" width="11.42578125" style="112" customWidth="1"/>
    <col min="6192" max="6193" width="8.85546875" style="112" customWidth="1"/>
    <col min="6194" max="6194" width="13.85546875" style="112" customWidth="1"/>
    <col min="6195" max="6403" width="9.140625" style="112"/>
    <col min="6404" max="6404" width="7.7109375" style="112" customWidth="1"/>
    <col min="6405" max="6405" width="42.7109375" style="112" customWidth="1"/>
    <col min="6406" max="6406" width="11.140625" style="112" customWidth="1"/>
    <col min="6407" max="6408" width="0" style="112" hidden="1" customWidth="1"/>
    <col min="6409" max="6409" width="2.28515625" style="112" customWidth="1"/>
    <col min="6410" max="6410" width="10.42578125" style="112" customWidth="1"/>
    <col min="6411" max="6411" width="9.5703125" style="112" customWidth="1"/>
    <col min="6412" max="6413" width="11.140625" style="112" customWidth="1"/>
    <col min="6414" max="6414" width="11" style="112" customWidth="1"/>
    <col min="6415" max="6415" width="9.140625" style="112"/>
    <col min="6416" max="6447" width="11.42578125" style="112" customWidth="1"/>
    <col min="6448" max="6449" width="8.85546875" style="112" customWidth="1"/>
    <col min="6450" max="6450" width="13.85546875" style="112" customWidth="1"/>
    <col min="6451" max="6659" width="9.140625" style="112"/>
    <col min="6660" max="6660" width="7.7109375" style="112" customWidth="1"/>
    <col min="6661" max="6661" width="42.7109375" style="112" customWidth="1"/>
    <col min="6662" max="6662" width="11.140625" style="112" customWidth="1"/>
    <col min="6663" max="6664" width="0" style="112" hidden="1" customWidth="1"/>
    <col min="6665" max="6665" width="2.28515625" style="112" customWidth="1"/>
    <col min="6666" max="6666" width="10.42578125" style="112" customWidth="1"/>
    <col min="6667" max="6667" width="9.5703125" style="112" customWidth="1"/>
    <col min="6668" max="6669" width="11.140625" style="112" customWidth="1"/>
    <col min="6670" max="6670" width="11" style="112" customWidth="1"/>
    <col min="6671" max="6671" width="9.140625" style="112"/>
    <col min="6672" max="6703" width="11.42578125" style="112" customWidth="1"/>
    <col min="6704" max="6705" width="8.85546875" style="112" customWidth="1"/>
    <col min="6706" max="6706" width="13.85546875" style="112" customWidth="1"/>
    <col min="6707" max="6915" width="9.140625" style="112"/>
    <col min="6916" max="6916" width="7.7109375" style="112" customWidth="1"/>
    <col min="6917" max="6917" width="42.7109375" style="112" customWidth="1"/>
    <col min="6918" max="6918" width="11.140625" style="112" customWidth="1"/>
    <col min="6919" max="6920" width="0" style="112" hidden="1" customWidth="1"/>
    <col min="6921" max="6921" width="2.28515625" style="112" customWidth="1"/>
    <col min="6922" max="6922" width="10.42578125" style="112" customWidth="1"/>
    <col min="6923" max="6923" width="9.5703125" style="112" customWidth="1"/>
    <col min="6924" max="6925" width="11.140625" style="112" customWidth="1"/>
    <col min="6926" max="6926" width="11" style="112" customWidth="1"/>
    <col min="6927" max="6927" width="9.140625" style="112"/>
    <col min="6928" max="6959" width="11.42578125" style="112" customWidth="1"/>
    <col min="6960" max="6961" width="8.85546875" style="112" customWidth="1"/>
    <col min="6962" max="6962" width="13.85546875" style="112" customWidth="1"/>
    <col min="6963" max="7171" width="9.140625" style="112"/>
    <col min="7172" max="7172" width="7.7109375" style="112" customWidth="1"/>
    <col min="7173" max="7173" width="42.7109375" style="112" customWidth="1"/>
    <col min="7174" max="7174" width="11.140625" style="112" customWidth="1"/>
    <col min="7175" max="7176" width="0" style="112" hidden="1" customWidth="1"/>
    <col min="7177" max="7177" width="2.28515625" style="112" customWidth="1"/>
    <col min="7178" max="7178" width="10.42578125" style="112" customWidth="1"/>
    <col min="7179" max="7179" width="9.5703125" style="112" customWidth="1"/>
    <col min="7180" max="7181" width="11.140625" style="112" customWidth="1"/>
    <col min="7182" max="7182" width="11" style="112" customWidth="1"/>
    <col min="7183" max="7183" width="9.140625" style="112"/>
    <col min="7184" max="7215" width="11.42578125" style="112" customWidth="1"/>
    <col min="7216" max="7217" width="8.85546875" style="112" customWidth="1"/>
    <col min="7218" max="7218" width="13.85546875" style="112" customWidth="1"/>
    <col min="7219" max="7427" width="9.140625" style="112"/>
    <col min="7428" max="7428" width="7.7109375" style="112" customWidth="1"/>
    <col min="7429" max="7429" width="42.7109375" style="112" customWidth="1"/>
    <col min="7430" max="7430" width="11.140625" style="112" customWidth="1"/>
    <col min="7431" max="7432" width="0" style="112" hidden="1" customWidth="1"/>
    <col min="7433" max="7433" width="2.28515625" style="112" customWidth="1"/>
    <col min="7434" max="7434" width="10.42578125" style="112" customWidth="1"/>
    <col min="7435" max="7435" width="9.5703125" style="112" customWidth="1"/>
    <col min="7436" max="7437" width="11.140625" style="112" customWidth="1"/>
    <col min="7438" max="7438" width="11" style="112" customWidth="1"/>
    <col min="7439" max="7439" width="9.140625" style="112"/>
    <col min="7440" max="7471" width="11.42578125" style="112" customWidth="1"/>
    <col min="7472" max="7473" width="8.85546875" style="112" customWidth="1"/>
    <col min="7474" max="7474" width="13.85546875" style="112" customWidth="1"/>
    <col min="7475" max="7683" width="9.140625" style="112"/>
    <col min="7684" max="7684" width="7.7109375" style="112" customWidth="1"/>
    <col min="7685" max="7685" width="42.7109375" style="112" customWidth="1"/>
    <col min="7686" max="7686" width="11.140625" style="112" customWidth="1"/>
    <col min="7687" max="7688" width="0" style="112" hidden="1" customWidth="1"/>
    <col min="7689" max="7689" width="2.28515625" style="112" customWidth="1"/>
    <col min="7690" max="7690" width="10.42578125" style="112" customWidth="1"/>
    <col min="7691" max="7691" width="9.5703125" style="112" customWidth="1"/>
    <col min="7692" max="7693" width="11.140625" style="112" customWidth="1"/>
    <col min="7694" max="7694" width="11" style="112" customWidth="1"/>
    <col min="7695" max="7695" width="9.140625" style="112"/>
    <col min="7696" max="7727" width="11.42578125" style="112" customWidth="1"/>
    <col min="7728" max="7729" width="8.85546875" style="112" customWidth="1"/>
    <col min="7730" max="7730" width="13.85546875" style="112" customWidth="1"/>
    <col min="7731" max="7939" width="9.140625" style="112"/>
    <col min="7940" max="7940" width="7.7109375" style="112" customWidth="1"/>
    <col min="7941" max="7941" width="42.7109375" style="112" customWidth="1"/>
    <col min="7942" max="7942" width="11.140625" style="112" customWidth="1"/>
    <col min="7943" max="7944" width="0" style="112" hidden="1" customWidth="1"/>
    <col min="7945" max="7945" width="2.28515625" style="112" customWidth="1"/>
    <col min="7946" max="7946" width="10.42578125" style="112" customWidth="1"/>
    <col min="7947" max="7947" width="9.5703125" style="112" customWidth="1"/>
    <col min="7948" max="7949" width="11.140625" style="112" customWidth="1"/>
    <col min="7950" max="7950" width="11" style="112" customWidth="1"/>
    <col min="7951" max="7951" width="9.140625" style="112"/>
    <col min="7952" max="7983" width="11.42578125" style="112" customWidth="1"/>
    <col min="7984" max="7985" width="8.85546875" style="112" customWidth="1"/>
    <col min="7986" max="7986" width="13.85546875" style="112" customWidth="1"/>
    <col min="7987" max="8195" width="9.140625" style="112"/>
    <col min="8196" max="8196" width="7.7109375" style="112" customWidth="1"/>
    <col min="8197" max="8197" width="42.7109375" style="112" customWidth="1"/>
    <col min="8198" max="8198" width="11.140625" style="112" customWidth="1"/>
    <col min="8199" max="8200" width="0" style="112" hidden="1" customWidth="1"/>
    <col min="8201" max="8201" width="2.28515625" style="112" customWidth="1"/>
    <col min="8202" max="8202" width="10.42578125" style="112" customWidth="1"/>
    <col min="8203" max="8203" width="9.5703125" style="112" customWidth="1"/>
    <col min="8204" max="8205" width="11.140625" style="112" customWidth="1"/>
    <col min="8206" max="8206" width="11" style="112" customWidth="1"/>
    <col min="8207" max="8207" width="9.140625" style="112"/>
    <col min="8208" max="8239" width="11.42578125" style="112" customWidth="1"/>
    <col min="8240" max="8241" width="8.85546875" style="112" customWidth="1"/>
    <col min="8242" max="8242" width="13.85546875" style="112" customWidth="1"/>
    <col min="8243" max="8451" width="9.140625" style="112"/>
    <col min="8452" max="8452" width="7.7109375" style="112" customWidth="1"/>
    <col min="8453" max="8453" width="42.7109375" style="112" customWidth="1"/>
    <col min="8454" max="8454" width="11.140625" style="112" customWidth="1"/>
    <col min="8455" max="8456" width="0" style="112" hidden="1" customWidth="1"/>
    <col min="8457" max="8457" width="2.28515625" style="112" customWidth="1"/>
    <col min="8458" max="8458" width="10.42578125" style="112" customWidth="1"/>
    <col min="8459" max="8459" width="9.5703125" style="112" customWidth="1"/>
    <col min="8460" max="8461" width="11.140625" style="112" customWidth="1"/>
    <col min="8462" max="8462" width="11" style="112" customWidth="1"/>
    <col min="8463" max="8463" width="9.140625" style="112"/>
    <col min="8464" max="8495" width="11.42578125" style="112" customWidth="1"/>
    <col min="8496" max="8497" width="8.85546875" style="112" customWidth="1"/>
    <col min="8498" max="8498" width="13.85546875" style="112" customWidth="1"/>
    <col min="8499" max="8707" width="9.140625" style="112"/>
    <col min="8708" max="8708" width="7.7109375" style="112" customWidth="1"/>
    <col min="8709" max="8709" width="42.7109375" style="112" customWidth="1"/>
    <col min="8710" max="8710" width="11.140625" style="112" customWidth="1"/>
    <col min="8711" max="8712" width="0" style="112" hidden="1" customWidth="1"/>
    <col min="8713" max="8713" width="2.28515625" style="112" customWidth="1"/>
    <col min="8714" max="8714" width="10.42578125" style="112" customWidth="1"/>
    <col min="8715" max="8715" width="9.5703125" style="112" customWidth="1"/>
    <col min="8716" max="8717" width="11.140625" style="112" customWidth="1"/>
    <col min="8718" max="8718" width="11" style="112" customWidth="1"/>
    <col min="8719" max="8719" width="9.140625" style="112"/>
    <col min="8720" max="8751" width="11.42578125" style="112" customWidth="1"/>
    <col min="8752" max="8753" width="8.85546875" style="112" customWidth="1"/>
    <col min="8754" max="8754" width="13.85546875" style="112" customWidth="1"/>
    <col min="8755" max="8963" width="9.140625" style="112"/>
    <col min="8964" max="8964" width="7.7109375" style="112" customWidth="1"/>
    <col min="8965" max="8965" width="42.7109375" style="112" customWidth="1"/>
    <col min="8966" max="8966" width="11.140625" style="112" customWidth="1"/>
    <col min="8967" max="8968" width="0" style="112" hidden="1" customWidth="1"/>
    <col min="8969" max="8969" width="2.28515625" style="112" customWidth="1"/>
    <col min="8970" max="8970" width="10.42578125" style="112" customWidth="1"/>
    <col min="8971" max="8971" width="9.5703125" style="112" customWidth="1"/>
    <col min="8972" max="8973" width="11.140625" style="112" customWidth="1"/>
    <col min="8974" max="8974" width="11" style="112" customWidth="1"/>
    <col min="8975" max="8975" width="9.140625" style="112"/>
    <col min="8976" max="9007" width="11.42578125" style="112" customWidth="1"/>
    <col min="9008" max="9009" width="8.85546875" style="112" customWidth="1"/>
    <col min="9010" max="9010" width="13.85546875" style="112" customWidth="1"/>
    <col min="9011" max="9219" width="9.140625" style="112"/>
    <col min="9220" max="9220" width="7.7109375" style="112" customWidth="1"/>
    <col min="9221" max="9221" width="42.7109375" style="112" customWidth="1"/>
    <col min="9222" max="9222" width="11.140625" style="112" customWidth="1"/>
    <col min="9223" max="9224" width="0" style="112" hidden="1" customWidth="1"/>
    <col min="9225" max="9225" width="2.28515625" style="112" customWidth="1"/>
    <col min="9226" max="9226" width="10.42578125" style="112" customWidth="1"/>
    <col min="9227" max="9227" width="9.5703125" style="112" customWidth="1"/>
    <col min="9228" max="9229" width="11.140625" style="112" customWidth="1"/>
    <col min="9230" max="9230" width="11" style="112" customWidth="1"/>
    <col min="9231" max="9231" width="9.140625" style="112"/>
    <col min="9232" max="9263" width="11.42578125" style="112" customWidth="1"/>
    <col min="9264" max="9265" width="8.85546875" style="112" customWidth="1"/>
    <col min="9266" max="9266" width="13.85546875" style="112" customWidth="1"/>
    <col min="9267" max="9475" width="9.140625" style="112"/>
    <col min="9476" max="9476" width="7.7109375" style="112" customWidth="1"/>
    <col min="9477" max="9477" width="42.7109375" style="112" customWidth="1"/>
    <col min="9478" max="9478" width="11.140625" style="112" customWidth="1"/>
    <col min="9479" max="9480" width="0" style="112" hidden="1" customWidth="1"/>
    <col min="9481" max="9481" width="2.28515625" style="112" customWidth="1"/>
    <col min="9482" max="9482" width="10.42578125" style="112" customWidth="1"/>
    <col min="9483" max="9483" width="9.5703125" style="112" customWidth="1"/>
    <col min="9484" max="9485" width="11.140625" style="112" customWidth="1"/>
    <col min="9486" max="9486" width="11" style="112" customWidth="1"/>
    <col min="9487" max="9487" width="9.140625" style="112"/>
    <col min="9488" max="9519" width="11.42578125" style="112" customWidth="1"/>
    <col min="9520" max="9521" width="8.85546875" style="112" customWidth="1"/>
    <col min="9522" max="9522" width="13.85546875" style="112" customWidth="1"/>
    <col min="9523" max="9731" width="9.140625" style="112"/>
    <col min="9732" max="9732" width="7.7109375" style="112" customWidth="1"/>
    <col min="9733" max="9733" width="42.7109375" style="112" customWidth="1"/>
    <col min="9734" max="9734" width="11.140625" style="112" customWidth="1"/>
    <col min="9735" max="9736" width="0" style="112" hidden="1" customWidth="1"/>
    <col min="9737" max="9737" width="2.28515625" style="112" customWidth="1"/>
    <col min="9738" max="9738" width="10.42578125" style="112" customWidth="1"/>
    <col min="9739" max="9739" width="9.5703125" style="112" customWidth="1"/>
    <col min="9740" max="9741" width="11.140625" style="112" customWidth="1"/>
    <col min="9742" max="9742" width="11" style="112" customWidth="1"/>
    <col min="9743" max="9743" width="9.140625" style="112"/>
    <col min="9744" max="9775" width="11.42578125" style="112" customWidth="1"/>
    <col min="9776" max="9777" width="8.85546875" style="112" customWidth="1"/>
    <col min="9778" max="9778" width="13.85546875" style="112" customWidth="1"/>
    <col min="9779" max="9987" width="9.140625" style="112"/>
    <col min="9988" max="9988" width="7.7109375" style="112" customWidth="1"/>
    <col min="9989" max="9989" width="42.7109375" style="112" customWidth="1"/>
    <col min="9990" max="9990" width="11.140625" style="112" customWidth="1"/>
    <col min="9991" max="9992" width="0" style="112" hidden="1" customWidth="1"/>
    <col min="9993" max="9993" width="2.28515625" style="112" customWidth="1"/>
    <col min="9994" max="9994" width="10.42578125" style="112" customWidth="1"/>
    <col min="9995" max="9995" width="9.5703125" style="112" customWidth="1"/>
    <col min="9996" max="9997" width="11.140625" style="112" customWidth="1"/>
    <col min="9998" max="9998" width="11" style="112" customWidth="1"/>
    <col min="9999" max="9999" width="9.140625" style="112"/>
    <col min="10000" max="10031" width="11.42578125" style="112" customWidth="1"/>
    <col min="10032" max="10033" width="8.85546875" style="112" customWidth="1"/>
    <col min="10034" max="10034" width="13.85546875" style="112" customWidth="1"/>
    <col min="10035" max="10243" width="9.140625" style="112"/>
    <col min="10244" max="10244" width="7.7109375" style="112" customWidth="1"/>
    <col min="10245" max="10245" width="42.7109375" style="112" customWidth="1"/>
    <col min="10246" max="10246" width="11.140625" style="112" customWidth="1"/>
    <col min="10247" max="10248" width="0" style="112" hidden="1" customWidth="1"/>
    <col min="10249" max="10249" width="2.28515625" style="112" customWidth="1"/>
    <col min="10250" max="10250" width="10.42578125" style="112" customWidth="1"/>
    <col min="10251" max="10251" width="9.5703125" style="112" customWidth="1"/>
    <col min="10252" max="10253" width="11.140625" style="112" customWidth="1"/>
    <col min="10254" max="10254" width="11" style="112" customWidth="1"/>
    <col min="10255" max="10255" width="9.140625" style="112"/>
    <col min="10256" max="10287" width="11.42578125" style="112" customWidth="1"/>
    <col min="10288" max="10289" width="8.85546875" style="112" customWidth="1"/>
    <col min="10290" max="10290" width="13.85546875" style="112" customWidth="1"/>
    <col min="10291" max="10499" width="9.140625" style="112"/>
    <col min="10500" max="10500" width="7.7109375" style="112" customWidth="1"/>
    <col min="10501" max="10501" width="42.7109375" style="112" customWidth="1"/>
    <col min="10502" max="10502" width="11.140625" style="112" customWidth="1"/>
    <col min="10503" max="10504" width="0" style="112" hidden="1" customWidth="1"/>
    <col min="10505" max="10505" width="2.28515625" style="112" customWidth="1"/>
    <col min="10506" max="10506" width="10.42578125" style="112" customWidth="1"/>
    <col min="10507" max="10507" width="9.5703125" style="112" customWidth="1"/>
    <col min="10508" max="10509" width="11.140625" style="112" customWidth="1"/>
    <col min="10510" max="10510" width="11" style="112" customWidth="1"/>
    <col min="10511" max="10511" width="9.140625" style="112"/>
    <col min="10512" max="10543" width="11.42578125" style="112" customWidth="1"/>
    <col min="10544" max="10545" width="8.85546875" style="112" customWidth="1"/>
    <col min="10546" max="10546" width="13.85546875" style="112" customWidth="1"/>
    <col min="10547" max="10755" width="9.140625" style="112"/>
    <col min="10756" max="10756" width="7.7109375" style="112" customWidth="1"/>
    <col min="10757" max="10757" width="42.7109375" style="112" customWidth="1"/>
    <col min="10758" max="10758" width="11.140625" style="112" customWidth="1"/>
    <col min="10759" max="10760" width="0" style="112" hidden="1" customWidth="1"/>
    <col min="10761" max="10761" width="2.28515625" style="112" customWidth="1"/>
    <col min="10762" max="10762" width="10.42578125" style="112" customWidth="1"/>
    <col min="10763" max="10763" width="9.5703125" style="112" customWidth="1"/>
    <col min="10764" max="10765" width="11.140625" style="112" customWidth="1"/>
    <col min="10766" max="10766" width="11" style="112" customWidth="1"/>
    <col min="10767" max="10767" width="9.140625" style="112"/>
    <col min="10768" max="10799" width="11.42578125" style="112" customWidth="1"/>
    <col min="10800" max="10801" width="8.85546875" style="112" customWidth="1"/>
    <col min="10802" max="10802" width="13.85546875" style="112" customWidth="1"/>
    <col min="10803" max="11011" width="9.140625" style="112"/>
    <col min="11012" max="11012" width="7.7109375" style="112" customWidth="1"/>
    <col min="11013" max="11013" width="42.7109375" style="112" customWidth="1"/>
    <col min="11014" max="11014" width="11.140625" style="112" customWidth="1"/>
    <col min="11015" max="11016" width="0" style="112" hidden="1" customWidth="1"/>
    <col min="11017" max="11017" width="2.28515625" style="112" customWidth="1"/>
    <col min="11018" max="11018" width="10.42578125" style="112" customWidth="1"/>
    <col min="11019" max="11019" width="9.5703125" style="112" customWidth="1"/>
    <col min="11020" max="11021" width="11.140625" style="112" customWidth="1"/>
    <col min="11022" max="11022" width="11" style="112" customWidth="1"/>
    <col min="11023" max="11023" width="9.140625" style="112"/>
    <col min="11024" max="11055" width="11.42578125" style="112" customWidth="1"/>
    <col min="11056" max="11057" width="8.85546875" style="112" customWidth="1"/>
    <col min="11058" max="11058" width="13.85546875" style="112" customWidth="1"/>
    <col min="11059" max="11267" width="9.140625" style="112"/>
    <col min="11268" max="11268" width="7.7109375" style="112" customWidth="1"/>
    <col min="11269" max="11269" width="42.7109375" style="112" customWidth="1"/>
    <col min="11270" max="11270" width="11.140625" style="112" customWidth="1"/>
    <col min="11271" max="11272" width="0" style="112" hidden="1" customWidth="1"/>
    <col min="11273" max="11273" width="2.28515625" style="112" customWidth="1"/>
    <col min="11274" max="11274" width="10.42578125" style="112" customWidth="1"/>
    <col min="11275" max="11275" width="9.5703125" style="112" customWidth="1"/>
    <col min="11276" max="11277" width="11.140625" style="112" customWidth="1"/>
    <col min="11278" max="11278" width="11" style="112" customWidth="1"/>
    <col min="11279" max="11279" width="9.140625" style="112"/>
    <col min="11280" max="11311" width="11.42578125" style="112" customWidth="1"/>
    <col min="11312" max="11313" width="8.85546875" style="112" customWidth="1"/>
    <col min="11314" max="11314" width="13.85546875" style="112" customWidth="1"/>
    <col min="11315" max="11523" width="9.140625" style="112"/>
    <col min="11524" max="11524" width="7.7109375" style="112" customWidth="1"/>
    <col min="11525" max="11525" width="42.7109375" style="112" customWidth="1"/>
    <col min="11526" max="11526" width="11.140625" style="112" customWidth="1"/>
    <col min="11527" max="11528" width="0" style="112" hidden="1" customWidth="1"/>
    <col min="11529" max="11529" width="2.28515625" style="112" customWidth="1"/>
    <col min="11530" max="11530" width="10.42578125" style="112" customWidth="1"/>
    <col min="11531" max="11531" width="9.5703125" style="112" customWidth="1"/>
    <col min="11532" max="11533" width="11.140625" style="112" customWidth="1"/>
    <col min="11534" max="11534" width="11" style="112" customWidth="1"/>
    <col min="11535" max="11535" width="9.140625" style="112"/>
    <col min="11536" max="11567" width="11.42578125" style="112" customWidth="1"/>
    <col min="11568" max="11569" width="8.85546875" style="112" customWidth="1"/>
    <col min="11570" max="11570" width="13.85546875" style="112" customWidth="1"/>
    <col min="11571" max="11779" width="9.140625" style="112"/>
    <col min="11780" max="11780" width="7.7109375" style="112" customWidth="1"/>
    <col min="11781" max="11781" width="42.7109375" style="112" customWidth="1"/>
    <col min="11782" max="11782" width="11.140625" style="112" customWidth="1"/>
    <col min="11783" max="11784" width="0" style="112" hidden="1" customWidth="1"/>
    <col min="11785" max="11785" width="2.28515625" style="112" customWidth="1"/>
    <col min="11786" max="11786" width="10.42578125" style="112" customWidth="1"/>
    <col min="11787" max="11787" width="9.5703125" style="112" customWidth="1"/>
    <col min="11788" max="11789" width="11.140625" style="112" customWidth="1"/>
    <col min="11790" max="11790" width="11" style="112" customWidth="1"/>
    <col min="11791" max="11791" width="9.140625" style="112"/>
    <col min="11792" max="11823" width="11.42578125" style="112" customWidth="1"/>
    <col min="11824" max="11825" width="8.85546875" style="112" customWidth="1"/>
    <col min="11826" max="11826" width="13.85546875" style="112" customWidth="1"/>
    <col min="11827" max="12035" width="9.140625" style="112"/>
    <col min="12036" max="12036" width="7.7109375" style="112" customWidth="1"/>
    <col min="12037" max="12037" width="42.7109375" style="112" customWidth="1"/>
    <col min="12038" max="12038" width="11.140625" style="112" customWidth="1"/>
    <col min="12039" max="12040" width="0" style="112" hidden="1" customWidth="1"/>
    <col min="12041" max="12041" width="2.28515625" style="112" customWidth="1"/>
    <col min="12042" max="12042" width="10.42578125" style="112" customWidth="1"/>
    <col min="12043" max="12043" width="9.5703125" style="112" customWidth="1"/>
    <col min="12044" max="12045" width="11.140625" style="112" customWidth="1"/>
    <col min="12046" max="12046" width="11" style="112" customWidth="1"/>
    <col min="12047" max="12047" width="9.140625" style="112"/>
    <col min="12048" max="12079" width="11.42578125" style="112" customWidth="1"/>
    <col min="12080" max="12081" width="8.85546875" style="112" customWidth="1"/>
    <col min="12082" max="12082" width="13.85546875" style="112" customWidth="1"/>
    <col min="12083" max="12291" width="9.140625" style="112"/>
    <col min="12292" max="12292" width="7.7109375" style="112" customWidth="1"/>
    <col min="12293" max="12293" width="42.7109375" style="112" customWidth="1"/>
    <col min="12294" max="12294" width="11.140625" style="112" customWidth="1"/>
    <col min="12295" max="12296" width="0" style="112" hidden="1" customWidth="1"/>
    <col min="12297" max="12297" width="2.28515625" style="112" customWidth="1"/>
    <col min="12298" max="12298" width="10.42578125" style="112" customWidth="1"/>
    <col min="12299" max="12299" width="9.5703125" style="112" customWidth="1"/>
    <col min="12300" max="12301" width="11.140625" style="112" customWidth="1"/>
    <col min="12302" max="12302" width="11" style="112" customWidth="1"/>
    <col min="12303" max="12303" width="9.140625" style="112"/>
    <col min="12304" max="12335" width="11.42578125" style="112" customWidth="1"/>
    <col min="12336" max="12337" width="8.85546875" style="112" customWidth="1"/>
    <col min="12338" max="12338" width="13.85546875" style="112" customWidth="1"/>
    <col min="12339" max="12547" width="9.140625" style="112"/>
    <col min="12548" max="12548" width="7.7109375" style="112" customWidth="1"/>
    <col min="12549" max="12549" width="42.7109375" style="112" customWidth="1"/>
    <col min="12550" max="12550" width="11.140625" style="112" customWidth="1"/>
    <col min="12551" max="12552" width="0" style="112" hidden="1" customWidth="1"/>
    <col min="12553" max="12553" width="2.28515625" style="112" customWidth="1"/>
    <col min="12554" max="12554" width="10.42578125" style="112" customWidth="1"/>
    <col min="12555" max="12555" width="9.5703125" style="112" customWidth="1"/>
    <col min="12556" max="12557" width="11.140625" style="112" customWidth="1"/>
    <col min="12558" max="12558" width="11" style="112" customWidth="1"/>
    <col min="12559" max="12559" width="9.140625" style="112"/>
    <col min="12560" max="12591" width="11.42578125" style="112" customWidth="1"/>
    <col min="12592" max="12593" width="8.85546875" style="112" customWidth="1"/>
    <col min="12594" max="12594" width="13.85546875" style="112" customWidth="1"/>
    <col min="12595" max="12803" width="9.140625" style="112"/>
    <col min="12804" max="12804" width="7.7109375" style="112" customWidth="1"/>
    <col min="12805" max="12805" width="42.7109375" style="112" customWidth="1"/>
    <col min="12806" max="12806" width="11.140625" style="112" customWidth="1"/>
    <col min="12807" max="12808" width="0" style="112" hidden="1" customWidth="1"/>
    <col min="12809" max="12809" width="2.28515625" style="112" customWidth="1"/>
    <col min="12810" max="12810" width="10.42578125" style="112" customWidth="1"/>
    <col min="12811" max="12811" width="9.5703125" style="112" customWidth="1"/>
    <col min="12812" max="12813" width="11.140625" style="112" customWidth="1"/>
    <col min="12814" max="12814" width="11" style="112" customWidth="1"/>
    <col min="12815" max="12815" width="9.140625" style="112"/>
    <col min="12816" max="12847" width="11.42578125" style="112" customWidth="1"/>
    <col min="12848" max="12849" width="8.85546875" style="112" customWidth="1"/>
    <col min="12850" max="12850" width="13.85546875" style="112" customWidth="1"/>
    <col min="12851" max="13059" width="9.140625" style="112"/>
    <col min="13060" max="13060" width="7.7109375" style="112" customWidth="1"/>
    <col min="13061" max="13061" width="42.7109375" style="112" customWidth="1"/>
    <col min="13062" max="13062" width="11.140625" style="112" customWidth="1"/>
    <col min="13063" max="13064" width="0" style="112" hidden="1" customWidth="1"/>
    <col min="13065" max="13065" width="2.28515625" style="112" customWidth="1"/>
    <col min="13066" max="13066" width="10.42578125" style="112" customWidth="1"/>
    <col min="13067" max="13067" width="9.5703125" style="112" customWidth="1"/>
    <col min="13068" max="13069" width="11.140625" style="112" customWidth="1"/>
    <col min="13070" max="13070" width="11" style="112" customWidth="1"/>
    <col min="13071" max="13071" width="9.140625" style="112"/>
    <col min="13072" max="13103" width="11.42578125" style="112" customWidth="1"/>
    <col min="13104" max="13105" width="8.85546875" style="112" customWidth="1"/>
    <col min="13106" max="13106" width="13.85546875" style="112" customWidth="1"/>
    <col min="13107" max="13315" width="9.140625" style="112"/>
    <col min="13316" max="13316" width="7.7109375" style="112" customWidth="1"/>
    <col min="13317" max="13317" width="42.7109375" style="112" customWidth="1"/>
    <col min="13318" max="13318" width="11.140625" style="112" customWidth="1"/>
    <col min="13319" max="13320" width="0" style="112" hidden="1" customWidth="1"/>
    <col min="13321" max="13321" width="2.28515625" style="112" customWidth="1"/>
    <col min="13322" max="13322" width="10.42578125" style="112" customWidth="1"/>
    <col min="13323" max="13323" width="9.5703125" style="112" customWidth="1"/>
    <col min="13324" max="13325" width="11.140625" style="112" customWidth="1"/>
    <col min="13326" max="13326" width="11" style="112" customWidth="1"/>
    <col min="13327" max="13327" width="9.140625" style="112"/>
    <col min="13328" max="13359" width="11.42578125" style="112" customWidth="1"/>
    <col min="13360" max="13361" width="8.85546875" style="112" customWidth="1"/>
    <col min="13362" max="13362" width="13.85546875" style="112" customWidth="1"/>
    <col min="13363" max="13571" width="9.140625" style="112"/>
    <col min="13572" max="13572" width="7.7109375" style="112" customWidth="1"/>
    <col min="13573" max="13573" width="42.7109375" style="112" customWidth="1"/>
    <col min="13574" max="13574" width="11.140625" style="112" customWidth="1"/>
    <col min="13575" max="13576" width="0" style="112" hidden="1" customWidth="1"/>
    <col min="13577" max="13577" width="2.28515625" style="112" customWidth="1"/>
    <col min="13578" max="13578" width="10.42578125" style="112" customWidth="1"/>
    <col min="13579" max="13579" width="9.5703125" style="112" customWidth="1"/>
    <col min="13580" max="13581" width="11.140625" style="112" customWidth="1"/>
    <col min="13582" max="13582" width="11" style="112" customWidth="1"/>
    <col min="13583" max="13583" width="9.140625" style="112"/>
    <col min="13584" max="13615" width="11.42578125" style="112" customWidth="1"/>
    <col min="13616" max="13617" width="8.85546875" style="112" customWidth="1"/>
    <col min="13618" max="13618" width="13.85546875" style="112" customWidth="1"/>
    <col min="13619" max="13827" width="9.140625" style="112"/>
    <col min="13828" max="13828" width="7.7109375" style="112" customWidth="1"/>
    <col min="13829" max="13829" width="42.7109375" style="112" customWidth="1"/>
    <col min="13830" max="13830" width="11.140625" style="112" customWidth="1"/>
    <col min="13831" max="13832" width="0" style="112" hidden="1" customWidth="1"/>
    <col min="13833" max="13833" width="2.28515625" style="112" customWidth="1"/>
    <col min="13834" max="13834" width="10.42578125" style="112" customWidth="1"/>
    <col min="13835" max="13835" width="9.5703125" style="112" customWidth="1"/>
    <col min="13836" max="13837" width="11.140625" style="112" customWidth="1"/>
    <col min="13838" max="13838" width="11" style="112" customWidth="1"/>
    <col min="13839" max="13839" width="9.140625" style="112"/>
    <col min="13840" max="13871" width="11.42578125" style="112" customWidth="1"/>
    <col min="13872" max="13873" width="8.85546875" style="112" customWidth="1"/>
    <col min="13874" max="13874" width="13.85546875" style="112" customWidth="1"/>
    <col min="13875" max="14083" width="9.140625" style="112"/>
    <col min="14084" max="14084" width="7.7109375" style="112" customWidth="1"/>
    <col min="14085" max="14085" width="42.7109375" style="112" customWidth="1"/>
    <col min="14086" max="14086" width="11.140625" style="112" customWidth="1"/>
    <col min="14087" max="14088" width="0" style="112" hidden="1" customWidth="1"/>
    <col min="14089" max="14089" width="2.28515625" style="112" customWidth="1"/>
    <col min="14090" max="14090" width="10.42578125" style="112" customWidth="1"/>
    <col min="14091" max="14091" width="9.5703125" style="112" customWidth="1"/>
    <col min="14092" max="14093" width="11.140625" style="112" customWidth="1"/>
    <col min="14094" max="14094" width="11" style="112" customWidth="1"/>
    <col min="14095" max="14095" width="9.140625" style="112"/>
    <col min="14096" max="14127" width="11.42578125" style="112" customWidth="1"/>
    <col min="14128" max="14129" width="8.85546875" style="112" customWidth="1"/>
    <col min="14130" max="14130" width="13.85546875" style="112" customWidth="1"/>
    <col min="14131" max="14339" width="9.140625" style="112"/>
    <col min="14340" max="14340" width="7.7109375" style="112" customWidth="1"/>
    <col min="14341" max="14341" width="42.7109375" style="112" customWidth="1"/>
    <col min="14342" max="14342" width="11.140625" style="112" customWidth="1"/>
    <col min="14343" max="14344" width="0" style="112" hidden="1" customWidth="1"/>
    <col min="14345" max="14345" width="2.28515625" style="112" customWidth="1"/>
    <col min="14346" max="14346" width="10.42578125" style="112" customWidth="1"/>
    <col min="14347" max="14347" width="9.5703125" style="112" customWidth="1"/>
    <col min="14348" max="14349" width="11.140625" style="112" customWidth="1"/>
    <col min="14350" max="14350" width="11" style="112" customWidth="1"/>
    <col min="14351" max="14351" width="9.140625" style="112"/>
    <col min="14352" max="14383" width="11.42578125" style="112" customWidth="1"/>
    <col min="14384" max="14385" width="8.85546875" style="112" customWidth="1"/>
    <col min="14386" max="14386" width="13.85546875" style="112" customWidth="1"/>
    <col min="14387" max="14595" width="9.140625" style="112"/>
    <col min="14596" max="14596" width="7.7109375" style="112" customWidth="1"/>
    <col min="14597" max="14597" width="42.7109375" style="112" customWidth="1"/>
    <col min="14598" max="14598" width="11.140625" style="112" customWidth="1"/>
    <col min="14599" max="14600" width="0" style="112" hidden="1" customWidth="1"/>
    <col min="14601" max="14601" width="2.28515625" style="112" customWidth="1"/>
    <col min="14602" max="14602" width="10.42578125" style="112" customWidth="1"/>
    <col min="14603" max="14603" width="9.5703125" style="112" customWidth="1"/>
    <col min="14604" max="14605" width="11.140625" style="112" customWidth="1"/>
    <col min="14606" max="14606" width="11" style="112" customWidth="1"/>
    <col min="14607" max="14607" width="9.140625" style="112"/>
    <col min="14608" max="14639" width="11.42578125" style="112" customWidth="1"/>
    <col min="14640" max="14641" width="8.85546875" style="112" customWidth="1"/>
    <col min="14642" max="14642" width="13.85546875" style="112" customWidth="1"/>
    <col min="14643" max="14851" width="9.140625" style="112"/>
    <col min="14852" max="14852" width="7.7109375" style="112" customWidth="1"/>
    <col min="14853" max="14853" width="42.7109375" style="112" customWidth="1"/>
    <col min="14854" max="14854" width="11.140625" style="112" customWidth="1"/>
    <col min="14855" max="14856" width="0" style="112" hidden="1" customWidth="1"/>
    <col min="14857" max="14857" width="2.28515625" style="112" customWidth="1"/>
    <col min="14858" max="14858" width="10.42578125" style="112" customWidth="1"/>
    <col min="14859" max="14859" width="9.5703125" style="112" customWidth="1"/>
    <col min="14860" max="14861" width="11.140625" style="112" customWidth="1"/>
    <col min="14862" max="14862" width="11" style="112" customWidth="1"/>
    <col min="14863" max="14863" width="9.140625" style="112"/>
    <col min="14864" max="14895" width="11.42578125" style="112" customWidth="1"/>
    <col min="14896" max="14897" width="8.85546875" style="112" customWidth="1"/>
    <col min="14898" max="14898" width="13.85546875" style="112" customWidth="1"/>
    <col min="14899" max="15107" width="9.140625" style="112"/>
    <col min="15108" max="15108" width="7.7109375" style="112" customWidth="1"/>
    <col min="15109" max="15109" width="42.7109375" style="112" customWidth="1"/>
    <col min="15110" max="15110" width="11.140625" style="112" customWidth="1"/>
    <col min="15111" max="15112" width="0" style="112" hidden="1" customWidth="1"/>
    <col min="15113" max="15113" width="2.28515625" style="112" customWidth="1"/>
    <col min="15114" max="15114" width="10.42578125" style="112" customWidth="1"/>
    <col min="15115" max="15115" width="9.5703125" style="112" customWidth="1"/>
    <col min="15116" max="15117" width="11.140625" style="112" customWidth="1"/>
    <col min="15118" max="15118" width="11" style="112" customWidth="1"/>
    <col min="15119" max="15119" width="9.140625" style="112"/>
    <col min="15120" max="15151" width="11.42578125" style="112" customWidth="1"/>
    <col min="15152" max="15153" width="8.85546875" style="112" customWidth="1"/>
    <col min="15154" max="15154" width="13.85546875" style="112" customWidth="1"/>
    <col min="15155" max="15363" width="9.140625" style="112"/>
    <col min="15364" max="15364" width="7.7109375" style="112" customWidth="1"/>
    <col min="15365" max="15365" width="42.7109375" style="112" customWidth="1"/>
    <col min="15366" max="15366" width="11.140625" style="112" customWidth="1"/>
    <col min="15367" max="15368" width="0" style="112" hidden="1" customWidth="1"/>
    <col min="15369" max="15369" width="2.28515625" style="112" customWidth="1"/>
    <col min="15370" max="15370" width="10.42578125" style="112" customWidth="1"/>
    <col min="15371" max="15371" width="9.5703125" style="112" customWidth="1"/>
    <col min="15372" max="15373" width="11.140625" style="112" customWidth="1"/>
    <col min="15374" max="15374" width="11" style="112" customWidth="1"/>
    <col min="15375" max="15375" width="9.140625" style="112"/>
    <col min="15376" max="15407" width="11.42578125" style="112" customWidth="1"/>
    <col min="15408" max="15409" width="8.85546875" style="112" customWidth="1"/>
    <col min="15410" max="15410" width="13.85546875" style="112" customWidth="1"/>
    <col min="15411" max="15619" width="9.140625" style="112"/>
    <col min="15620" max="15620" width="7.7109375" style="112" customWidth="1"/>
    <col min="15621" max="15621" width="42.7109375" style="112" customWidth="1"/>
    <col min="15622" max="15622" width="11.140625" style="112" customWidth="1"/>
    <col min="15623" max="15624" width="0" style="112" hidden="1" customWidth="1"/>
    <col min="15625" max="15625" width="2.28515625" style="112" customWidth="1"/>
    <col min="15626" max="15626" width="10.42578125" style="112" customWidth="1"/>
    <col min="15627" max="15627" width="9.5703125" style="112" customWidth="1"/>
    <col min="15628" max="15629" width="11.140625" style="112" customWidth="1"/>
    <col min="15630" max="15630" width="11" style="112" customWidth="1"/>
    <col min="15631" max="15631" width="9.140625" style="112"/>
    <col min="15632" max="15663" width="11.42578125" style="112" customWidth="1"/>
    <col min="15664" max="15665" width="8.85546875" style="112" customWidth="1"/>
    <col min="15666" max="15666" width="13.85546875" style="112" customWidth="1"/>
    <col min="15667" max="15875" width="9.140625" style="112"/>
    <col min="15876" max="15876" width="7.7109375" style="112" customWidth="1"/>
    <col min="15877" max="15877" width="42.7109375" style="112" customWidth="1"/>
    <col min="15878" max="15878" width="11.140625" style="112" customWidth="1"/>
    <col min="15879" max="15880" width="0" style="112" hidden="1" customWidth="1"/>
    <col min="15881" max="15881" width="2.28515625" style="112" customWidth="1"/>
    <col min="15882" max="15882" width="10.42578125" style="112" customWidth="1"/>
    <col min="15883" max="15883" width="9.5703125" style="112" customWidth="1"/>
    <col min="15884" max="15885" width="11.140625" style="112" customWidth="1"/>
    <col min="15886" max="15886" width="11" style="112" customWidth="1"/>
    <col min="15887" max="15887" width="9.140625" style="112"/>
    <col min="15888" max="15919" width="11.42578125" style="112" customWidth="1"/>
    <col min="15920" max="15921" width="8.85546875" style="112" customWidth="1"/>
    <col min="15922" max="15922" width="13.85546875" style="112" customWidth="1"/>
    <col min="15923" max="16131" width="9.140625" style="112"/>
    <col min="16132" max="16132" width="7.7109375" style="112" customWidth="1"/>
    <col min="16133" max="16133" width="42.7109375" style="112" customWidth="1"/>
    <col min="16134" max="16134" width="11.140625" style="112" customWidth="1"/>
    <col min="16135" max="16136" width="0" style="112" hidden="1" customWidth="1"/>
    <col min="16137" max="16137" width="2.28515625" style="112" customWidth="1"/>
    <col min="16138" max="16138" width="10.42578125" style="112" customWidth="1"/>
    <col min="16139" max="16139" width="9.5703125" style="112" customWidth="1"/>
    <col min="16140" max="16141" width="11.140625" style="112" customWidth="1"/>
    <col min="16142" max="16142" width="11" style="112" customWidth="1"/>
    <col min="16143" max="16143" width="9.140625" style="112"/>
    <col min="16144" max="16175" width="11.42578125" style="112" customWidth="1"/>
    <col min="16176" max="16177" width="8.85546875" style="112" customWidth="1"/>
    <col min="16178" max="16178" width="13.85546875" style="112" customWidth="1"/>
    <col min="16179" max="16384" width="9.140625" style="112"/>
  </cols>
  <sheetData>
    <row r="1" spans="1:47" ht="24" customHeight="1" x14ac:dyDescent="0.2">
      <c r="A1" s="220" t="str">
        <f>"Table 1: Estimated Quarterly Revenue Outturn data for England, "&amp;date_fy_year</f>
        <v>Table 1: Estimated Quarterly Revenue Outturn data for England, 2017-18</v>
      </c>
      <c r="B1" s="221"/>
      <c r="C1" s="221"/>
      <c r="D1" s="221"/>
      <c r="E1" s="302"/>
      <c r="F1" s="221"/>
      <c r="G1" s="222"/>
      <c r="H1" s="302"/>
      <c r="I1" s="223"/>
      <c r="J1" s="262"/>
      <c r="K1" s="223"/>
      <c r="L1" s="219"/>
      <c r="M1" s="219"/>
    </row>
    <row r="2" spans="1:47" ht="51" x14ac:dyDescent="0.2">
      <c r="A2" s="499" t="s">
        <v>999</v>
      </c>
      <c r="B2" s="500"/>
      <c r="C2" s="113" t="s">
        <v>1022</v>
      </c>
      <c r="D2" s="113" t="s">
        <v>1520</v>
      </c>
      <c r="E2" s="292" t="s">
        <v>1551</v>
      </c>
      <c r="F2" s="113"/>
      <c r="G2" s="113" t="str">
        <f>date_fy_year&amp;" Budgeted (RA) figure"</f>
        <v>2017-18 Budgeted (RA) figure</v>
      </c>
      <c r="H2" s="292"/>
      <c r="I2" s="282" t="s">
        <v>1552</v>
      </c>
      <c r="J2" s="284" t="s">
        <v>1521</v>
      </c>
      <c r="K2" s="282" t="s">
        <v>1552</v>
      </c>
      <c r="L2" s="114"/>
      <c r="M2" s="114"/>
      <c r="N2" s="115"/>
      <c r="O2" s="115"/>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row>
    <row r="3" spans="1:47" ht="15.75" x14ac:dyDescent="0.2">
      <c r="A3" s="117" t="s">
        <v>1000</v>
      </c>
      <c r="B3" s="118"/>
      <c r="C3" s="440" t="s">
        <v>1048</v>
      </c>
      <c r="D3" s="440" t="s">
        <v>1048</v>
      </c>
      <c r="E3" s="293"/>
      <c r="F3" s="114"/>
      <c r="G3" s="114"/>
      <c r="H3" s="293"/>
      <c r="I3" s="119"/>
      <c r="J3" s="293"/>
      <c r="K3" s="119"/>
      <c r="L3" s="114"/>
      <c r="M3" s="150"/>
      <c r="N3" s="115"/>
      <c r="O3" s="115"/>
      <c r="P3" s="115"/>
      <c r="Q3" s="115"/>
      <c r="R3" s="115"/>
      <c r="S3" s="115"/>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row>
    <row r="4" spans="1:47" ht="15.75" customHeight="1" x14ac:dyDescent="0.2">
      <c r="A4" s="117" t="s">
        <v>1001</v>
      </c>
      <c r="B4" s="120" t="s">
        <v>695</v>
      </c>
      <c r="C4" s="294">
        <v>667.00785703389079</v>
      </c>
      <c r="D4" s="294">
        <v>639.07316498753005</v>
      </c>
      <c r="E4" s="294">
        <v>581.68782010299151</v>
      </c>
      <c r="F4" s="294"/>
      <c r="G4" s="211">
        <v>1986</v>
      </c>
      <c r="H4" s="294"/>
      <c r="I4" s="406">
        <v>29.28941692361488</v>
      </c>
      <c r="J4" s="381">
        <f t="shared" ref="J4:K11" si="0">(D4/$G4)*100</f>
        <v>32.178910623742702</v>
      </c>
      <c r="K4" s="379">
        <f t="shared" si="0"/>
        <v>29.28941692361488</v>
      </c>
      <c r="L4" s="398"/>
      <c r="M4" s="434">
        <v>8</v>
      </c>
      <c r="N4" s="146">
        <v>6</v>
      </c>
      <c r="O4" s="115"/>
      <c r="P4" s="115"/>
      <c r="Q4" s="115"/>
      <c r="R4" s="115"/>
      <c r="S4" s="115"/>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row>
    <row r="5" spans="1:47" ht="15.75" customHeight="1" x14ac:dyDescent="0.2">
      <c r="A5" s="117">
        <v>3</v>
      </c>
      <c r="B5" s="120" t="s">
        <v>697</v>
      </c>
      <c r="C5" s="294">
        <v>9.4705626468898512</v>
      </c>
      <c r="D5" s="294">
        <v>8.9086127288190529</v>
      </c>
      <c r="E5" s="294">
        <v>8.9536378133825778</v>
      </c>
      <c r="F5" s="294"/>
      <c r="G5" s="211">
        <v>42</v>
      </c>
      <c r="H5" s="294"/>
      <c r="I5" s="406">
        <v>21.318185269958516</v>
      </c>
      <c r="J5" s="381">
        <f t="shared" si="0"/>
        <v>21.210982687664412</v>
      </c>
      <c r="K5" s="379">
        <f t="shared" si="0"/>
        <v>21.318185269958516</v>
      </c>
      <c r="L5" s="398"/>
      <c r="M5" s="434">
        <v>9</v>
      </c>
      <c r="N5" s="146">
        <v>7</v>
      </c>
      <c r="O5" s="115"/>
      <c r="P5" s="115"/>
      <c r="Q5" s="115"/>
      <c r="R5" s="115"/>
      <c r="S5" s="115"/>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row>
    <row r="6" spans="1:47" ht="15.75" customHeight="1" x14ac:dyDescent="0.2">
      <c r="A6" s="117" t="s">
        <v>1002</v>
      </c>
      <c r="B6" s="123" t="s">
        <v>699</v>
      </c>
      <c r="C6" s="294">
        <v>3378.7944521869354</v>
      </c>
      <c r="D6" s="294">
        <v>3209.4179995940685</v>
      </c>
      <c r="E6" s="294">
        <v>3403.2752737741816</v>
      </c>
      <c r="F6" s="294"/>
      <c r="G6" s="212">
        <v>13271</v>
      </c>
      <c r="H6" s="294"/>
      <c r="I6" s="406">
        <v>25.644452368127357</v>
      </c>
      <c r="J6" s="381">
        <f t="shared" si="0"/>
        <v>24.18369376530833</v>
      </c>
      <c r="K6" s="379">
        <f t="shared" si="0"/>
        <v>25.644452368127357</v>
      </c>
      <c r="L6" s="398"/>
      <c r="M6" s="434">
        <v>12</v>
      </c>
      <c r="N6" s="146">
        <v>10</v>
      </c>
      <c r="O6" s="115"/>
      <c r="P6" s="115"/>
      <c r="Q6" s="115"/>
      <c r="R6" s="115"/>
      <c r="S6" s="115"/>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row>
    <row r="7" spans="1:47" ht="15.75" customHeight="1" x14ac:dyDescent="0.2">
      <c r="A7" s="117" t="s">
        <v>1003</v>
      </c>
      <c r="B7" s="120" t="s">
        <v>702</v>
      </c>
      <c r="C7" s="294">
        <v>1005.9881375332343</v>
      </c>
      <c r="D7" s="294">
        <v>1067.4254373340016</v>
      </c>
      <c r="E7" s="294">
        <v>1115.7020883659293</v>
      </c>
      <c r="F7" s="294"/>
      <c r="G7" s="211">
        <v>4397</v>
      </c>
      <c r="H7" s="294"/>
      <c r="I7" s="406">
        <v>25.374166212552407</v>
      </c>
      <c r="J7" s="381">
        <f t="shared" si="0"/>
        <v>24.276220999181295</v>
      </c>
      <c r="K7" s="379">
        <f t="shared" si="0"/>
        <v>25.374166212552407</v>
      </c>
      <c r="L7" s="398"/>
      <c r="M7" s="434">
        <v>16</v>
      </c>
      <c r="N7" s="146">
        <v>14</v>
      </c>
      <c r="O7" s="115"/>
      <c r="P7" s="115"/>
      <c r="Q7" s="115"/>
      <c r="R7" s="115"/>
      <c r="S7" s="115"/>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row>
    <row r="8" spans="1:47" ht="15.75" customHeight="1" x14ac:dyDescent="0.2">
      <c r="A8" s="117">
        <v>9</v>
      </c>
      <c r="B8" s="120" t="s">
        <v>705</v>
      </c>
      <c r="C8" s="294">
        <v>1033.4056636755288</v>
      </c>
      <c r="D8" s="294">
        <v>1147.78895648812</v>
      </c>
      <c r="E8" s="294">
        <v>1133.855604019876</v>
      </c>
      <c r="F8" s="294"/>
      <c r="G8" s="211">
        <v>4578</v>
      </c>
      <c r="H8" s="294"/>
      <c r="I8" s="406">
        <v>24.767488073828659</v>
      </c>
      <c r="J8" s="381">
        <f t="shared" si="0"/>
        <v>25.07184264936916</v>
      </c>
      <c r="K8" s="379">
        <f t="shared" si="0"/>
        <v>24.767488073828659</v>
      </c>
      <c r="L8" s="398"/>
      <c r="M8" s="434">
        <v>17</v>
      </c>
      <c r="N8" s="146">
        <v>15</v>
      </c>
      <c r="O8" s="115"/>
      <c r="P8" s="115"/>
      <c r="Q8" s="115"/>
      <c r="R8" s="115"/>
      <c r="S8" s="115"/>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row>
    <row r="9" spans="1:47" ht="15.75" customHeight="1" x14ac:dyDescent="0.2">
      <c r="A9" s="117" t="s">
        <v>1004</v>
      </c>
      <c r="B9" s="120" t="s">
        <v>706</v>
      </c>
      <c r="C9" s="294">
        <v>326.8225195494831</v>
      </c>
      <c r="D9" s="294">
        <v>365.28124701061262</v>
      </c>
      <c r="E9" s="294">
        <v>355.14811050391802</v>
      </c>
      <c r="F9" s="294"/>
      <c r="G9" s="211">
        <v>1486</v>
      </c>
      <c r="H9" s="294"/>
      <c r="I9" s="406">
        <v>23.899603667827591</v>
      </c>
      <c r="J9" s="381">
        <f t="shared" si="0"/>
        <v>24.581510565990079</v>
      </c>
      <c r="K9" s="379">
        <f t="shared" si="0"/>
        <v>23.899603667827591</v>
      </c>
      <c r="L9" s="398"/>
      <c r="M9" s="434">
        <v>21</v>
      </c>
      <c r="N9" s="146">
        <v>19</v>
      </c>
      <c r="O9" s="115"/>
      <c r="P9" s="115"/>
      <c r="Q9" s="115"/>
      <c r="R9" s="115"/>
      <c r="S9" s="115"/>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row>
    <row r="10" spans="1:47" ht="15.75" customHeight="1" x14ac:dyDescent="0.2">
      <c r="A10" s="117" t="s">
        <v>1005</v>
      </c>
      <c r="B10" s="120" t="s">
        <v>864</v>
      </c>
      <c r="C10" s="294">
        <v>770.03165308427697</v>
      </c>
      <c r="D10" s="294">
        <v>834.9748126476328</v>
      </c>
      <c r="E10" s="294">
        <v>810.46689256821901</v>
      </c>
      <c r="F10" s="294"/>
      <c r="G10" s="211">
        <v>3410</v>
      </c>
      <c r="H10" s="294"/>
      <c r="I10" s="406">
        <v>23.767357553320206</v>
      </c>
      <c r="J10" s="381">
        <f t="shared" si="0"/>
        <v>24.486064887027357</v>
      </c>
      <c r="K10" s="379">
        <f t="shared" si="0"/>
        <v>23.767357553320206</v>
      </c>
      <c r="L10" s="398"/>
      <c r="M10" s="434">
        <v>24</v>
      </c>
      <c r="N10" s="146">
        <v>22</v>
      </c>
      <c r="O10" s="115"/>
      <c r="P10" s="115"/>
      <c r="Q10" s="115"/>
      <c r="R10" s="115"/>
      <c r="S10" s="115"/>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row>
    <row r="11" spans="1:47" ht="15.75" customHeight="1" x14ac:dyDescent="0.2">
      <c r="A11" s="117">
        <v>15</v>
      </c>
      <c r="B11" s="120" t="s">
        <v>710</v>
      </c>
      <c r="C11" s="294">
        <v>519.99948704332814</v>
      </c>
      <c r="D11" s="294">
        <v>524.7230251328931</v>
      </c>
      <c r="E11" s="294">
        <v>511.09529464611052</v>
      </c>
      <c r="F11" s="294"/>
      <c r="G11" s="211">
        <v>2095</v>
      </c>
      <c r="H11" s="294"/>
      <c r="I11" s="406">
        <v>24.395956785017209</v>
      </c>
      <c r="J11" s="381">
        <f t="shared" si="0"/>
        <v>25.046445113741918</v>
      </c>
      <c r="K11" s="379">
        <f t="shared" si="0"/>
        <v>24.395956785017209</v>
      </c>
      <c r="L11" s="398"/>
      <c r="M11" s="434">
        <v>25</v>
      </c>
      <c r="N11" s="146">
        <v>23</v>
      </c>
      <c r="O11" s="115"/>
      <c r="P11" s="115"/>
      <c r="Q11" s="115"/>
      <c r="R11" s="115"/>
      <c r="S11" s="115"/>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row>
    <row r="12" spans="1:47" ht="15.75" customHeight="1" x14ac:dyDescent="0.2">
      <c r="A12" s="117">
        <v>16</v>
      </c>
      <c r="B12" s="120" t="s">
        <v>747</v>
      </c>
      <c r="C12" s="294">
        <v>6171.652148552992</v>
      </c>
      <c r="D12" s="294">
        <v>6140.7733904022652</v>
      </c>
      <c r="E12" s="294">
        <v>6218.6668937359709</v>
      </c>
      <c r="F12" s="294"/>
      <c r="G12" s="408">
        <v>33342.757818708698</v>
      </c>
      <c r="H12" s="294"/>
      <c r="I12" s="406">
        <v>24.833533635680173</v>
      </c>
      <c r="J12" s="497">
        <f>((D12+D13)/$G12)*100</f>
        <v>24.699218518510179</v>
      </c>
      <c r="K12" s="495">
        <f>((E12+E13)/$G12)*100</f>
        <v>24.833533635680173</v>
      </c>
      <c r="L12" s="398"/>
      <c r="M12" s="434">
        <v>26</v>
      </c>
      <c r="N12" s="146"/>
      <c r="O12" s="115"/>
      <c r="P12" s="115"/>
      <c r="Q12" s="115"/>
      <c r="R12" s="115"/>
      <c r="S12" s="115"/>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row>
    <row r="13" spans="1:47" ht="15.75" customHeight="1" x14ac:dyDescent="0.2">
      <c r="A13" s="125" t="s">
        <v>1006</v>
      </c>
      <c r="B13" s="126" t="s">
        <v>974</v>
      </c>
      <c r="C13" s="294">
        <v>2023.0734027494286</v>
      </c>
      <c r="D13" s="294">
        <v>2094.6272233382347</v>
      </c>
      <c r="E13" s="294">
        <v>2061.5180842364343</v>
      </c>
      <c r="F13" s="294"/>
      <c r="G13" s="435" t="s">
        <v>1601</v>
      </c>
      <c r="H13" s="294"/>
      <c r="I13" s="407" t="s">
        <v>1601</v>
      </c>
      <c r="J13" s="498"/>
      <c r="K13" s="496"/>
      <c r="L13" s="398"/>
      <c r="M13" s="434">
        <v>27</v>
      </c>
      <c r="N13" s="146"/>
      <c r="O13" s="115"/>
      <c r="P13" s="115"/>
      <c r="Q13" s="115"/>
      <c r="R13" s="115"/>
      <c r="S13" s="115"/>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row>
    <row r="14" spans="1:47" ht="15.75" customHeight="1" x14ac:dyDescent="0.2">
      <c r="A14" s="117" t="s">
        <v>1008</v>
      </c>
      <c r="B14" s="120" t="s">
        <v>712</v>
      </c>
      <c r="C14" s="294">
        <v>6071.6236778073198</v>
      </c>
      <c r="D14" s="294">
        <v>6386.3748331857787</v>
      </c>
      <c r="E14" s="294">
        <v>6364.2404118808263</v>
      </c>
      <c r="F14" s="294"/>
      <c r="G14" s="211">
        <v>24980</v>
      </c>
      <c r="H14" s="294"/>
      <c r="I14" s="406">
        <v>25.477343522341179</v>
      </c>
      <c r="J14" s="381">
        <f t="shared" ref="J14:K19" si="1">(D14/$G14)*100</f>
        <v>25.565952094418648</v>
      </c>
      <c r="K14" s="379">
        <f t="shared" si="1"/>
        <v>25.477343522341179</v>
      </c>
      <c r="L14" s="398"/>
      <c r="M14" s="434">
        <v>31</v>
      </c>
      <c r="N14" s="146">
        <v>28</v>
      </c>
      <c r="O14" s="115"/>
      <c r="P14" s="115"/>
      <c r="Q14" s="115"/>
      <c r="R14" s="115"/>
      <c r="S14" s="115"/>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row>
    <row r="15" spans="1:47" ht="15.75" customHeight="1" x14ac:dyDescent="0.2">
      <c r="A15" s="117">
        <v>19</v>
      </c>
      <c r="B15" s="126" t="s">
        <v>1009</v>
      </c>
      <c r="C15" s="294">
        <v>266.899</v>
      </c>
      <c r="D15" s="294">
        <v>178.41900000000001</v>
      </c>
      <c r="E15" s="294">
        <v>175.78</v>
      </c>
      <c r="F15" s="294"/>
      <c r="G15" s="408">
        <v>806</v>
      </c>
      <c r="H15" s="294"/>
      <c r="I15" s="406">
        <v>21.808933002481389</v>
      </c>
      <c r="J15" s="381">
        <f t="shared" si="1"/>
        <v>22.136352357320099</v>
      </c>
      <c r="K15" s="379">
        <f t="shared" si="1"/>
        <v>21.808933002481389</v>
      </c>
      <c r="L15" s="398"/>
      <c r="M15" s="434">
        <v>32</v>
      </c>
      <c r="N15" s="146">
        <v>29</v>
      </c>
      <c r="O15" s="115"/>
      <c r="P15" s="115"/>
      <c r="Q15" s="115"/>
      <c r="R15" s="115"/>
      <c r="S15" s="115"/>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row>
    <row r="16" spans="1:47" ht="32.1" customHeight="1" x14ac:dyDescent="0.2">
      <c r="A16" s="117">
        <v>20</v>
      </c>
      <c r="B16" s="126" t="s">
        <v>1010</v>
      </c>
      <c r="C16" s="294">
        <v>3.7490000000000001</v>
      </c>
      <c r="D16" s="294">
        <v>2.3279999999999998</v>
      </c>
      <c r="E16" s="294">
        <v>3.298</v>
      </c>
      <c r="F16" s="294"/>
      <c r="G16" s="408">
        <v>22</v>
      </c>
      <c r="H16" s="294"/>
      <c r="I16" s="406">
        <v>14.99090909090909</v>
      </c>
      <c r="J16" s="381">
        <f t="shared" si="1"/>
        <v>10.581818181818182</v>
      </c>
      <c r="K16" s="379">
        <f t="shared" si="1"/>
        <v>14.99090909090909</v>
      </c>
      <c r="L16" s="398"/>
      <c r="M16" s="434">
        <v>33</v>
      </c>
      <c r="N16" s="146">
        <v>30</v>
      </c>
      <c r="O16" s="115"/>
      <c r="P16" s="115"/>
      <c r="Q16" s="115"/>
      <c r="R16" s="115"/>
      <c r="S16" s="115"/>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row>
    <row r="17" spans="1:49" ht="15.75" x14ac:dyDescent="0.2">
      <c r="A17" s="117">
        <v>21</v>
      </c>
      <c r="B17" s="126" t="s">
        <v>1011</v>
      </c>
      <c r="C17" s="294">
        <v>1.855</v>
      </c>
      <c r="D17" s="294">
        <v>1.234</v>
      </c>
      <c r="E17" s="294">
        <v>1.5169999999999999</v>
      </c>
      <c r="F17" s="294"/>
      <c r="G17" s="408">
        <v>4</v>
      </c>
      <c r="H17" s="294"/>
      <c r="I17" s="406">
        <v>37.924999999999997</v>
      </c>
      <c r="J17" s="381">
        <f t="shared" si="1"/>
        <v>30.85</v>
      </c>
      <c r="K17" s="379">
        <f t="shared" si="1"/>
        <v>37.924999999999997</v>
      </c>
      <c r="L17" s="398"/>
      <c r="M17" s="434">
        <v>34</v>
      </c>
      <c r="N17" s="146">
        <v>31</v>
      </c>
      <c r="O17" s="115"/>
      <c r="P17" s="115"/>
      <c r="Q17" s="115"/>
      <c r="R17" s="115"/>
      <c r="S17" s="115"/>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row>
    <row r="18" spans="1:49" ht="15.75" x14ac:dyDescent="0.2">
      <c r="A18" s="117">
        <v>22</v>
      </c>
      <c r="B18" s="126" t="s">
        <v>860</v>
      </c>
      <c r="C18" s="294">
        <v>65.944000000000003</v>
      </c>
      <c r="D18" s="294">
        <v>42.881</v>
      </c>
      <c r="E18" s="294">
        <v>74.441000000000003</v>
      </c>
      <c r="F18" s="294"/>
      <c r="G18" s="408">
        <v>264</v>
      </c>
      <c r="H18" s="294"/>
      <c r="I18" s="406">
        <v>28.197348484848483</v>
      </c>
      <c r="J18" s="381">
        <f t="shared" si="1"/>
        <v>16.24280303030303</v>
      </c>
      <c r="K18" s="379">
        <f t="shared" si="1"/>
        <v>28.197348484848483</v>
      </c>
      <c r="L18" s="398"/>
      <c r="M18" s="434">
        <v>35</v>
      </c>
      <c r="N18" s="146">
        <v>32</v>
      </c>
      <c r="O18" s="115"/>
      <c r="P18" s="115"/>
      <c r="Q18" s="115"/>
      <c r="R18" s="115"/>
      <c r="S18" s="115"/>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row>
    <row r="19" spans="1:49" ht="18" customHeight="1" x14ac:dyDescent="0.2">
      <c r="A19" s="117">
        <v>23</v>
      </c>
      <c r="B19" s="128" t="s">
        <v>1012</v>
      </c>
      <c r="C19" s="295">
        <v>22316.316561863307</v>
      </c>
      <c r="D19" s="295">
        <v>22644.230702849953</v>
      </c>
      <c r="E19" s="295">
        <v>22819.646111647842</v>
      </c>
      <c r="F19" s="295"/>
      <c r="G19" s="213">
        <v>90683</v>
      </c>
      <c r="H19" s="295"/>
      <c r="I19" s="280">
        <v>25.164194073473357</v>
      </c>
      <c r="J19" s="281">
        <f t="shared" si="1"/>
        <v>24.970756043414923</v>
      </c>
      <c r="K19" s="280">
        <f t="shared" si="1"/>
        <v>25.164194073473357</v>
      </c>
      <c r="L19" s="398"/>
      <c r="M19" s="434">
        <v>36</v>
      </c>
      <c r="N19" s="146">
        <v>34</v>
      </c>
      <c r="O19" s="115"/>
      <c r="P19" s="115"/>
      <c r="Q19" s="115"/>
      <c r="R19" s="115"/>
      <c r="S19" s="115"/>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row>
    <row r="20" spans="1:49" ht="4.1500000000000004" customHeight="1" x14ac:dyDescent="0.2">
      <c r="A20" s="117"/>
      <c r="B20" s="128"/>
      <c r="C20" s="295"/>
      <c r="D20" s="295"/>
      <c r="E20" s="295"/>
      <c r="F20" s="295"/>
      <c r="G20" s="213"/>
      <c r="H20" s="295"/>
      <c r="I20" s="280"/>
      <c r="J20" s="281"/>
      <c r="K20" s="280"/>
      <c r="L20" s="398"/>
      <c r="M20" s="434">
        <v>1</v>
      </c>
      <c r="N20" s="146"/>
      <c r="O20" s="115"/>
      <c r="P20" s="115"/>
      <c r="Q20" s="115"/>
      <c r="R20" s="115"/>
      <c r="S20" s="115"/>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row>
    <row r="21" spans="1:49" ht="14.25" customHeight="1" x14ac:dyDescent="0.2">
      <c r="A21" s="117">
        <v>24</v>
      </c>
      <c r="B21" s="129" t="s">
        <v>886</v>
      </c>
      <c r="C21" s="294">
        <v>3818.6536024478905</v>
      </c>
      <c r="D21" s="294">
        <v>3799.7598423752729</v>
      </c>
      <c r="E21" s="294">
        <v>3673.0169625478329</v>
      </c>
      <c r="F21" s="294"/>
      <c r="G21" s="214">
        <v>15569</v>
      </c>
      <c r="H21" s="294"/>
      <c r="I21" s="406">
        <v>23.591861792972143</v>
      </c>
      <c r="J21" s="381">
        <f>IF(ISERROR((D21/$G21)*100),"…",(D21/$G21)*100)</f>
        <v>24.405933858149353</v>
      </c>
      <c r="K21" s="379">
        <f>IF(ISERROR((E21/$G21)*100),"…",(E21/$G21)*100)</f>
        <v>23.591861792972143</v>
      </c>
      <c r="L21" s="444"/>
      <c r="M21" s="434">
        <v>37</v>
      </c>
      <c r="N21" s="146">
        <v>37</v>
      </c>
      <c r="O21" s="115"/>
      <c r="P21" s="115"/>
      <c r="Q21" s="115"/>
      <c r="R21" s="115"/>
      <c r="S21" s="115"/>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row>
    <row r="22" spans="1:49" ht="14.25" customHeight="1" x14ac:dyDescent="0.2">
      <c r="A22" s="117">
        <v>25</v>
      </c>
      <c r="B22" s="129" t="s">
        <v>887</v>
      </c>
      <c r="C22" s="294">
        <v>78.730773433448192</v>
      </c>
      <c r="D22" s="294">
        <v>119.14683399764165</v>
      </c>
      <c r="E22" s="294">
        <v>169.86186433246266</v>
      </c>
      <c r="F22" s="294"/>
      <c r="G22" s="214">
        <v>698</v>
      </c>
      <c r="H22" s="294"/>
      <c r="I22" s="406">
        <v>24.335510649349949</v>
      </c>
      <c r="J22" s="381">
        <f t="shared" ref="J22:J26" si="2">IF(ISERROR((D22/$G22)*100),"…",(D22/$G22)*100)</f>
        <v>17.06974699106614</v>
      </c>
      <c r="K22" s="379">
        <f t="shared" ref="K22:K26" si="3">IF(ISERROR((E22/$G22)*100),"…",(E22/$G22)*100)</f>
        <v>24.335510649349949</v>
      </c>
      <c r="L22" s="444"/>
      <c r="M22" s="434">
        <v>38</v>
      </c>
      <c r="N22" s="146">
        <v>38</v>
      </c>
      <c r="O22" s="115"/>
      <c r="P22" s="115"/>
      <c r="Q22" s="115"/>
      <c r="R22" s="115"/>
      <c r="S22" s="115"/>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row>
    <row r="23" spans="1:49" ht="14.25" customHeight="1" x14ac:dyDescent="0.2">
      <c r="A23" s="117">
        <v>26</v>
      </c>
      <c r="B23" s="129" t="s">
        <v>888</v>
      </c>
      <c r="C23" s="294">
        <v>1019.749</v>
      </c>
      <c r="D23" s="294">
        <v>1028.0170000000001</v>
      </c>
      <c r="E23" s="294">
        <v>931.49300000000005</v>
      </c>
      <c r="F23" s="294"/>
      <c r="G23" s="214">
        <v>4032</v>
      </c>
      <c r="H23" s="294"/>
      <c r="I23" s="406">
        <v>23.102504960317461</v>
      </c>
      <c r="J23" s="381">
        <f t="shared" si="2"/>
        <v>25.496453373015875</v>
      </c>
      <c r="K23" s="379">
        <f t="shared" si="3"/>
        <v>23.102504960317461</v>
      </c>
      <c r="L23" s="444"/>
      <c r="M23" s="434">
        <v>39</v>
      </c>
      <c r="N23" s="146">
        <v>39</v>
      </c>
      <c r="O23" s="115"/>
      <c r="P23" s="115"/>
      <c r="Q23" s="115"/>
      <c r="R23" s="115"/>
      <c r="S23" s="115"/>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row>
    <row r="24" spans="1:49" ht="14.25" customHeight="1" x14ac:dyDescent="0.2">
      <c r="A24" s="117">
        <v>27</v>
      </c>
      <c r="B24" s="129" t="s">
        <v>889</v>
      </c>
      <c r="C24" s="294">
        <v>0.16600000000000001</v>
      </c>
      <c r="D24" s="294">
        <v>0.16600000000000001</v>
      </c>
      <c r="E24" s="294">
        <v>0.16600000000000001</v>
      </c>
      <c r="F24" s="294"/>
      <c r="G24" s="214">
        <v>1</v>
      </c>
      <c r="H24" s="294"/>
      <c r="I24" s="406">
        <v>16.600000000000001</v>
      </c>
      <c r="J24" s="381">
        <f t="shared" si="2"/>
        <v>16.600000000000001</v>
      </c>
      <c r="K24" s="379">
        <f t="shared" si="3"/>
        <v>16.600000000000001</v>
      </c>
      <c r="L24" s="444"/>
      <c r="M24" s="434">
        <v>40</v>
      </c>
      <c r="N24" s="146">
        <v>40</v>
      </c>
      <c r="O24" s="115"/>
      <c r="P24" s="115"/>
      <c r="Q24" s="115"/>
      <c r="R24" s="115"/>
      <c r="S24" s="115"/>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row>
    <row r="25" spans="1:49" ht="14.25" customHeight="1" x14ac:dyDescent="0.2">
      <c r="A25" s="117">
        <v>28</v>
      </c>
      <c r="B25" s="129" t="s">
        <v>714</v>
      </c>
      <c r="C25" s="294">
        <v>0.53</v>
      </c>
      <c r="D25" s="294">
        <v>-0.78800000000000003</v>
      </c>
      <c r="E25" s="294">
        <v>-1.157</v>
      </c>
      <c r="F25" s="294"/>
      <c r="G25" s="214">
        <v>4</v>
      </c>
      <c r="H25" s="294"/>
      <c r="I25" s="406">
        <v>-28.925000000000001</v>
      </c>
      <c r="J25" s="381">
        <f t="shared" si="2"/>
        <v>-19.7</v>
      </c>
      <c r="K25" s="379">
        <f t="shared" si="3"/>
        <v>-28.925000000000001</v>
      </c>
      <c r="L25" s="444"/>
      <c r="M25" s="434">
        <v>41</v>
      </c>
      <c r="N25" s="146">
        <v>41</v>
      </c>
      <c r="O25" s="115"/>
      <c r="P25" s="115"/>
      <c r="Q25" s="115"/>
      <c r="R25" s="115"/>
      <c r="S25" s="115"/>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row>
    <row r="26" spans="1:49" ht="15.75" customHeight="1" x14ac:dyDescent="0.2">
      <c r="A26" s="117">
        <v>29</v>
      </c>
      <c r="B26" s="130" t="s">
        <v>715</v>
      </c>
      <c r="C26" s="294">
        <v>145.816</v>
      </c>
      <c r="D26" s="294">
        <v>134.262</v>
      </c>
      <c r="E26" s="294">
        <v>103.879</v>
      </c>
      <c r="F26" s="294"/>
      <c r="G26" s="217">
        <v>486</v>
      </c>
      <c r="H26" s="294"/>
      <c r="I26" s="406">
        <v>21.374279835390947</v>
      </c>
      <c r="J26" s="381">
        <f t="shared" si="2"/>
        <v>27.625925925925927</v>
      </c>
      <c r="K26" s="379">
        <f t="shared" si="3"/>
        <v>21.374279835390947</v>
      </c>
      <c r="L26" s="444"/>
      <c r="M26" s="434">
        <v>42</v>
      </c>
      <c r="N26" s="146">
        <v>42</v>
      </c>
      <c r="O26" s="115"/>
      <c r="P26" s="115"/>
      <c r="Q26" s="115"/>
      <c r="R26" s="115"/>
      <c r="S26" s="115"/>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row>
    <row r="27" spans="1:49" ht="15.75" customHeight="1" x14ac:dyDescent="0.2">
      <c r="A27" s="117">
        <v>30</v>
      </c>
      <c r="B27" s="131" t="s">
        <v>1013</v>
      </c>
      <c r="C27" s="294">
        <v>-10.558999999999999</v>
      </c>
      <c r="D27" s="294">
        <v>-5.8680000000000003</v>
      </c>
      <c r="E27" s="294">
        <v>-7.03</v>
      </c>
      <c r="F27" s="294"/>
      <c r="G27" s="231">
        <v>-3</v>
      </c>
      <c r="H27" s="294"/>
      <c r="I27" s="406" t="s">
        <v>1007</v>
      </c>
      <c r="J27" s="381" t="s">
        <v>1007</v>
      </c>
      <c r="K27" s="379" t="s">
        <v>1007</v>
      </c>
      <c r="L27" s="444"/>
      <c r="M27" s="434">
        <v>43</v>
      </c>
      <c r="N27" s="146">
        <v>43</v>
      </c>
      <c r="O27" s="115"/>
      <c r="P27" s="115"/>
      <c r="Q27" s="115"/>
      <c r="R27" s="115"/>
      <c r="S27" s="115"/>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row>
    <row r="28" spans="1:49" ht="15.75" customHeight="1" x14ac:dyDescent="0.2">
      <c r="A28" s="117">
        <v>31</v>
      </c>
      <c r="B28" s="130" t="s">
        <v>1014</v>
      </c>
      <c r="C28" s="294">
        <v>4.4489999999999998</v>
      </c>
      <c r="D28" s="294">
        <v>-6.7949999999999999</v>
      </c>
      <c r="E28" s="294">
        <v>4.9729999999999999</v>
      </c>
      <c r="F28" s="294"/>
      <c r="G28" s="232">
        <v>-10</v>
      </c>
      <c r="H28" s="294"/>
      <c r="I28" s="406" t="s">
        <v>1007</v>
      </c>
      <c r="J28" s="381" t="s">
        <v>1007</v>
      </c>
      <c r="K28" s="379" t="s">
        <v>1007</v>
      </c>
      <c r="L28" s="444"/>
      <c r="M28" s="434">
        <v>44</v>
      </c>
      <c r="N28" s="146">
        <v>44</v>
      </c>
      <c r="O28" s="115"/>
      <c r="P28" s="115"/>
      <c r="Q28" s="115"/>
      <c r="R28" s="115"/>
      <c r="S28" s="115"/>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row>
    <row r="29" spans="1:49" ht="15.75" customHeight="1" x14ac:dyDescent="0.2">
      <c r="A29" s="117">
        <v>32</v>
      </c>
      <c r="B29" s="130" t="s">
        <v>717</v>
      </c>
      <c r="C29" s="294">
        <v>6.3840000000000003</v>
      </c>
      <c r="D29" s="294">
        <v>6.782</v>
      </c>
      <c r="E29" s="294">
        <v>6.5780000000000003</v>
      </c>
      <c r="F29" s="294"/>
      <c r="G29" s="217">
        <v>26</v>
      </c>
      <c r="H29" s="294"/>
      <c r="I29" s="406">
        <v>25.3</v>
      </c>
      <c r="J29" s="381">
        <f t="shared" ref="J29:J30" si="4">IF(ISERROR((D29/$G29)*100),"…",(D29/$G29)*100)</f>
        <v>26.084615384615383</v>
      </c>
      <c r="K29" s="379">
        <f t="shared" ref="K29:K30" si="5">IF(ISERROR((E29/$G29)*100),"…",(E29/$G29)*100)</f>
        <v>25.3</v>
      </c>
      <c r="L29" s="444"/>
      <c r="M29" s="434">
        <v>45</v>
      </c>
      <c r="N29" s="146">
        <v>45</v>
      </c>
      <c r="O29" s="115"/>
      <c r="P29" s="115"/>
      <c r="Q29" s="115"/>
      <c r="R29" s="115"/>
      <c r="S29" s="115"/>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row>
    <row r="30" spans="1:49" ht="15.75" customHeight="1" x14ac:dyDescent="0.2">
      <c r="A30" s="117">
        <v>33</v>
      </c>
      <c r="B30" s="130" t="s">
        <v>718</v>
      </c>
      <c r="C30" s="294">
        <v>15.13</v>
      </c>
      <c r="D30" s="294">
        <v>17.998000000000001</v>
      </c>
      <c r="E30" s="294">
        <v>17.468</v>
      </c>
      <c r="F30" s="294"/>
      <c r="G30" s="232">
        <v>55</v>
      </c>
      <c r="H30" s="294"/>
      <c r="I30" s="406">
        <v>31.759999999999998</v>
      </c>
      <c r="J30" s="381">
        <f t="shared" si="4"/>
        <v>32.723636363636366</v>
      </c>
      <c r="K30" s="379">
        <f t="shared" si="5"/>
        <v>31.759999999999998</v>
      </c>
      <c r="L30" s="444"/>
      <c r="M30" s="434">
        <v>46</v>
      </c>
      <c r="N30" s="146">
        <v>46</v>
      </c>
      <c r="O30" s="115"/>
      <c r="P30" s="115"/>
      <c r="Q30" s="115"/>
      <c r="R30" s="115"/>
      <c r="S30" s="115"/>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row>
    <row r="31" spans="1:49" ht="15.75" customHeight="1" x14ac:dyDescent="0.2">
      <c r="A31" s="117">
        <v>34</v>
      </c>
      <c r="B31" s="132" t="s">
        <v>719</v>
      </c>
      <c r="C31" s="294">
        <v>-102.88229627933698</v>
      </c>
      <c r="D31" s="294">
        <v>-97.928217080007073</v>
      </c>
      <c r="E31" s="294">
        <v>-94.173177411394988</v>
      </c>
      <c r="F31" s="294"/>
      <c r="G31" s="215">
        <v>-347</v>
      </c>
      <c r="H31" s="294"/>
      <c r="I31" s="283" t="s">
        <v>1007</v>
      </c>
      <c r="J31" s="279" t="s">
        <v>1007</v>
      </c>
      <c r="K31" s="283" t="s">
        <v>1007</v>
      </c>
      <c r="L31" s="444"/>
      <c r="M31" s="434">
        <v>47</v>
      </c>
      <c r="N31" s="146">
        <v>47</v>
      </c>
      <c r="O31" s="115"/>
      <c r="P31" s="115"/>
      <c r="Q31" s="115"/>
      <c r="R31" s="115"/>
      <c r="S31" s="115"/>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row>
    <row r="32" spans="1:49" s="228" customFormat="1" ht="14.25" customHeight="1" x14ac:dyDescent="0.2">
      <c r="A32" s="117">
        <v>39</v>
      </c>
      <c r="B32" s="230" t="s">
        <v>858</v>
      </c>
      <c r="C32" s="303">
        <v>-5.5090000000000003</v>
      </c>
      <c r="D32" s="303">
        <v>-5.4989999999999997</v>
      </c>
      <c r="E32" s="303">
        <v>-6.0389999999999997</v>
      </c>
      <c r="F32" s="303"/>
      <c r="G32" s="233">
        <v>-28</v>
      </c>
      <c r="H32" s="303"/>
      <c r="I32" s="283" t="s">
        <v>1007</v>
      </c>
      <c r="J32" s="279" t="s">
        <v>1007</v>
      </c>
      <c r="K32" s="283" t="s">
        <v>1007</v>
      </c>
      <c r="L32" s="444"/>
      <c r="M32" s="434">
        <v>53</v>
      </c>
      <c r="N32" s="146">
        <v>57</v>
      </c>
      <c r="O32" s="115"/>
      <c r="P32" s="115"/>
      <c r="Q32" s="115"/>
      <c r="R32" s="115"/>
      <c r="S32" s="115"/>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227"/>
      <c r="AW32" s="227"/>
    </row>
    <row r="33" spans="1:49" ht="14.25" customHeight="1" x14ac:dyDescent="0.2">
      <c r="A33" s="117">
        <v>35</v>
      </c>
      <c r="B33" s="132" t="s">
        <v>720</v>
      </c>
      <c r="C33" s="294">
        <v>5.808324542918248</v>
      </c>
      <c r="D33" s="294">
        <v>15.467970475325767</v>
      </c>
      <c r="E33" s="294">
        <v>6.4277931332952667</v>
      </c>
      <c r="F33" s="294"/>
      <c r="G33" s="215">
        <v>-24</v>
      </c>
      <c r="H33" s="294"/>
      <c r="I33" s="283" t="s">
        <v>1007</v>
      </c>
      <c r="J33" s="279" t="s">
        <v>1007</v>
      </c>
      <c r="K33" s="283" t="s">
        <v>1007</v>
      </c>
      <c r="L33" s="444"/>
      <c r="M33" s="434">
        <v>48</v>
      </c>
      <c r="N33" s="146">
        <v>49</v>
      </c>
      <c r="O33" s="115"/>
      <c r="P33" s="115"/>
      <c r="Q33" s="115"/>
      <c r="R33" s="115"/>
      <c r="S33" s="115"/>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row>
    <row r="34" spans="1:49" s="228" customFormat="1" ht="14.25" customHeight="1" x14ac:dyDescent="0.2">
      <c r="A34" s="117">
        <v>40</v>
      </c>
      <c r="B34" s="230" t="s">
        <v>859</v>
      </c>
      <c r="C34" s="303">
        <v>-5.85</v>
      </c>
      <c r="D34" s="303">
        <v>-3.302</v>
      </c>
      <c r="E34" s="303">
        <v>-7.1879999999999997</v>
      </c>
      <c r="F34" s="303"/>
      <c r="G34" s="234">
        <v>-52</v>
      </c>
      <c r="H34" s="303"/>
      <c r="I34" s="283" t="s">
        <v>1007</v>
      </c>
      <c r="J34" s="279" t="s">
        <v>1007</v>
      </c>
      <c r="K34" s="283" t="s">
        <v>1007</v>
      </c>
      <c r="L34" s="444"/>
      <c r="M34" s="434">
        <v>54</v>
      </c>
      <c r="N34" s="146">
        <v>59</v>
      </c>
      <c r="O34" s="115"/>
      <c r="P34" s="115"/>
      <c r="Q34" s="115"/>
      <c r="R34" s="115"/>
      <c r="S34" s="115"/>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227"/>
      <c r="AW34" s="227"/>
    </row>
    <row r="35" spans="1:49" ht="14.25" customHeight="1" x14ac:dyDescent="0.2">
      <c r="A35" s="117">
        <v>36</v>
      </c>
      <c r="B35" s="130" t="s">
        <v>721</v>
      </c>
      <c r="C35" s="294">
        <v>-0.28100000000000003</v>
      </c>
      <c r="D35" s="294">
        <v>4.4640000000000004</v>
      </c>
      <c r="E35" s="294">
        <v>3.254</v>
      </c>
      <c r="F35" s="294"/>
      <c r="G35" s="217">
        <v>-6</v>
      </c>
      <c r="H35" s="294"/>
      <c r="I35" s="283" t="s">
        <v>1007</v>
      </c>
      <c r="J35" s="381">
        <f t="shared" ref="J35:J36" si="6">IF(ISERROR((D35/$G35)*100),"…",(D35/$G35)*100)</f>
        <v>-74.400000000000006</v>
      </c>
      <c r="K35" s="379">
        <f t="shared" ref="K35:K36" si="7">IF(ISERROR((E35/$G35)*100),"…",(E35/$G35)*100)</f>
        <v>-54.233333333333334</v>
      </c>
      <c r="L35" s="444"/>
      <c r="M35" s="434">
        <v>49</v>
      </c>
      <c r="N35" s="146">
        <v>51</v>
      </c>
      <c r="O35" s="115"/>
      <c r="P35" s="115"/>
      <c r="Q35" s="115"/>
      <c r="R35" s="115"/>
      <c r="S35" s="115"/>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row>
    <row r="36" spans="1:49" s="228" customFormat="1" ht="14.25" customHeight="1" x14ac:dyDescent="0.2">
      <c r="A36" s="117">
        <v>37</v>
      </c>
      <c r="B36" s="229" t="s">
        <v>857</v>
      </c>
      <c r="C36" s="294">
        <v>-2.4609999999999999</v>
      </c>
      <c r="D36" s="294">
        <v>-0.76200000000000001</v>
      </c>
      <c r="E36" s="294">
        <v>-0.76300000000000001</v>
      </c>
      <c r="F36" s="294"/>
      <c r="G36" s="231">
        <v>0</v>
      </c>
      <c r="H36" s="294"/>
      <c r="I36" s="406" t="s">
        <v>1007</v>
      </c>
      <c r="J36" s="381" t="str">
        <f t="shared" si="6"/>
        <v>…</v>
      </c>
      <c r="K36" s="379" t="str">
        <f t="shared" si="7"/>
        <v>…</v>
      </c>
      <c r="L36" s="444"/>
      <c r="M36" s="434">
        <v>50</v>
      </c>
      <c r="N36" s="146">
        <v>52</v>
      </c>
      <c r="O36" s="115"/>
      <c r="P36" s="115"/>
      <c r="Q36" s="115"/>
      <c r="R36" s="115"/>
      <c r="S36" s="115"/>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227"/>
      <c r="AW36" s="227"/>
    </row>
    <row r="37" spans="1:49" ht="14.25" customHeight="1" x14ac:dyDescent="0.2">
      <c r="A37" s="117">
        <v>38</v>
      </c>
      <c r="B37" s="235" t="s">
        <v>1015</v>
      </c>
      <c r="C37" s="295">
        <v>27295.549966008228</v>
      </c>
      <c r="D37" s="295">
        <v>27658.15313261819</v>
      </c>
      <c r="E37" s="295">
        <v>27633.64055425004</v>
      </c>
      <c r="F37" s="295"/>
      <c r="G37" s="216">
        <v>111370.05165305188</v>
      </c>
      <c r="H37" s="295"/>
      <c r="I37" s="280">
        <v>24.812451951029328</v>
      </c>
      <c r="J37" s="281">
        <f t="shared" ref="J37:K37" si="8">(D37/$G37)*100</f>
        <v>24.834461977965937</v>
      </c>
      <c r="K37" s="280">
        <f t="shared" si="8"/>
        <v>24.812451951029328</v>
      </c>
      <c r="L37" s="444"/>
      <c r="M37" s="434">
        <v>52</v>
      </c>
      <c r="N37" s="146">
        <v>54</v>
      </c>
      <c r="O37" s="115"/>
      <c r="P37" s="115"/>
      <c r="Q37" s="115"/>
      <c r="R37" s="115"/>
      <c r="S37" s="115"/>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row>
    <row r="38" spans="1:49" ht="15.75" customHeight="1" x14ac:dyDescent="0.2">
      <c r="A38" s="133">
        <v>41</v>
      </c>
      <c r="B38" s="130" t="s">
        <v>722</v>
      </c>
      <c r="C38" s="294">
        <v>-5.85</v>
      </c>
      <c r="D38" s="294">
        <v>-3.302</v>
      </c>
      <c r="E38" s="294">
        <v>-7.1879999999999997</v>
      </c>
      <c r="F38" s="294"/>
      <c r="G38" s="217">
        <v>2931</v>
      </c>
      <c r="H38" s="294"/>
      <c r="I38" s="406">
        <v>23.304553869330913</v>
      </c>
      <c r="J38" s="381">
        <f t="shared" ref="J38:J39" si="9">IF(ISERROR((D38/$G38)*100),"…",(D38/$G38)*100)</f>
        <v>-0.11265779597407029</v>
      </c>
      <c r="K38" s="379">
        <f t="shared" ref="K38:K39" si="10">IF(ISERROR((E38/$G38)*100),"…",(E38/$G38)*100)</f>
        <v>-0.24524053224155579</v>
      </c>
      <c r="L38" s="444"/>
      <c r="M38" s="434">
        <v>54</v>
      </c>
      <c r="N38" s="146">
        <v>61</v>
      </c>
      <c r="O38" s="115"/>
      <c r="P38" s="115"/>
      <c r="Q38" s="115"/>
      <c r="R38" s="115"/>
      <c r="S38" s="115"/>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row>
    <row r="39" spans="1:49" ht="15.75" customHeight="1" thickBot="1" x14ac:dyDescent="0.25">
      <c r="A39" s="436">
        <v>42</v>
      </c>
      <c r="B39" s="297" t="s">
        <v>1016</v>
      </c>
      <c r="C39" s="294">
        <v>656.41445642950919</v>
      </c>
      <c r="D39" s="294">
        <v>731.44846807646957</v>
      </c>
      <c r="E39" s="294">
        <v>683.05647391008904</v>
      </c>
      <c r="F39" s="294"/>
      <c r="G39" s="218">
        <v>-987</v>
      </c>
      <c r="H39" s="294"/>
      <c r="I39" s="385">
        <v>24.647541738099701</v>
      </c>
      <c r="J39" s="384">
        <f t="shared" si="9"/>
        <v>-74.108254111091142</v>
      </c>
      <c r="K39" s="385">
        <f t="shared" si="10"/>
        <v>-69.205316505581465</v>
      </c>
      <c r="L39" s="444"/>
      <c r="M39" s="434">
        <v>55</v>
      </c>
      <c r="N39" s="144">
        <v>63</v>
      </c>
      <c r="O39" s="115"/>
      <c r="P39" s="115"/>
      <c r="Q39" s="115"/>
      <c r="R39" s="115"/>
      <c r="S39" s="115"/>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row>
    <row r="40" spans="1:49" ht="15.75" customHeight="1" x14ac:dyDescent="0.2">
      <c r="A40" s="226"/>
      <c r="B40" s="225"/>
      <c r="C40" s="147"/>
      <c r="D40" s="147"/>
      <c r="E40" s="298"/>
      <c r="F40" s="147"/>
      <c r="G40" s="148"/>
      <c r="H40" s="298"/>
      <c r="I40" s="263"/>
      <c r="J40" s="263"/>
      <c r="K40" s="149"/>
      <c r="L40" s="121"/>
      <c r="M40" s="121"/>
      <c r="N40" s="144"/>
      <c r="O40" s="115"/>
      <c r="P40" s="115"/>
      <c r="Q40" s="115"/>
      <c r="R40" s="115"/>
      <c r="S40" s="115"/>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row>
    <row r="41" spans="1:49" ht="15.75" customHeight="1" x14ac:dyDescent="0.2">
      <c r="A41" s="437" t="s">
        <v>1048</v>
      </c>
      <c r="B41" s="438" t="s">
        <v>1023</v>
      </c>
      <c r="C41" s="411"/>
      <c r="D41" s="411"/>
      <c r="E41" s="411"/>
      <c r="F41" s="411"/>
      <c r="G41" s="411"/>
      <c r="H41" s="411"/>
      <c r="I41" s="411"/>
      <c r="J41" s="382"/>
      <c r="K41" s="259"/>
      <c r="L41" s="135"/>
      <c r="M41" s="135"/>
      <c r="N41" s="139"/>
      <c r="O41" s="115"/>
      <c r="P41" s="115"/>
      <c r="Q41" s="115"/>
      <c r="R41" s="115"/>
      <c r="S41" s="115"/>
    </row>
    <row r="42" spans="1:49" ht="15.75" x14ac:dyDescent="0.2">
      <c r="A42" s="224" t="s">
        <v>1017</v>
      </c>
      <c r="B42" s="501" t="s">
        <v>1595</v>
      </c>
      <c r="C42" s="502"/>
      <c r="D42" s="502"/>
      <c r="E42" s="502"/>
      <c r="F42" s="502"/>
      <c r="G42" s="502"/>
      <c r="H42" s="502"/>
      <c r="I42" s="502"/>
      <c r="J42" s="382"/>
      <c r="K42" s="259"/>
      <c r="L42" s="151"/>
      <c r="M42" s="151"/>
      <c r="N42" s="139"/>
      <c r="O42" s="115"/>
      <c r="P42" s="115"/>
      <c r="Q42" s="115"/>
      <c r="R42" s="115"/>
      <c r="S42" s="115"/>
    </row>
    <row r="43" spans="1:49" ht="15.75" customHeight="1" x14ac:dyDescent="0.2">
      <c r="A43" s="224" t="s">
        <v>1018</v>
      </c>
      <c r="B43" s="501" t="s">
        <v>1019</v>
      </c>
      <c r="C43" s="501"/>
      <c r="D43" s="501"/>
      <c r="E43" s="501"/>
      <c r="F43" s="501"/>
      <c r="G43" s="501"/>
      <c r="H43" s="501"/>
      <c r="I43" s="501"/>
      <c r="J43" s="382"/>
      <c r="K43" s="259"/>
      <c r="L43" s="135"/>
      <c r="M43" s="135"/>
      <c r="N43" s="139"/>
      <c r="O43" s="115"/>
      <c r="P43" s="115"/>
      <c r="Q43" s="115"/>
      <c r="R43" s="115"/>
      <c r="S43" s="115"/>
    </row>
    <row r="44" spans="1:49" ht="15.75" customHeight="1" x14ac:dyDescent="0.2">
      <c r="A44" s="134"/>
      <c r="B44" s="502"/>
      <c r="C44" s="502"/>
      <c r="D44" s="502"/>
      <c r="E44" s="502"/>
      <c r="F44" s="502"/>
      <c r="G44" s="502"/>
      <c r="H44" s="502"/>
      <c r="I44" s="503"/>
      <c r="J44" s="383"/>
      <c r="K44" s="260"/>
      <c r="L44" s="151"/>
      <c r="M44" s="151"/>
      <c r="N44" s="139"/>
      <c r="O44" s="115"/>
      <c r="P44" s="115"/>
      <c r="Q44" s="115"/>
      <c r="R44" s="115"/>
      <c r="S44" s="115"/>
    </row>
    <row r="45" spans="1:49" ht="15.75" customHeight="1" thickBot="1" x14ac:dyDescent="0.25">
      <c r="A45" s="439" t="s">
        <v>1020</v>
      </c>
      <c r="B45" s="501" t="s">
        <v>1021</v>
      </c>
      <c r="C45" s="501"/>
      <c r="D45" s="501"/>
      <c r="E45" s="501"/>
      <c r="F45" s="501"/>
      <c r="G45" s="501"/>
      <c r="H45" s="501"/>
      <c r="I45" s="501"/>
      <c r="J45" s="380"/>
      <c r="K45" s="258"/>
      <c r="L45" s="135"/>
      <c r="M45" s="135"/>
      <c r="N45" s="139"/>
      <c r="O45" s="115"/>
      <c r="P45" s="115"/>
      <c r="Q45" s="115"/>
      <c r="R45" s="115"/>
      <c r="S45" s="115"/>
    </row>
    <row r="46" spans="1:49" ht="15.75" x14ac:dyDescent="0.2">
      <c r="A46" s="296"/>
      <c r="B46" s="296"/>
      <c r="C46" s="296"/>
      <c r="D46" s="296"/>
      <c r="E46" s="296"/>
      <c r="F46" s="296"/>
      <c r="G46" s="296"/>
      <c r="H46" s="296"/>
      <c r="I46" s="139"/>
      <c r="J46" s="115"/>
      <c r="K46" s="115"/>
      <c r="L46" s="115"/>
      <c r="M46" s="115"/>
      <c r="N46" s="115"/>
      <c r="O46" s="91"/>
      <c r="AQ46" s="145"/>
      <c r="AR46" s="145"/>
      <c r="AS46" s="112"/>
      <c r="AT46" s="112"/>
      <c r="AU46" s="112"/>
      <c r="AV46" s="112"/>
      <c r="AW46" s="112"/>
    </row>
    <row r="47" spans="1:49" s="405" customFormat="1" ht="128.25" customHeight="1" x14ac:dyDescent="0.2">
      <c r="A47" s="401"/>
      <c r="B47" s="401"/>
      <c r="C47" s="401"/>
      <c r="D47" s="401"/>
      <c r="E47" s="401"/>
      <c r="F47" s="401"/>
      <c r="G47" s="401"/>
      <c r="H47" s="401"/>
      <c r="I47" s="402"/>
      <c r="J47" s="115"/>
      <c r="K47" s="115"/>
      <c r="L47" s="115"/>
      <c r="M47" s="115"/>
      <c r="N47" s="115"/>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4"/>
      <c r="AR47" s="404"/>
    </row>
    <row r="48" spans="1:49" ht="15.75" x14ac:dyDescent="0.2">
      <c r="B48" s="137"/>
      <c r="N48" s="139"/>
      <c r="O48" s="115"/>
      <c r="P48" s="115"/>
      <c r="Q48" s="115"/>
      <c r="R48" s="115"/>
      <c r="S48" s="115"/>
    </row>
    <row r="49" spans="14:19" ht="15.75" x14ac:dyDescent="0.2">
      <c r="N49" s="139"/>
      <c r="O49" s="115"/>
      <c r="P49" s="115"/>
      <c r="Q49" s="115"/>
      <c r="R49" s="115"/>
      <c r="S49" s="115"/>
    </row>
    <row r="50" spans="14:19" ht="15.75" x14ac:dyDescent="0.2">
      <c r="N50" s="139"/>
      <c r="O50" s="115"/>
      <c r="P50" s="115"/>
      <c r="Q50" s="115"/>
      <c r="R50" s="115"/>
      <c r="S50" s="115"/>
    </row>
    <row r="51" spans="14:19" ht="15.75" x14ac:dyDescent="0.2">
      <c r="N51" s="139"/>
      <c r="O51" s="115"/>
      <c r="P51" s="115"/>
      <c r="Q51" s="115"/>
      <c r="R51" s="115"/>
      <c r="S51" s="115"/>
    </row>
    <row r="52" spans="14:19" ht="15.75" x14ac:dyDescent="0.2">
      <c r="N52" s="139"/>
      <c r="O52" s="115"/>
      <c r="P52" s="115"/>
      <c r="Q52" s="115"/>
      <c r="R52" s="115"/>
      <c r="S52" s="115"/>
    </row>
    <row r="53" spans="14:19" ht="15.75" x14ac:dyDescent="0.2">
      <c r="N53" s="139"/>
      <c r="O53" s="115"/>
      <c r="P53" s="115"/>
      <c r="Q53" s="115"/>
      <c r="R53" s="115"/>
      <c r="S53" s="115"/>
    </row>
    <row r="54" spans="14:19" ht="15.75" x14ac:dyDescent="0.2">
      <c r="N54" s="139"/>
      <c r="O54" s="115"/>
      <c r="P54" s="115"/>
      <c r="Q54" s="115"/>
      <c r="R54" s="115"/>
      <c r="S54" s="115"/>
    </row>
    <row r="55" spans="14:19" ht="15.75" x14ac:dyDescent="0.2">
      <c r="N55" s="139"/>
      <c r="O55" s="115"/>
      <c r="P55" s="115"/>
      <c r="Q55" s="115"/>
      <c r="R55" s="115"/>
      <c r="S55" s="115"/>
    </row>
    <row r="56" spans="14:19" ht="15.75" x14ac:dyDescent="0.2">
      <c r="N56" s="139"/>
      <c r="O56" s="115"/>
      <c r="P56" s="115"/>
      <c r="Q56" s="115"/>
      <c r="R56" s="115"/>
      <c r="S56" s="115"/>
    </row>
    <row r="57" spans="14:19" ht="15.75" x14ac:dyDescent="0.2">
      <c r="N57" s="139"/>
      <c r="O57" s="115"/>
      <c r="P57" s="115"/>
      <c r="Q57" s="115"/>
      <c r="R57" s="115"/>
      <c r="S57" s="115"/>
    </row>
    <row r="58" spans="14:19" ht="15.75" x14ac:dyDescent="0.2">
      <c r="N58" s="139"/>
      <c r="O58" s="115"/>
      <c r="P58" s="115"/>
      <c r="Q58" s="115"/>
      <c r="R58" s="115"/>
      <c r="S58" s="115"/>
    </row>
    <row r="59" spans="14:19" x14ac:dyDescent="0.2">
      <c r="N59" s="139"/>
      <c r="O59" s="140"/>
    </row>
    <row r="60" spans="14:19" x14ac:dyDescent="0.2">
      <c r="N60" s="139"/>
      <c r="O60" s="140"/>
    </row>
    <row r="61" spans="14:19" x14ac:dyDescent="0.2">
      <c r="N61" s="139"/>
      <c r="O61" s="140"/>
    </row>
    <row r="62" spans="14:19" x14ac:dyDescent="0.2">
      <c r="N62" s="139"/>
      <c r="O62" s="140"/>
    </row>
    <row r="63" spans="14:19" x14ac:dyDescent="0.2">
      <c r="N63" s="139"/>
      <c r="O63" s="140"/>
    </row>
    <row r="64" spans="14:19" x14ac:dyDescent="0.2">
      <c r="N64" s="139"/>
      <c r="O64" s="140"/>
    </row>
    <row r="65" spans="14:15" x14ac:dyDescent="0.2">
      <c r="N65" s="139"/>
      <c r="O65" s="140"/>
    </row>
    <row r="66" spans="14:15" x14ac:dyDescent="0.2">
      <c r="N66" s="139"/>
      <c r="O66" s="140"/>
    </row>
    <row r="67" spans="14:15" x14ac:dyDescent="0.2">
      <c r="N67" s="139"/>
      <c r="O67" s="140"/>
    </row>
    <row r="68" spans="14:15" x14ac:dyDescent="0.2">
      <c r="N68" s="139"/>
      <c r="O68" s="140"/>
    </row>
    <row r="69" spans="14:15" x14ac:dyDescent="0.2">
      <c r="N69" s="139"/>
      <c r="O69" s="140"/>
    </row>
    <row r="70" spans="14:15" x14ac:dyDescent="0.2">
      <c r="N70" s="139"/>
      <c r="O70" s="140"/>
    </row>
    <row r="71" spans="14:15" x14ac:dyDescent="0.2">
      <c r="N71" s="139"/>
      <c r="O71" s="140"/>
    </row>
    <row r="72" spans="14:15" x14ac:dyDescent="0.2">
      <c r="N72" s="139"/>
      <c r="O72" s="140"/>
    </row>
    <row r="73" spans="14:15" x14ac:dyDescent="0.2">
      <c r="N73" s="139"/>
      <c r="O73" s="140"/>
    </row>
    <row r="74" spans="14:15" x14ac:dyDescent="0.2">
      <c r="N74" s="139"/>
      <c r="O74" s="140"/>
    </row>
    <row r="75" spans="14:15" x14ac:dyDescent="0.2">
      <c r="N75" s="139"/>
      <c r="O75" s="140"/>
    </row>
    <row r="76" spans="14:15" x14ac:dyDescent="0.2">
      <c r="N76" s="139"/>
      <c r="O76" s="140"/>
    </row>
    <row r="77" spans="14:15" x14ac:dyDescent="0.2">
      <c r="N77" s="139"/>
      <c r="O77" s="140"/>
    </row>
    <row r="78" spans="14:15" x14ac:dyDescent="0.2">
      <c r="N78" s="139"/>
      <c r="O78" s="140"/>
    </row>
    <row r="79" spans="14:15" x14ac:dyDescent="0.2">
      <c r="N79" s="139"/>
      <c r="O79" s="140"/>
    </row>
    <row r="80" spans="14:15" x14ac:dyDescent="0.2">
      <c r="N80" s="139"/>
      <c r="O80" s="140"/>
    </row>
    <row r="81" spans="14:15" x14ac:dyDescent="0.2">
      <c r="N81" s="139"/>
      <c r="O81" s="140"/>
    </row>
    <row r="82" spans="14:15" x14ac:dyDescent="0.2">
      <c r="N82" s="139"/>
      <c r="O82" s="140"/>
    </row>
    <row r="83" spans="14:15" x14ac:dyDescent="0.2">
      <c r="N83" s="139"/>
      <c r="O83" s="140"/>
    </row>
    <row r="84" spans="14:15" x14ac:dyDescent="0.2">
      <c r="N84" s="139"/>
      <c r="O84" s="140"/>
    </row>
    <row r="85" spans="14:15" x14ac:dyDescent="0.2">
      <c r="N85" s="139"/>
      <c r="O85" s="140"/>
    </row>
    <row r="86" spans="14:15" x14ac:dyDescent="0.2">
      <c r="N86" s="139"/>
      <c r="O86" s="140"/>
    </row>
    <row r="87" spans="14:15" x14ac:dyDescent="0.2">
      <c r="N87" s="139"/>
      <c r="O87" s="140"/>
    </row>
    <row r="88" spans="14:15" x14ac:dyDescent="0.2">
      <c r="N88" s="139"/>
      <c r="O88" s="140"/>
    </row>
    <row r="89" spans="14:15" x14ac:dyDescent="0.2">
      <c r="N89" s="139"/>
      <c r="O89" s="140"/>
    </row>
    <row r="90" spans="14:15" x14ac:dyDescent="0.2">
      <c r="N90" s="139"/>
      <c r="O90" s="140"/>
    </row>
    <row r="91" spans="14:15" x14ac:dyDescent="0.2">
      <c r="N91" s="139"/>
      <c r="O91" s="140"/>
    </row>
    <row r="92" spans="14:15" x14ac:dyDescent="0.2">
      <c r="N92" s="139"/>
      <c r="O92" s="140"/>
    </row>
    <row r="93" spans="14:15" x14ac:dyDescent="0.2">
      <c r="N93" s="139"/>
      <c r="O93" s="140"/>
    </row>
    <row r="94" spans="14:15" x14ac:dyDescent="0.2">
      <c r="N94" s="139"/>
      <c r="O94" s="140"/>
    </row>
    <row r="95" spans="14:15" x14ac:dyDescent="0.2">
      <c r="N95" s="139"/>
      <c r="O95" s="140"/>
    </row>
    <row r="96" spans="14:15" x14ac:dyDescent="0.2">
      <c r="N96" s="139"/>
      <c r="O96" s="140"/>
    </row>
    <row r="97" spans="14:15" x14ac:dyDescent="0.2">
      <c r="N97" s="139"/>
      <c r="O97" s="140"/>
    </row>
    <row r="98" spans="14:15" x14ac:dyDescent="0.2">
      <c r="N98" s="139"/>
      <c r="O98" s="140"/>
    </row>
    <row r="99" spans="14:15" x14ac:dyDescent="0.2">
      <c r="N99" s="139"/>
      <c r="O99" s="140"/>
    </row>
    <row r="100" spans="14:15" x14ac:dyDescent="0.2">
      <c r="N100" s="139"/>
      <c r="O100" s="140"/>
    </row>
    <row r="101" spans="14:15" x14ac:dyDescent="0.2">
      <c r="N101" s="139"/>
      <c r="O101" s="140"/>
    </row>
    <row r="102" spans="14:15" x14ac:dyDescent="0.2">
      <c r="N102" s="139"/>
      <c r="O102" s="140"/>
    </row>
    <row r="103" spans="14:15" x14ac:dyDescent="0.2">
      <c r="N103" s="139"/>
      <c r="O103" s="140"/>
    </row>
    <row r="104" spans="14:15" x14ac:dyDescent="0.2">
      <c r="N104" s="139"/>
      <c r="O104" s="140"/>
    </row>
    <row r="105" spans="14:15" x14ac:dyDescent="0.2">
      <c r="N105" s="139"/>
      <c r="O105" s="140"/>
    </row>
    <row r="106" spans="14:15" x14ac:dyDescent="0.2">
      <c r="N106" s="139"/>
      <c r="O106" s="140"/>
    </row>
    <row r="107" spans="14:15" x14ac:dyDescent="0.2">
      <c r="N107" s="139"/>
      <c r="O107" s="140"/>
    </row>
    <row r="108" spans="14:15" x14ac:dyDescent="0.2">
      <c r="N108" s="139"/>
      <c r="O108" s="140"/>
    </row>
    <row r="109" spans="14:15" x14ac:dyDescent="0.2">
      <c r="N109" s="139"/>
      <c r="O109" s="140"/>
    </row>
    <row r="110" spans="14:15" x14ac:dyDescent="0.2">
      <c r="N110" s="139"/>
      <c r="O110" s="140"/>
    </row>
    <row r="111" spans="14:15" x14ac:dyDescent="0.2">
      <c r="N111" s="139"/>
      <c r="O111" s="140"/>
    </row>
    <row r="112" spans="14:15" x14ac:dyDescent="0.2">
      <c r="N112" s="139"/>
      <c r="O112" s="140"/>
    </row>
    <row r="113" spans="14:15" x14ac:dyDescent="0.2">
      <c r="N113" s="139"/>
      <c r="O113" s="140"/>
    </row>
    <row r="114" spans="14:15" x14ac:dyDescent="0.2">
      <c r="N114" s="139"/>
      <c r="O114" s="140"/>
    </row>
    <row r="115" spans="14:15" x14ac:dyDescent="0.2">
      <c r="N115" s="139"/>
      <c r="O115" s="140"/>
    </row>
    <row r="116" spans="14:15" x14ac:dyDescent="0.2">
      <c r="N116" s="139"/>
      <c r="O116" s="140"/>
    </row>
    <row r="117" spans="14:15" x14ac:dyDescent="0.2">
      <c r="N117" s="139"/>
      <c r="O117" s="140"/>
    </row>
    <row r="118" spans="14:15" x14ac:dyDescent="0.2">
      <c r="N118" s="139"/>
      <c r="O118" s="140"/>
    </row>
    <row r="119" spans="14:15" x14ac:dyDescent="0.2">
      <c r="N119" s="139"/>
      <c r="O119" s="140"/>
    </row>
    <row r="120" spans="14:15" x14ac:dyDescent="0.2">
      <c r="N120" s="139"/>
      <c r="O120" s="140"/>
    </row>
    <row r="121" spans="14:15" x14ac:dyDescent="0.2">
      <c r="N121" s="139"/>
      <c r="O121" s="140"/>
    </row>
    <row r="122" spans="14:15" x14ac:dyDescent="0.2">
      <c r="N122" s="139"/>
      <c r="O122" s="140"/>
    </row>
    <row r="123" spans="14:15" x14ac:dyDescent="0.2">
      <c r="N123" s="139"/>
      <c r="O123" s="140"/>
    </row>
    <row r="124" spans="14:15" x14ac:dyDescent="0.2">
      <c r="N124" s="139"/>
      <c r="O124" s="140"/>
    </row>
    <row r="125" spans="14:15" x14ac:dyDescent="0.2">
      <c r="N125" s="139"/>
      <c r="O125" s="140"/>
    </row>
    <row r="126" spans="14:15" x14ac:dyDescent="0.2">
      <c r="N126" s="139"/>
      <c r="O126" s="140"/>
    </row>
    <row r="127" spans="14:15" x14ac:dyDescent="0.2">
      <c r="N127" s="139"/>
      <c r="O127" s="140"/>
    </row>
    <row r="128" spans="14:15" x14ac:dyDescent="0.2">
      <c r="N128" s="139"/>
      <c r="O128" s="140"/>
    </row>
    <row r="129" spans="14:15" x14ac:dyDescent="0.2">
      <c r="N129" s="139"/>
      <c r="O129" s="140"/>
    </row>
    <row r="130" spans="14:15" x14ac:dyDescent="0.2">
      <c r="N130" s="139"/>
      <c r="O130" s="140"/>
    </row>
    <row r="131" spans="14:15" x14ac:dyDescent="0.2">
      <c r="N131" s="139"/>
      <c r="O131" s="140"/>
    </row>
    <row r="132" spans="14:15" x14ac:dyDescent="0.2">
      <c r="N132" s="139"/>
      <c r="O132" s="140"/>
    </row>
    <row r="133" spans="14:15" x14ac:dyDescent="0.2">
      <c r="N133" s="139"/>
      <c r="O133" s="140"/>
    </row>
    <row r="134" spans="14:15" x14ac:dyDescent="0.2">
      <c r="N134" s="139"/>
      <c r="O134" s="140"/>
    </row>
    <row r="135" spans="14:15" x14ac:dyDescent="0.2">
      <c r="N135" s="139"/>
      <c r="O135" s="140"/>
    </row>
    <row r="136" spans="14:15" x14ac:dyDescent="0.2">
      <c r="N136" s="139"/>
      <c r="O136" s="140"/>
    </row>
    <row r="137" spans="14:15" x14ac:dyDescent="0.2">
      <c r="N137" s="139"/>
      <c r="O137" s="140"/>
    </row>
    <row r="138" spans="14:15" x14ac:dyDescent="0.2">
      <c r="N138" s="139"/>
      <c r="O138" s="140"/>
    </row>
    <row r="139" spans="14:15" x14ac:dyDescent="0.2">
      <c r="N139" s="139"/>
      <c r="O139" s="140"/>
    </row>
    <row r="140" spans="14:15" x14ac:dyDescent="0.2">
      <c r="N140" s="139"/>
      <c r="O140" s="140"/>
    </row>
    <row r="141" spans="14:15" x14ac:dyDescent="0.2">
      <c r="N141" s="139"/>
      <c r="O141" s="140"/>
    </row>
    <row r="142" spans="14:15" x14ac:dyDescent="0.2">
      <c r="N142" s="139"/>
      <c r="O142" s="140"/>
    </row>
    <row r="143" spans="14:15" x14ac:dyDescent="0.2">
      <c r="N143" s="139"/>
      <c r="O143" s="140"/>
    </row>
    <row r="144" spans="14:15" x14ac:dyDescent="0.2">
      <c r="N144" s="139"/>
      <c r="O144" s="140"/>
    </row>
    <row r="145" spans="14:15" x14ac:dyDescent="0.2">
      <c r="N145" s="139"/>
      <c r="O145" s="140"/>
    </row>
    <row r="146" spans="14:15" x14ac:dyDescent="0.2">
      <c r="N146" s="139"/>
      <c r="O146" s="140"/>
    </row>
    <row r="147" spans="14:15" x14ac:dyDescent="0.2">
      <c r="N147" s="139"/>
      <c r="O147" s="140"/>
    </row>
    <row r="148" spans="14:15" x14ac:dyDescent="0.2">
      <c r="N148" s="139"/>
      <c r="O148" s="140"/>
    </row>
    <row r="149" spans="14:15" x14ac:dyDescent="0.2">
      <c r="N149" s="139"/>
      <c r="O149" s="140"/>
    </row>
    <row r="150" spans="14:15" x14ac:dyDescent="0.2">
      <c r="N150" s="139"/>
      <c r="O150" s="140"/>
    </row>
    <row r="151" spans="14:15" x14ac:dyDescent="0.2">
      <c r="N151" s="139"/>
      <c r="O151" s="140"/>
    </row>
    <row r="152" spans="14:15" x14ac:dyDescent="0.2">
      <c r="N152" s="139"/>
      <c r="O152" s="140"/>
    </row>
    <row r="153" spans="14:15" x14ac:dyDescent="0.2">
      <c r="N153" s="139"/>
      <c r="O153" s="140"/>
    </row>
    <row r="154" spans="14:15" x14ac:dyDescent="0.2">
      <c r="N154" s="139"/>
      <c r="O154" s="140"/>
    </row>
    <row r="155" spans="14:15" x14ac:dyDescent="0.2">
      <c r="N155" s="139"/>
      <c r="O155" s="140"/>
    </row>
    <row r="156" spans="14:15" x14ac:dyDescent="0.2">
      <c r="N156" s="139"/>
      <c r="O156" s="140"/>
    </row>
    <row r="157" spans="14:15" x14ac:dyDescent="0.2">
      <c r="N157" s="139"/>
      <c r="O157" s="140"/>
    </row>
    <row r="158" spans="14:15" x14ac:dyDescent="0.2">
      <c r="N158" s="139"/>
      <c r="O158" s="140"/>
    </row>
    <row r="159" spans="14:15" x14ac:dyDescent="0.2">
      <c r="N159" s="139"/>
      <c r="O159" s="140"/>
    </row>
    <row r="160" spans="14:15" x14ac:dyDescent="0.2">
      <c r="N160" s="139"/>
      <c r="O160" s="140"/>
    </row>
    <row r="161" spans="14:15" x14ac:dyDescent="0.2">
      <c r="N161" s="139"/>
      <c r="O161" s="140"/>
    </row>
    <row r="162" spans="14:15" x14ac:dyDescent="0.2">
      <c r="N162" s="139"/>
      <c r="O162" s="140"/>
    </row>
    <row r="163" spans="14:15" x14ac:dyDescent="0.2">
      <c r="N163" s="139"/>
      <c r="O163" s="140"/>
    </row>
    <row r="164" spans="14:15" x14ac:dyDescent="0.2">
      <c r="N164" s="139"/>
      <c r="O164" s="140"/>
    </row>
    <row r="165" spans="14:15" x14ac:dyDescent="0.2">
      <c r="N165" s="139"/>
      <c r="O165" s="140"/>
    </row>
    <row r="166" spans="14:15" x14ac:dyDescent="0.2">
      <c r="N166" s="139"/>
      <c r="O166" s="140"/>
    </row>
    <row r="167" spans="14:15" x14ac:dyDescent="0.2">
      <c r="N167" s="139"/>
      <c r="O167" s="140"/>
    </row>
    <row r="168" spans="14:15" x14ac:dyDescent="0.2">
      <c r="N168" s="139"/>
      <c r="O168" s="140"/>
    </row>
    <row r="169" spans="14:15" x14ac:dyDescent="0.2">
      <c r="N169" s="139"/>
      <c r="O169" s="140"/>
    </row>
    <row r="170" spans="14:15" x14ac:dyDescent="0.2">
      <c r="N170" s="139"/>
      <c r="O170" s="140"/>
    </row>
    <row r="171" spans="14:15" x14ac:dyDescent="0.2">
      <c r="N171" s="139"/>
      <c r="O171" s="140"/>
    </row>
    <row r="172" spans="14:15" x14ac:dyDescent="0.2">
      <c r="N172" s="139"/>
      <c r="O172" s="140"/>
    </row>
    <row r="173" spans="14:15" x14ac:dyDescent="0.2">
      <c r="N173" s="139"/>
      <c r="O173" s="140"/>
    </row>
    <row r="174" spans="14:15" x14ac:dyDescent="0.2">
      <c r="N174" s="139"/>
      <c r="O174" s="140"/>
    </row>
    <row r="175" spans="14:15" x14ac:dyDescent="0.2">
      <c r="N175" s="139"/>
      <c r="O175" s="140"/>
    </row>
    <row r="176" spans="14:15" x14ac:dyDescent="0.2">
      <c r="N176" s="139"/>
      <c r="O176" s="140"/>
    </row>
    <row r="177" spans="14:15" x14ac:dyDescent="0.2">
      <c r="N177" s="139"/>
      <c r="O177" s="140"/>
    </row>
    <row r="178" spans="14:15" x14ac:dyDescent="0.2">
      <c r="N178" s="139"/>
      <c r="O178" s="140"/>
    </row>
    <row r="179" spans="14:15" x14ac:dyDescent="0.2">
      <c r="N179" s="139"/>
      <c r="O179" s="140"/>
    </row>
    <row r="180" spans="14:15" x14ac:dyDescent="0.2">
      <c r="N180" s="139"/>
      <c r="O180" s="140"/>
    </row>
    <row r="181" spans="14:15" x14ac:dyDescent="0.2">
      <c r="N181" s="139"/>
      <c r="O181" s="140"/>
    </row>
    <row r="182" spans="14:15" x14ac:dyDescent="0.2">
      <c r="N182" s="139"/>
      <c r="O182" s="140"/>
    </row>
    <row r="183" spans="14:15" x14ac:dyDescent="0.2">
      <c r="N183" s="139"/>
      <c r="O183" s="140"/>
    </row>
    <row r="184" spans="14:15" x14ac:dyDescent="0.2">
      <c r="N184" s="139"/>
      <c r="O184" s="140"/>
    </row>
    <row r="185" spans="14:15" x14ac:dyDescent="0.2">
      <c r="N185" s="139"/>
      <c r="O185" s="140"/>
    </row>
    <row r="186" spans="14:15" x14ac:dyDescent="0.2">
      <c r="N186" s="139"/>
      <c r="O186" s="140"/>
    </row>
    <row r="187" spans="14:15" x14ac:dyDescent="0.2">
      <c r="N187" s="139"/>
      <c r="O187" s="140"/>
    </row>
    <row r="188" spans="14:15" x14ac:dyDescent="0.2">
      <c r="N188" s="139"/>
      <c r="O188" s="140"/>
    </row>
    <row r="189" spans="14:15" x14ac:dyDescent="0.2">
      <c r="N189" s="139"/>
      <c r="O189" s="140"/>
    </row>
    <row r="190" spans="14:15" x14ac:dyDescent="0.2">
      <c r="N190" s="139"/>
      <c r="O190" s="140"/>
    </row>
    <row r="191" spans="14:15" x14ac:dyDescent="0.2">
      <c r="N191" s="139"/>
      <c r="O191" s="140"/>
    </row>
    <row r="192" spans="14:15" x14ac:dyDescent="0.2">
      <c r="N192" s="139"/>
      <c r="O192" s="140"/>
    </row>
    <row r="193" spans="14:15" x14ac:dyDescent="0.2">
      <c r="N193" s="139"/>
      <c r="O193" s="140"/>
    </row>
    <row r="194" spans="14:15" x14ac:dyDescent="0.2">
      <c r="N194" s="139"/>
      <c r="O194" s="140"/>
    </row>
    <row r="195" spans="14:15" x14ac:dyDescent="0.2">
      <c r="N195" s="139"/>
      <c r="O195" s="140"/>
    </row>
    <row r="196" spans="14:15" x14ac:dyDescent="0.2">
      <c r="N196" s="139"/>
      <c r="O196" s="140"/>
    </row>
    <row r="197" spans="14:15" x14ac:dyDescent="0.2">
      <c r="N197" s="139"/>
      <c r="O197" s="140"/>
    </row>
    <row r="198" spans="14:15" x14ac:dyDescent="0.2">
      <c r="N198" s="139"/>
      <c r="O198" s="140"/>
    </row>
    <row r="199" spans="14:15" x14ac:dyDescent="0.2">
      <c r="N199" s="139"/>
      <c r="O199" s="140"/>
    </row>
    <row r="200" spans="14:15" x14ac:dyDescent="0.2">
      <c r="N200" s="139"/>
      <c r="O200" s="140"/>
    </row>
    <row r="201" spans="14:15" x14ac:dyDescent="0.2">
      <c r="N201" s="139"/>
      <c r="O201" s="140"/>
    </row>
    <row r="202" spans="14:15" x14ac:dyDescent="0.2">
      <c r="N202" s="139"/>
      <c r="O202" s="140"/>
    </row>
    <row r="203" spans="14:15" x14ac:dyDescent="0.2">
      <c r="N203" s="139"/>
      <c r="O203" s="140"/>
    </row>
    <row r="204" spans="14:15" x14ac:dyDescent="0.2">
      <c r="N204" s="139"/>
      <c r="O204" s="140"/>
    </row>
    <row r="205" spans="14:15" x14ac:dyDescent="0.2">
      <c r="N205" s="139"/>
      <c r="O205" s="140"/>
    </row>
    <row r="206" spans="14:15" x14ac:dyDescent="0.2">
      <c r="N206" s="139"/>
      <c r="O206" s="140"/>
    </row>
    <row r="207" spans="14:15" x14ac:dyDescent="0.2">
      <c r="N207" s="139"/>
      <c r="O207" s="140"/>
    </row>
    <row r="208" spans="14:15" x14ac:dyDescent="0.2">
      <c r="N208" s="139"/>
      <c r="O208" s="140"/>
    </row>
    <row r="209" spans="1:15" x14ac:dyDescent="0.2">
      <c r="N209" s="139"/>
      <c r="O209" s="140"/>
    </row>
    <row r="210" spans="1:15" x14ac:dyDescent="0.2">
      <c r="N210" s="139"/>
      <c r="O210" s="140"/>
    </row>
    <row r="211" spans="1:15" x14ac:dyDescent="0.2">
      <c r="N211" s="139"/>
      <c r="O211" s="140"/>
    </row>
    <row r="212" spans="1:15" x14ac:dyDescent="0.2">
      <c r="N212" s="139"/>
      <c r="O212" s="140"/>
    </row>
    <row r="213" spans="1:15" x14ac:dyDescent="0.2">
      <c r="N213" s="139"/>
      <c r="O213" s="140"/>
    </row>
    <row r="214" spans="1:15" x14ac:dyDescent="0.2">
      <c r="N214" s="139"/>
      <c r="O214" s="140"/>
    </row>
    <row r="218" spans="1:15" x14ac:dyDescent="0.2">
      <c r="A218" s="141"/>
    </row>
    <row r="228" spans="1:1" x14ac:dyDescent="0.2">
      <c r="A228" s="141"/>
    </row>
    <row r="229" spans="1:1" x14ac:dyDescent="0.2">
      <c r="A229" s="14"/>
    </row>
    <row r="230" spans="1:1" x14ac:dyDescent="0.2">
      <c r="A230" s="14"/>
    </row>
    <row r="231" spans="1:1" x14ac:dyDescent="0.2">
      <c r="A231" s="142"/>
    </row>
    <row r="232" spans="1:1" x14ac:dyDescent="0.2">
      <c r="A232" s="142"/>
    </row>
    <row r="233" spans="1:1" x14ac:dyDescent="0.2">
      <c r="A233" s="142"/>
    </row>
    <row r="234" spans="1:1" x14ac:dyDescent="0.2">
      <c r="A234" s="142"/>
    </row>
    <row r="235" spans="1:1" x14ac:dyDescent="0.2">
      <c r="A235" s="142"/>
    </row>
    <row r="236" spans="1:1" x14ac:dyDescent="0.2">
      <c r="A236" s="142"/>
    </row>
    <row r="237" spans="1:1" x14ac:dyDescent="0.2">
      <c r="A237" s="142"/>
    </row>
    <row r="238" spans="1:1" x14ac:dyDescent="0.2">
      <c r="A238" s="142"/>
    </row>
    <row r="239" spans="1:1" x14ac:dyDescent="0.2">
      <c r="A239" s="142"/>
    </row>
    <row r="240" spans="1:1" x14ac:dyDescent="0.2">
      <c r="A240" s="142"/>
    </row>
    <row r="241" spans="1:1" x14ac:dyDescent="0.2">
      <c r="A241" s="142"/>
    </row>
    <row r="242" spans="1:1" x14ac:dyDescent="0.2">
      <c r="A242" s="142"/>
    </row>
    <row r="243" spans="1:1" x14ac:dyDescent="0.2">
      <c r="A243" s="142"/>
    </row>
    <row r="244" spans="1:1" x14ac:dyDescent="0.2">
      <c r="A244" s="142"/>
    </row>
    <row r="245" spans="1:1" x14ac:dyDescent="0.2">
      <c r="A245" s="142"/>
    </row>
    <row r="246" spans="1:1" x14ac:dyDescent="0.2">
      <c r="A246" s="142"/>
    </row>
    <row r="247" spans="1:1" x14ac:dyDescent="0.2">
      <c r="A247" s="142"/>
    </row>
    <row r="248" spans="1:1" x14ac:dyDescent="0.2">
      <c r="A248" s="142"/>
    </row>
    <row r="249" spans="1:1" x14ac:dyDescent="0.2">
      <c r="A249" s="142"/>
    </row>
    <row r="250" spans="1:1" x14ac:dyDescent="0.2">
      <c r="A250" s="142"/>
    </row>
    <row r="251" spans="1:1" x14ac:dyDescent="0.2">
      <c r="A251" s="142"/>
    </row>
    <row r="252" spans="1:1" x14ac:dyDescent="0.2">
      <c r="A252" s="142"/>
    </row>
    <row r="253" spans="1:1" x14ac:dyDescent="0.2">
      <c r="A253" s="142"/>
    </row>
    <row r="254" spans="1:1" x14ac:dyDescent="0.2">
      <c r="A254" s="142"/>
    </row>
    <row r="255" spans="1:1" x14ac:dyDescent="0.2">
      <c r="A255" s="142"/>
    </row>
    <row r="256" spans="1:1" x14ac:dyDescent="0.2">
      <c r="A256" s="142"/>
    </row>
    <row r="257" spans="1:1" x14ac:dyDescent="0.2">
      <c r="A257" s="142"/>
    </row>
    <row r="258" spans="1:1" x14ac:dyDescent="0.2">
      <c r="A258" s="142"/>
    </row>
    <row r="259" spans="1:1" x14ac:dyDescent="0.2">
      <c r="A259" s="142"/>
    </row>
    <row r="260" spans="1:1" x14ac:dyDescent="0.2">
      <c r="A260" s="142"/>
    </row>
    <row r="261" spans="1:1" x14ac:dyDescent="0.2">
      <c r="A261" s="142"/>
    </row>
    <row r="262" spans="1:1" x14ac:dyDescent="0.2">
      <c r="A262" s="142"/>
    </row>
    <row r="263" spans="1:1" x14ac:dyDescent="0.2">
      <c r="A263" s="142"/>
    </row>
    <row r="264" spans="1:1" x14ac:dyDescent="0.2">
      <c r="A264" s="142"/>
    </row>
    <row r="265" spans="1:1" x14ac:dyDescent="0.2">
      <c r="A265" s="142"/>
    </row>
    <row r="266" spans="1:1" x14ac:dyDescent="0.2">
      <c r="A266" s="142"/>
    </row>
    <row r="267" spans="1:1" x14ac:dyDescent="0.2">
      <c r="A267" s="142"/>
    </row>
    <row r="268" spans="1:1" x14ac:dyDescent="0.2">
      <c r="A268" s="142"/>
    </row>
    <row r="269" spans="1:1" x14ac:dyDescent="0.2">
      <c r="A269" s="142"/>
    </row>
    <row r="270" spans="1:1" x14ac:dyDescent="0.2">
      <c r="A270" s="142"/>
    </row>
    <row r="271" spans="1:1" x14ac:dyDescent="0.2">
      <c r="A271" s="142"/>
    </row>
    <row r="272" spans="1:1" x14ac:dyDescent="0.2">
      <c r="A272" s="142"/>
    </row>
    <row r="273" spans="1:1" x14ac:dyDescent="0.2">
      <c r="A273" s="142"/>
    </row>
    <row r="274" spans="1:1" x14ac:dyDescent="0.2">
      <c r="A274" s="142"/>
    </row>
    <row r="275" spans="1:1" x14ac:dyDescent="0.2">
      <c r="A275" s="142"/>
    </row>
    <row r="276" spans="1:1" x14ac:dyDescent="0.2">
      <c r="A276" s="142"/>
    </row>
    <row r="277" spans="1:1" x14ac:dyDescent="0.2">
      <c r="A277" s="142"/>
    </row>
    <row r="278" spans="1:1" x14ac:dyDescent="0.2">
      <c r="A278" s="142"/>
    </row>
    <row r="279" spans="1:1" x14ac:dyDescent="0.2">
      <c r="A279" s="142"/>
    </row>
    <row r="280" spans="1:1" x14ac:dyDescent="0.2">
      <c r="A280" s="142"/>
    </row>
    <row r="281" spans="1:1" x14ac:dyDescent="0.2">
      <c r="A281" s="142"/>
    </row>
    <row r="282" spans="1:1" x14ac:dyDescent="0.2">
      <c r="A282" s="142"/>
    </row>
    <row r="283" spans="1:1" x14ac:dyDescent="0.2">
      <c r="A283" s="142"/>
    </row>
    <row r="284" spans="1:1" x14ac:dyDescent="0.2">
      <c r="A284" s="142"/>
    </row>
    <row r="285" spans="1:1" x14ac:dyDescent="0.2">
      <c r="A285" s="142"/>
    </row>
    <row r="286" spans="1:1" x14ac:dyDescent="0.2">
      <c r="A286" s="142"/>
    </row>
    <row r="287" spans="1:1" x14ac:dyDescent="0.2">
      <c r="A287" s="142"/>
    </row>
    <row r="288" spans="1:1" x14ac:dyDescent="0.2">
      <c r="A288" s="142"/>
    </row>
    <row r="289" spans="1:1" x14ac:dyDescent="0.2">
      <c r="A289" s="142"/>
    </row>
    <row r="290" spans="1:1" x14ac:dyDescent="0.2">
      <c r="A290" s="142"/>
    </row>
    <row r="291" spans="1:1" x14ac:dyDescent="0.2">
      <c r="A291" s="142"/>
    </row>
    <row r="292" spans="1:1" x14ac:dyDescent="0.2">
      <c r="A292" s="142"/>
    </row>
    <row r="293" spans="1:1" x14ac:dyDescent="0.2">
      <c r="A293" s="142"/>
    </row>
    <row r="294" spans="1:1" x14ac:dyDescent="0.2">
      <c r="A294" s="142"/>
    </row>
    <row r="295" spans="1:1" x14ac:dyDescent="0.2">
      <c r="A295" s="142"/>
    </row>
    <row r="296" spans="1:1" x14ac:dyDescent="0.2">
      <c r="A296" s="142"/>
    </row>
    <row r="297" spans="1:1" x14ac:dyDescent="0.2">
      <c r="A297" s="142"/>
    </row>
    <row r="298" spans="1:1" x14ac:dyDescent="0.2">
      <c r="A298" s="142"/>
    </row>
    <row r="299" spans="1:1" x14ac:dyDescent="0.2">
      <c r="A299" s="142"/>
    </row>
    <row r="300" spans="1:1" x14ac:dyDescent="0.2">
      <c r="A300" s="142"/>
    </row>
    <row r="301" spans="1:1" x14ac:dyDescent="0.2">
      <c r="A301" s="142"/>
    </row>
    <row r="302" spans="1:1" x14ac:dyDescent="0.2">
      <c r="A302" s="142"/>
    </row>
    <row r="303" spans="1:1" x14ac:dyDescent="0.2">
      <c r="A303" s="142"/>
    </row>
    <row r="304" spans="1:1" x14ac:dyDescent="0.2">
      <c r="A304" s="142"/>
    </row>
    <row r="305" spans="1:1" x14ac:dyDescent="0.2">
      <c r="A305" s="142"/>
    </row>
    <row r="306" spans="1:1" x14ac:dyDescent="0.2">
      <c r="A306" s="142"/>
    </row>
    <row r="307" spans="1:1" x14ac:dyDescent="0.2">
      <c r="A307" s="142"/>
    </row>
    <row r="308" spans="1:1" x14ac:dyDescent="0.2">
      <c r="A308" s="142"/>
    </row>
    <row r="309" spans="1:1" x14ac:dyDescent="0.2">
      <c r="A309" s="142"/>
    </row>
    <row r="310" spans="1:1" x14ac:dyDescent="0.2">
      <c r="A310" s="142"/>
    </row>
    <row r="311" spans="1:1" x14ac:dyDescent="0.2">
      <c r="A311" s="142"/>
    </row>
    <row r="312" spans="1:1" x14ac:dyDescent="0.2">
      <c r="A312" s="142"/>
    </row>
    <row r="313" spans="1:1" x14ac:dyDescent="0.2">
      <c r="A313" s="142"/>
    </row>
    <row r="314" spans="1:1" x14ac:dyDescent="0.2">
      <c r="A314" s="142"/>
    </row>
    <row r="315" spans="1:1" x14ac:dyDescent="0.2">
      <c r="A315" s="142"/>
    </row>
    <row r="316" spans="1:1" x14ac:dyDescent="0.2">
      <c r="A316" s="142"/>
    </row>
    <row r="317" spans="1:1" x14ac:dyDescent="0.2">
      <c r="A317" s="142"/>
    </row>
    <row r="318" spans="1:1" x14ac:dyDescent="0.2">
      <c r="A318" s="142"/>
    </row>
    <row r="319" spans="1:1" x14ac:dyDescent="0.2">
      <c r="A319" s="142"/>
    </row>
    <row r="320" spans="1:1" x14ac:dyDescent="0.2">
      <c r="A320" s="142"/>
    </row>
    <row r="321" spans="1:1" x14ac:dyDescent="0.2">
      <c r="A321" s="142"/>
    </row>
    <row r="322" spans="1:1" x14ac:dyDescent="0.2">
      <c r="A322" s="142"/>
    </row>
    <row r="323" spans="1:1" x14ac:dyDescent="0.2">
      <c r="A323" s="142"/>
    </row>
    <row r="324" spans="1:1" x14ac:dyDescent="0.2">
      <c r="A324" s="142"/>
    </row>
    <row r="325" spans="1:1" x14ac:dyDescent="0.2">
      <c r="A325" s="142"/>
    </row>
    <row r="326" spans="1:1" x14ac:dyDescent="0.2">
      <c r="A326" s="142"/>
    </row>
    <row r="327" spans="1:1" x14ac:dyDescent="0.2">
      <c r="A327" s="142"/>
    </row>
    <row r="328" spans="1:1" x14ac:dyDescent="0.2">
      <c r="A328" s="142"/>
    </row>
    <row r="329" spans="1:1" x14ac:dyDescent="0.2">
      <c r="A329" s="142"/>
    </row>
    <row r="330" spans="1:1" x14ac:dyDescent="0.2">
      <c r="A330" s="142"/>
    </row>
    <row r="331" spans="1:1" x14ac:dyDescent="0.2">
      <c r="A331" s="142"/>
    </row>
    <row r="332" spans="1:1" x14ac:dyDescent="0.2">
      <c r="A332" s="142"/>
    </row>
    <row r="333" spans="1:1" x14ac:dyDescent="0.2">
      <c r="A333" s="142"/>
    </row>
    <row r="334" spans="1:1" x14ac:dyDescent="0.2">
      <c r="A334" s="142"/>
    </row>
    <row r="335" spans="1:1" x14ac:dyDescent="0.2">
      <c r="A335" s="142"/>
    </row>
    <row r="336" spans="1:1" x14ac:dyDescent="0.2">
      <c r="A336" s="142"/>
    </row>
    <row r="337" spans="1:1" x14ac:dyDescent="0.2">
      <c r="A337" s="142"/>
    </row>
    <row r="338" spans="1:1" x14ac:dyDescent="0.2">
      <c r="A338" s="142"/>
    </row>
    <row r="339" spans="1:1" x14ac:dyDescent="0.2">
      <c r="A339" s="142"/>
    </row>
    <row r="340" spans="1:1" x14ac:dyDescent="0.2">
      <c r="A340" s="142"/>
    </row>
    <row r="341" spans="1:1" x14ac:dyDescent="0.2">
      <c r="A341" s="142"/>
    </row>
    <row r="342" spans="1:1" x14ac:dyDescent="0.2">
      <c r="A342" s="142"/>
    </row>
    <row r="343" spans="1:1" x14ac:dyDescent="0.2">
      <c r="A343" s="142"/>
    </row>
    <row r="344" spans="1:1" x14ac:dyDescent="0.2">
      <c r="A344" s="142"/>
    </row>
    <row r="345" spans="1:1" x14ac:dyDescent="0.2">
      <c r="A345" s="142"/>
    </row>
    <row r="346" spans="1:1" x14ac:dyDescent="0.2">
      <c r="A346" s="142"/>
    </row>
    <row r="347" spans="1:1" x14ac:dyDescent="0.2">
      <c r="A347" s="142"/>
    </row>
    <row r="348" spans="1:1" x14ac:dyDescent="0.2">
      <c r="A348" s="142"/>
    </row>
    <row r="349" spans="1:1" x14ac:dyDescent="0.2">
      <c r="A349" s="142"/>
    </row>
    <row r="350" spans="1:1" x14ac:dyDescent="0.2">
      <c r="A350" s="142"/>
    </row>
    <row r="351" spans="1:1" x14ac:dyDescent="0.2">
      <c r="A351" s="142"/>
    </row>
    <row r="352" spans="1:1" x14ac:dyDescent="0.2">
      <c r="A352" s="142"/>
    </row>
    <row r="353" spans="1:1" x14ac:dyDescent="0.2">
      <c r="A353" s="142"/>
    </row>
    <row r="354" spans="1:1" x14ac:dyDescent="0.2">
      <c r="A354" s="142"/>
    </row>
    <row r="355" spans="1:1" x14ac:dyDescent="0.2">
      <c r="A355" s="142"/>
    </row>
    <row r="356" spans="1:1" x14ac:dyDescent="0.2">
      <c r="A356" s="142"/>
    </row>
    <row r="357" spans="1:1" x14ac:dyDescent="0.2">
      <c r="A357" s="142"/>
    </row>
    <row r="358" spans="1:1" x14ac:dyDescent="0.2">
      <c r="A358" s="142"/>
    </row>
    <row r="359" spans="1:1" x14ac:dyDescent="0.2">
      <c r="A359" s="142"/>
    </row>
    <row r="360" spans="1:1" x14ac:dyDescent="0.2">
      <c r="A360" s="142"/>
    </row>
    <row r="361" spans="1:1" x14ac:dyDescent="0.2">
      <c r="A361" s="142"/>
    </row>
    <row r="362" spans="1:1" x14ac:dyDescent="0.2">
      <c r="A362" s="142"/>
    </row>
    <row r="363" spans="1:1" x14ac:dyDescent="0.2">
      <c r="A363" s="142"/>
    </row>
    <row r="364" spans="1:1" x14ac:dyDescent="0.2">
      <c r="A364" s="142"/>
    </row>
    <row r="365" spans="1:1" x14ac:dyDescent="0.2">
      <c r="A365" s="142"/>
    </row>
    <row r="366" spans="1:1" x14ac:dyDescent="0.2">
      <c r="A366" s="142"/>
    </row>
    <row r="367" spans="1:1" x14ac:dyDescent="0.2">
      <c r="A367" s="142"/>
    </row>
    <row r="368" spans="1:1" x14ac:dyDescent="0.2">
      <c r="A368" s="142"/>
    </row>
    <row r="369" spans="1:1" x14ac:dyDescent="0.2">
      <c r="A369" s="142"/>
    </row>
    <row r="370" spans="1:1" x14ac:dyDescent="0.2">
      <c r="A370" s="142"/>
    </row>
    <row r="371" spans="1:1" x14ac:dyDescent="0.2">
      <c r="A371" s="142"/>
    </row>
    <row r="372" spans="1:1" x14ac:dyDescent="0.2">
      <c r="A372" s="142"/>
    </row>
    <row r="373" spans="1:1" x14ac:dyDescent="0.2">
      <c r="A373" s="142"/>
    </row>
    <row r="374" spans="1:1" x14ac:dyDescent="0.2">
      <c r="A374" s="142"/>
    </row>
    <row r="375" spans="1:1" x14ac:dyDescent="0.2">
      <c r="A375" s="142"/>
    </row>
    <row r="376" spans="1:1" x14ac:dyDescent="0.2">
      <c r="A376" s="142"/>
    </row>
    <row r="377" spans="1:1" x14ac:dyDescent="0.2">
      <c r="A377" s="142"/>
    </row>
    <row r="378" spans="1:1" x14ac:dyDescent="0.2">
      <c r="A378" s="142"/>
    </row>
    <row r="379" spans="1:1" x14ac:dyDescent="0.2">
      <c r="A379" s="142"/>
    </row>
    <row r="380" spans="1:1" x14ac:dyDescent="0.2">
      <c r="A380" s="142"/>
    </row>
    <row r="381" spans="1:1" x14ac:dyDescent="0.2">
      <c r="A381" s="142"/>
    </row>
    <row r="382" spans="1:1" x14ac:dyDescent="0.2">
      <c r="A382" s="142"/>
    </row>
    <row r="383" spans="1:1" x14ac:dyDescent="0.2">
      <c r="A383" s="142"/>
    </row>
    <row r="384" spans="1:1" x14ac:dyDescent="0.2">
      <c r="A384" s="142"/>
    </row>
    <row r="385" spans="1:1" x14ac:dyDescent="0.2">
      <c r="A385" s="142"/>
    </row>
    <row r="386" spans="1:1" x14ac:dyDescent="0.2">
      <c r="A386" s="142"/>
    </row>
    <row r="387" spans="1:1" x14ac:dyDescent="0.2">
      <c r="A387" s="142"/>
    </row>
    <row r="388" spans="1:1" x14ac:dyDescent="0.2">
      <c r="A388" s="142"/>
    </row>
    <row r="389" spans="1:1" x14ac:dyDescent="0.2">
      <c r="A389" s="142"/>
    </row>
    <row r="390" spans="1:1" x14ac:dyDescent="0.2">
      <c r="A390" s="142"/>
    </row>
    <row r="391" spans="1:1" x14ac:dyDescent="0.2">
      <c r="A391" s="142"/>
    </row>
    <row r="392" spans="1:1" x14ac:dyDescent="0.2">
      <c r="A392" s="142"/>
    </row>
    <row r="393" spans="1:1" x14ac:dyDescent="0.2">
      <c r="A393" s="142"/>
    </row>
    <row r="394" spans="1:1" x14ac:dyDescent="0.2">
      <c r="A394" s="142"/>
    </row>
    <row r="395" spans="1:1" x14ac:dyDescent="0.2">
      <c r="A395" s="142"/>
    </row>
    <row r="396" spans="1:1" x14ac:dyDescent="0.2">
      <c r="A396" s="142"/>
    </row>
    <row r="397" spans="1:1" x14ac:dyDescent="0.2">
      <c r="A397" s="142"/>
    </row>
    <row r="398" spans="1:1" x14ac:dyDescent="0.2">
      <c r="A398" s="142"/>
    </row>
    <row r="399" spans="1:1" x14ac:dyDescent="0.2">
      <c r="A399" s="142"/>
    </row>
    <row r="400" spans="1:1" x14ac:dyDescent="0.2">
      <c r="A400" s="142"/>
    </row>
    <row r="401" spans="1:1" x14ac:dyDescent="0.2">
      <c r="A401" s="142"/>
    </row>
    <row r="402" spans="1:1" x14ac:dyDescent="0.2">
      <c r="A402" s="142"/>
    </row>
    <row r="403" spans="1:1" x14ac:dyDescent="0.2">
      <c r="A403" s="142"/>
    </row>
    <row r="404" spans="1:1" x14ac:dyDescent="0.2">
      <c r="A404" s="142"/>
    </row>
    <row r="405" spans="1:1" x14ac:dyDescent="0.2">
      <c r="A405" s="142"/>
    </row>
    <row r="406" spans="1:1" x14ac:dyDescent="0.2">
      <c r="A406" s="142"/>
    </row>
    <row r="407" spans="1:1" x14ac:dyDescent="0.2">
      <c r="A407" s="142"/>
    </row>
    <row r="408" spans="1:1" x14ac:dyDescent="0.2">
      <c r="A408" s="142"/>
    </row>
    <row r="409" spans="1:1" x14ac:dyDescent="0.2">
      <c r="A409" s="142"/>
    </row>
    <row r="410" spans="1:1" x14ac:dyDescent="0.2">
      <c r="A410" s="142"/>
    </row>
    <row r="411" spans="1:1" x14ac:dyDescent="0.2">
      <c r="A411" s="142"/>
    </row>
    <row r="412" spans="1:1" x14ac:dyDescent="0.2">
      <c r="A412" s="142"/>
    </row>
    <row r="413" spans="1:1" x14ac:dyDescent="0.2">
      <c r="A413" s="142"/>
    </row>
    <row r="414" spans="1:1" x14ac:dyDescent="0.2">
      <c r="A414" s="142"/>
    </row>
    <row r="415" spans="1:1" x14ac:dyDescent="0.2">
      <c r="A415" s="142"/>
    </row>
    <row r="416" spans="1:1" x14ac:dyDescent="0.2">
      <c r="A416" s="142"/>
    </row>
    <row r="417" spans="1:1" x14ac:dyDescent="0.2">
      <c r="A417" s="142"/>
    </row>
    <row r="418" spans="1:1" x14ac:dyDescent="0.2">
      <c r="A418" s="142"/>
    </row>
    <row r="419" spans="1:1" x14ac:dyDescent="0.2">
      <c r="A419" s="142"/>
    </row>
    <row r="420" spans="1:1" x14ac:dyDescent="0.2">
      <c r="A420" s="142"/>
    </row>
    <row r="421" spans="1:1" x14ac:dyDescent="0.2">
      <c r="A421" s="142"/>
    </row>
    <row r="422" spans="1:1" x14ac:dyDescent="0.2">
      <c r="A422" s="142"/>
    </row>
    <row r="423" spans="1:1" x14ac:dyDescent="0.2">
      <c r="A423" s="142"/>
    </row>
    <row r="424" spans="1:1" x14ac:dyDescent="0.2">
      <c r="A424" s="142"/>
    </row>
    <row r="425" spans="1:1" x14ac:dyDescent="0.2">
      <c r="A425" s="142"/>
    </row>
    <row r="426" spans="1:1" x14ac:dyDescent="0.2">
      <c r="A426" s="142"/>
    </row>
    <row r="427" spans="1:1" x14ac:dyDescent="0.2">
      <c r="A427" s="142"/>
    </row>
    <row r="428" spans="1:1" x14ac:dyDescent="0.2">
      <c r="A428" s="142"/>
    </row>
    <row r="429" spans="1:1" x14ac:dyDescent="0.2">
      <c r="A429" s="142"/>
    </row>
    <row r="430" spans="1:1" x14ac:dyDescent="0.2">
      <c r="A430" s="142"/>
    </row>
    <row r="431" spans="1:1" x14ac:dyDescent="0.2">
      <c r="A431" s="142"/>
    </row>
    <row r="432" spans="1:1" x14ac:dyDescent="0.2">
      <c r="A432" s="142"/>
    </row>
    <row r="433" spans="1:1" x14ac:dyDescent="0.2">
      <c r="A433" s="142"/>
    </row>
    <row r="434" spans="1:1" x14ac:dyDescent="0.2">
      <c r="A434" s="142"/>
    </row>
    <row r="435" spans="1:1" x14ac:dyDescent="0.2">
      <c r="A435" s="142"/>
    </row>
    <row r="436" spans="1:1" x14ac:dyDescent="0.2">
      <c r="A436" s="142"/>
    </row>
    <row r="437" spans="1:1" x14ac:dyDescent="0.2">
      <c r="A437" s="142"/>
    </row>
    <row r="438" spans="1:1" x14ac:dyDescent="0.2">
      <c r="A438" s="142"/>
    </row>
    <row r="439" spans="1:1" x14ac:dyDescent="0.2">
      <c r="A439" s="142"/>
    </row>
    <row r="440" spans="1:1" x14ac:dyDescent="0.2">
      <c r="A440" s="142"/>
    </row>
    <row r="441" spans="1:1" x14ac:dyDescent="0.2">
      <c r="A441" s="142"/>
    </row>
    <row r="442" spans="1:1" x14ac:dyDescent="0.2">
      <c r="A442" s="142"/>
    </row>
    <row r="443" spans="1:1" x14ac:dyDescent="0.2">
      <c r="A443" s="142"/>
    </row>
    <row r="444" spans="1:1" x14ac:dyDescent="0.2">
      <c r="A444" s="142"/>
    </row>
    <row r="445" spans="1:1" x14ac:dyDescent="0.2">
      <c r="A445" s="142"/>
    </row>
    <row r="446" spans="1:1" x14ac:dyDescent="0.2">
      <c r="A446" s="142"/>
    </row>
    <row r="447" spans="1:1" x14ac:dyDescent="0.2">
      <c r="A447" s="142"/>
    </row>
    <row r="448" spans="1:1" x14ac:dyDescent="0.2">
      <c r="A448" s="142"/>
    </row>
    <row r="449" spans="1:1" x14ac:dyDescent="0.2">
      <c r="A449" s="142"/>
    </row>
    <row r="450" spans="1:1" x14ac:dyDescent="0.2">
      <c r="A450" s="142"/>
    </row>
    <row r="451" spans="1:1" x14ac:dyDescent="0.2">
      <c r="A451" s="142"/>
    </row>
    <row r="452" spans="1:1" x14ac:dyDescent="0.2">
      <c r="A452" s="142"/>
    </row>
    <row r="453" spans="1:1" x14ac:dyDescent="0.2">
      <c r="A453" s="142"/>
    </row>
    <row r="454" spans="1:1" x14ac:dyDescent="0.2">
      <c r="A454" s="142"/>
    </row>
    <row r="455" spans="1:1" x14ac:dyDescent="0.2">
      <c r="A455" s="142"/>
    </row>
    <row r="456" spans="1:1" x14ac:dyDescent="0.2">
      <c r="A456" s="142"/>
    </row>
    <row r="457" spans="1:1" x14ac:dyDescent="0.2">
      <c r="A457" s="142"/>
    </row>
    <row r="458" spans="1:1" x14ac:dyDescent="0.2">
      <c r="A458" s="142"/>
    </row>
    <row r="459" spans="1:1" x14ac:dyDescent="0.2">
      <c r="A459" s="142"/>
    </row>
    <row r="460" spans="1:1" x14ac:dyDescent="0.2">
      <c r="A460" s="142"/>
    </row>
    <row r="461" spans="1:1" x14ac:dyDescent="0.2">
      <c r="A461" s="142"/>
    </row>
    <row r="462" spans="1:1" x14ac:dyDescent="0.2">
      <c r="A462" s="142"/>
    </row>
    <row r="463" spans="1:1" x14ac:dyDescent="0.2">
      <c r="A463" s="142"/>
    </row>
    <row r="464" spans="1:1" x14ac:dyDescent="0.2">
      <c r="A464" s="142"/>
    </row>
    <row r="465" spans="1:1" x14ac:dyDescent="0.2">
      <c r="A465" s="142"/>
    </row>
    <row r="466" spans="1:1" x14ac:dyDescent="0.2">
      <c r="A466" s="142"/>
    </row>
    <row r="467" spans="1:1" x14ac:dyDescent="0.2">
      <c r="A467" s="142"/>
    </row>
    <row r="468" spans="1:1" x14ac:dyDescent="0.2">
      <c r="A468" s="142"/>
    </row>
    <row r="469" spans="1:1" x14ac:dyDescent="0.2">
      <c r="A469" s="142"/>
    </row>
    <row r="470" spans="1:1" x14ac:dyDescent="0.2">
      <c r="A470" s="142"/>
    </row>
    <row r="471" spans="1:1" x14ac:dyDescent="0.2">
      <c r="A471" s="142"/>
    </row>
    <row r="472" spans="1:1" x14ac:dyDescent="0.2">
      <c r="A472" s="142"/>
    </row>
    <row r="473" spans="1:1" x14ac:dyDescent="0.2">
      <c r="A473" s="142"/>
    </row>
    <row r="474" spans="1:1" x14ac:dyDescent="0.2">
      <c r="A474" s="142"/>
    </row>
    <row r="475" spans="1:1" x14ac:dyDescent="0.2">
      <c r="A475" s="142"/>
    </row>
    <row r="476" spans="1:1" x14ac:dyDescent="0.2">
      <c r="A476" s="142"/>
    </row>
    <row r="477" spans="1:1" x14ac:dyDescent="0.2">
      <c r="A477" s="142"/>
    </row>
    <row r="478" spans="1:1" x14ac:dyDescent="0.2">
      <c r="A478" s="142"/>
    </row>
    <row r="479" spans="1:1" x14ac:dyDescent="0.2">
      <c r="A479" s="142"/>
    </row>
    <row r="480" spans="1:1" x14ac:dyDescent="0.2">
      <c r="A480" s="142"/>
    </row>
    <row r="481" spans="1:1" x14ac:dyDescent="0.2">
      <c r="A481" s="142"/>
    </row>
    <row r="482" spans="1:1" x14ac:dyDescent="0.2">
      <c r="A482" s="142"/>
    </row>
    <row r="483" spans="1:1" x14ac:dyDescent="0.2">
      <c r="A483" s="142"/>
    </row>
    <row r="484" spans="1:1" x14ac:dyDescent="0.2">
      <c r="A484" s="142"/>
    </row>
    <row r="485" spans="1:1" x14ac:dyDescent="0.2">
      <c r="A485" s="142"/>
    </row>
    <row r="486" spans="1:1" x14ac:dyDescent="0.2">
      <c r="A486" s="142"/>
    </row>
    <row r="487" spans="1:1" x14ac:dyDescent="0.2">
      <c r="A487" s="142"/>
    </row>
    <row r="488" spans="1:1" x14ac:dyDescent="0.2">
      <c r="A488" s="142"/>
    </row>
    <row r="489" spans="1:1" x14ac:dyDescent="0.2">
      <c r="A489" s="142"/>
    </row>
    <row r="490" spans="1:1" x14ac:dyDescent="0.2">
      <c r="A490" s="142"/>
    </row>
    <row r="491" spans="1:1" x14ac:dyDescent="0.2">
      <c r="A491" s="142"/>
    </row>
    <row r="492" spans="1:1" x14ac:dyDescent="0.2">
      <c r="A492" s="142"/>
    </row>
    <row r="493" spans="1:1" x14ac:dyDescent="0.2">
      <c r="A493" s="142"/>
    </row>
    <row r="494" spans="1:1" x14ac:dyDescent="0.2">
      <c r="A494" s="142"/>
    </row>
    <row r="495" spans="1:1" x14ac:dyDescent="0.2">
      <c r="A495" s="142"/>
    </row>
    <row r="496" spans="1:1" x14ac:dyDescent="0.2">
      <c r="A496" s="142"/>
    </row>
    <row r="497" spans="1:1" x14ac:dyDescent="0.2">
      <c r="A497" s="142"/>
    </row>
    <row r="498" spans="1:1" x14ac:dyDescent="0.2">
      <c r="A498" s="142"/>
    </row>
    <row r="499" spans="1:1" x14ac:dyDescent="0.2">
      <c r="A499" s="142"/>
    </row>
    <row r="500" spans="1:1" x14ac:dyDescent="0.2">
      <c r="A500" s="142"/>
    </row>
    <row r="501" spans="1:1" x14ac:dyDescent="0.2">
      <c r="A501" s="142"/>
    </row>
    <row r="502" spans="1:1" x14ac:dyDescent="0.2">
      <c r="A502" s="142"/>
    </row>
    <row r="503" spans="1:1" x14ac:dyDescent="0.2">
      <c r="A503" s="142"/>
    </row>
    <row r="504" spans="1:1" x14ac:dyDescent="0.2">
      <c r="A504" s="142"/>
    </row>
    <row r="505" spans="1:1" x14ac:dyDescent="0.2">
      <c r="A505" s="142"/>
    </row>
    <row r="506" spans="1:1" x14ac:dyDescent="0.2">
      <c r="A506" s="142"/>
    </row>
    <row r="507" spans="1:1" x14ac:dyDescent="0.2">
      <c r="A507" s="142"/>
    </row>
    <row r="508" spans="1:1" x14ac:dyDescent="0.2">
      <c r="A508" s="142"/>
    </row>
    <row r="509" spans="1:1" x14ac:dyDescent="0.2">
      <c r="A509" s="142"/>
    </row>
    <row r="510" spans="1:1" x14ac:dyDescent="0.2">
      <c r="A510" s="142"/>
    </row>
    <row r="511" spans="1:1" x14ac:dyDescent="0.2">
      <c r="A511" s="142"/>
    </row>
    <row r="512" spans="1:1" x14ac:dyDescent="0.2">
      <c r="A512" s="142"/>
    </row>
    <row r="513" spans="1:1" x14ac:dyDescent="0.2">
      <c r="A513" s="142"/>
    </row>
    <row r="514" spans="1:1" x14ac:dyDescent="0.2">
      <c r="A514" s="142"/>
    </row>
    <row r="515" spans="1:1" x14ac:dyDescent="0.2">
      <c r="A515" s="142"/>
    </row>
    <row r="516" spans="1:1" x14ac:dyDescent="0.2">
      <c r="A516" s="142"/>
    </row>
    <row r="517" spans="1:1" x14ac:dyDescent="0.2">
      <c r="A517" s="142"/>
    </row>
    <row r="518" spans="1:1" x14ac:dyDescent="0.2">
      <c r="A518" s="142"/>
    </row>
    <row r="519" spans="1:1" x14ac:dyDescent="0.2">
      <c r="A519" s="142"/>
    </row>
    <row r="520" spans="1:1" x14ac:dyDescent="0.2">
      <c r="A520" s="142"/>
    </row>
    <row r="521" spans="1:1" x14ac:dyDescent="0.2">
      <c r="A521" s="142"/>
    </row>
    <row r="522" spans="1:1" x14ac:dyDescent="0.2">
      <c r="A522" s="142"/>
    </row>
    <row r="523" spans="1:1" x14ac:dyDescent="0.2">
      <c r="A523" s="142"/>
    </row>
    <row r="524" spans="1:1" x14ac:dyDescent="0.2">
      <c r="A524" s="142"/>
    </row>
    <row r="525" spans="1:1" x14ac:dyDescent="0.2">
      <c r="A525" s="142"/>
    </row>
    <row r="526" spans="1:1" x14ac:dyDescent="0.2">
      <c r="A526" s="142"/>
    </row>
    <row r="527" spans="1:1" x14ac:dyDescent="0.2">
      <c r="A527" s="142"/>
    </row>
    <row r="528" spans="1:1" x14ac:dyDescent="0.2">
      <c r="A528" s="142"/>
    </row>
    <row r="529" spans="1:1" x14ac:dyDescent="0.2">
      <c r="A529" s="142"/>
    </row>
    <row r="530" spans="1:1" x14ac:dyDescent="0.2">
      <c r="A530" s="142"/>
    </row>
    <row r="531" spans="1:1" x14ac:dyDescent="0.2">
      <c r="A531" s="142"/>
    </row>
    <row r="532" spans="1:1" x14ac:dyDescent="0.2">
      <c r="A532" s="142"/>
    </row>
    <row r="533" spans="1:1" x14ac:dyDescent="0.2">
      <c r="A533" s="142"/>
    </row>
    <row r="534" spans="1:1" x14ac:dyDescent="0.2">
      <c r="A534" s="142"/>
    </row>
    <row r="535" spans="1:1" x14ac:dyDescent="0.2">
      <c r="A535" s="142"/>
    </row>
    <row r="536" spans="1:1" x14ac:dyDescent="0.2">
      <c r="A536" s="142"/>
    </row>
    <row r="537" spans="1:1" x14ac:dyDescent="0.2">
      <c r="A537" s="142"/>
    </row>
    <row r="538" spans="1:1" x14ac:dyDescent="0.2">
      <c r="A538" s="142"/>
    </row>
    <row r="539" spans="1:1" x14ac:dyDescent="0.2">
      <c r="A539" s="142"/>
    </row>
    <row r="540" spans="1:1" x14ac:dyDescent="0.2">
      <c r="A540" s="142"/>
    </row>
    <row r="541" spans="1:1" x14ac:dyDescent="0.2">
      <c r="A541" s="142"/>
    </row>
    <row r="542" spans="1:1" x14ac:dyDescent="0.2">
      <c r="A542" s="142"/>
    </row>
    <row r="543" spans="1:1" x14ac:dyDescent="0.2">
      <c r="A543" s="142"/>
    </row>
    <row r="544" spans="1:1" x14ac:dyDescent="0.2">
      <c r="A544" s="142"/>
    </row>
    <row r="545" spans="1:1" x14ac:dyDescent="0.2">
      <c r="A545" s="142"/>
    </row>
    <row r="546" spans="1:1" x14ac:dyDescent="0.2">
      <c r="A546" s="142"/>
    </row>
    <row r="547" spans="1:1" x14ac:dyDescent="0.2">
      <c r="A547" s="142"/>
    </row>
    <row r="548" spans="1:1" x14ac:dyDescent="0.2">
      <c r="A548" s="142"/>
    </row>
    <row r="549" spans="1:1" x14ac:dyDescent="0.2">
      <c r="A549" s="142"/>
    </row>
    <row r="550" spans="1:1" x14ac:dyDescent="0.2">
      <c r="A550" s="142"/>
    </row>
    <row r="551" spans="1:1" x14ac:dyDescent="0.2">
      <c r="A551" s="142"/>
    </row>
    <row r="552" spans="1:1" x14ac:dyDescent="0.2">
      <c r="A552" s="142"/>
    </row>
    <row r="553" spans="1:1" x14ac:dyDescent="0.2">
      <c r="A553" s="142"/>
    </row>
    <row r="554" spans="1:1" x14ac:dyDescent="0.2">
      <c r="A554" s="142"/>
    </row>
    <row r="555" spans="1:1" x14ac:dyDescent="0.2">
      <c r="A555" s="142"/>
    </row>
    <row r="556" spans="1:1" x14ac:dyDescent="0.2">
      <c r="A556" s="142"/>
    </row>
    <row r="557" spans="1:1" x14ac:dyDescent="0.2">
      <c r="A557" s="142"/>
    </row>
    <row r="558" spans="1:1" x14ac:dyDescent="0.2">
      <c r="A558" s="142"/>
    </row>
    <row r="559" spans="1:1" x14ac:dyDescent="0.2">
      <c r="A559" s="142"/>
    </row>
    <row r="560" spans="1:1" x14ac:dyDescent="0.2">
      <c r="A560" s="142"/>
    </row>
    <row r="561" spans="1:1" x14ac:dyDescent="0.2">
      <c r="A561" s="142"/>
    </row>
    <row r="562" spans="1:1" x14ac:dyDescent="0.2">
      <c r="A562" s="142"/>
    </row>
    <row r="563" spans="1:1" x14ac:dyDescent="0.2">
      <c r="A563" s="142"/>
    </row>
    <row r="564" spans="1:1" x14ac:dyDescent="0.2">
      <c r="A564" s="142"/>
    </row>
    <row r="565" spans="1:1" x14ac:dyDescent="0.2">
      <c r="A565" s="142"/>
    </row>
    <row r="566" spans="1:1" x14ac:dyDescent="0.2">
      <c r="A566" s="142"/>
    </row>
    <row r="567" spans="1:1" x14ac:dyDescent="0.2">
      <c r="A567" s="142"/>
    </row>
    <row r="568" spans="1:1" x14ac:dyDescent="0.2">
      <c r="A568" s="142"/>
    </row>
    <row r="569" spans="1:1" x14ac:dyDescent="0.2">
      <c r="A569" s="142"/>
    </row>
    <row r="570" spans="1:1" x14ac:dyDescent="0.2">
      <c r="A570" s="142"/>
    </row>
    <row r="571" spans="1:1" x14ac:dyDescent="0.2">
      <c r="A571" s="142"/>
    </row>
    <row r="572" spans="1:1" x14ac:dyDescent="0.2">
      <c r="A572" s="142"/>
    </row>
    <row r="573" spans="1:1" x14ac:dyDescent="0.2">
      <c r="A573" s="142"/>
    </row>
    <row r="574" spans="1:1" x14ac:dyDescent="0.2">
      <c r="A574" s="142"/>
    </row>
    <row r="575" spans="1:1" x14ac:dyDescent="0.2">
      <c r="A575" s="142"/>
    </row>
    <row r="576" spans="1:1" x14ac:dyDescent="0.2">
      <c r="A576" s="142"/>
    </row>
    <row r="577" spans="1:1" x14ac:dyDescent="0.2">
      <c r="A577" s="142"/>
    </row>
    <row r="578" spans="1:1" x14ac:dyDescent="0.2">
      <c r="A578" s="142"/>
    </row>
    <row r="579" spans="1:1" x14ac:dyDescent="0.2">
      <c r="A579" s="142"/>
    </row>
    <row r="580" spans="1:1" x14ac:dyDescent="0.2">
      <c r="A580" s="142"/>
    </row>
    <row r="581" spans="1:1" x14ac:dyDescent="0.2">
      <c r="A581" s="142"/>
    </row>
    <row r="582" spans="1:1" x14ac:dyDescent="0.2">
      <c r="A582" s="142"/>
    </row>
    <row r="583" spans="1:1" x14ac:dyDescent="0.2">
      <c r="A583" s="142"/>
    </row>
    <row r="584" spans="1:1" x14ac:dyDescent="0.2">
      <c r="A584" s="142"/>
    </row>
    <row r="585" spans="1:1" x14ac:dyDescent="0.2">
      <c r="A585" s="142"/>
    </row>
    <row r="586" spans="1:1" x14ac:dyDescent="0.2">
      <c r="A586" s="142"/>
    </row>
    <row r="587" spans="1:1" x14ac:dyDescent="0.2">
      <c r="A587" s="142"/>
    </row>
    <row r="588" spans="1:1" x14ac:dyDescent="0.2">
      <c r="A588" s="142"/>
    </row>
    <row r="589" spans="1:1" x14ac:dyDescent="0.2">
      <c r="A589" s="142"/>
    </row>
    <row r="590" spans="1:1" x14ac:dyDescent="0.2">
      <c r="A590" s="142"/>
    </row>
    <row r="591" spans="1:1" x14ac:dyDescent="0.2">
      <c r="A591" s="142"/>
    </row>
    <row r="592" spans="1:1" x14ac:dyDescent="0.2">
      <c r="A592" s="142"/>
    </row>
    <row r="593" spans="1:1" x14ac:dyDescent="0.2">
      <c r="A593" s="142"/>
    </row>
    <row r="594" spans="1:1" x14ac:dyDescent="0.2">
      <c r="A594" s="142"/>
    </row>
    <row r="595" spans="1:1" x14ac:dyDescent="0.2">
      <c r="A595" s="142"/>
    </row>
    <row r="596" spans="1:1" x14ac:dyDescent="0.2">
      <c r="A596" s="142"/>
    </row>
    <row r="597" spans="1:1" x14ac:dyDescent="0.2">
      <c r="A597" s="142"/>
    </row>
    <row r="598" spans="1:1" x14ac:dyDescent="0.2">
      <c r="A598" s="142"/>
    </row>
    <row r="599" spans="1:1" x14ac:dyDescent="0.2">
      <c r="A599" s="142"/>
    </row>
    <row r="600" spans="1:1" x14ac:dyDescent="0.2">
      <c r="A600" s="142"/>
    </row>
    <row r="601" spans="1:1" x14ac:dyDescent="0.2">
      <c r="A601" s="142"/>
    </row>
    <row r="602" spans="1:1" x14ac:dyDescent="0.2">
      <c r="A602" s="142"/>
    </row>
    <row r="603" spans="1:1" x14ac:dyDescent="0.2">
      <c r="A603" s="142"/>
    </row>
    <row r="604" spans="1:1" x14ac:dyDescent="0.2">
      <c r="A604" s="142"/>
    </row>
    <row r="605" spans="1:1" x14ac:dyDescent="0.2">
      <c r="A605" s="142"/>
    </row>
    <row r="606" spans="1:1" x14ac:dyDescent="0.2">
      <c r="A606" s="142"/>
    </row>
    <row r="607" spans="1:1" x14ac:dyDescent="0.2">
      <c r="A607" s="142"/>
    </row>
    <row r="608" spans="1:1" x14ac:dyDescent="0.2">
      <c r="A608" s="142"/>
    </row>
    <row r="609" spans="1:1" x14ac:dyDescent="0.2">
      <c r="A609" s="142"/>
    </row>
    <row r="610" spans="1:1" x14ac:dyDescent="0.2">
      <c r="A610" s="142"/>
    </row>
    <row r="611" spans="1:1" x14ac:dyDescent="0.2">
      <c r="A611" s="142"/>
    </row>
    <row r="612" spans="1:1" x14ac:dyDescent="0.2">
      <c r="A612" s="142"/>
    </row>
    <row r="613" spans="1:1" x14ac:dyDescent="0.2">
      <c r="A613" s="142"/>
    </row>
    <row r="614" spans="1:1" x14ac:dyDescent="0.2">
      <c r="A614" s="142"/>
    </row>
    <row r="615" spans="1:1" x14ac:dyDescent="0.2">
      <c r="A615" s="142"/>
    </row>
    <row r="616" spans="1:1" x14ac:dyDescent="0.2">
      <c r="A616" s="142"/>
    </row>
    <row r="617" spans="1:1" x14ac:dyDescent="0.2">
      <c r="A617" s="142"/>
    </row>
    <row r="618" spans="1:1" x14ac:dyDescent="0.2">
      <c r="A618" s="142"/>
    </row>
    <row r="619" spans="1:1" x14ac:dyDescent="0.2">
      <c r="A619" s="142"/>
    </row>
    <row r="620" spans="1:1" x14ac:dyDescent="0.2">
      <c r="A620" s="142"/>
    </row>
    <row r="621" spans="1:1" x14ac:dyDescent="0.2">
      <c r="A621" s="142"/>
    </row>
    <row r="622" spans="1:1" x14ac:dyDescent="0.2">
      <c r="A622" s="142"/>
    </row>
    <row r="623" spans="1:1" x14ac:dyDescent="0.2">
      <c r="A623" s="142"/>
    </row>
    <row r="624" spans="1:1" x14ac:dyDescent="0.2">
      <c r="A624" s="14"/>
    </row>
    <row r="625" spans="1:1" x14ac:dyDescent="0.2">
      <c r="A625" s="142"/>
    </row>
    <row r="626" spans="1:1" x14ac:dyDescent="0.2">
      <c r="A626" s="142"/>
    </row>
    <row r="627" spans="1:1" x14ac:dyDescent="0.2">
      <c r="A627" s="142"/>
    </row>
    <row r="628" spans="1:1" x14ac:dyDescent="0.2">
      <c r="A628" s="142"/>
    </row>
    <row r="629" spans="1:1" x14ac:dyDescent="0.2">
      <c r="A629" s="142"/>
    </row>
    <row r="630" spans="1:1" x14ac:dyDescent="0.2">
      <c r="A630" s="142"/>
    </row>
    <row r="631" spans="1:1" x14ac:dyDescent="0.2">
      <c r="A631" s="142"/>
    </row>
    <row r="632" spans="1:1" x14ac:dyDescent="0.2">
      <c r="A632" s="142"/>
    </row>
    <row r="633" spans="1:1" x14ac:dyDescent="0.2">
      <c r="A633" s="142"/>
    </row>
    <row r="634" spans="1:1" x14ac:dyDescent="0.2">
      <c r="A634" s="14"/>
    </row>
    <row r="635" spans="1:1" x14ac:dyDescent="0.2">
      <c r="A635" s="142"/>
    </row>
    <row r="636" spans="1:1" x14ac:dyDescent="0.2">
      <c r="A636" s="14"/>
    </row>
    <row r="637" spans="1:1" x14ac:dyDescent="0.2">
      <c r="A637" s="14"/>
    </row>
    <row r="638" spans="1:1" x14ac:dyDescent="0.2">
      <c r="A638" s="14"/>
    </row>
    <row r="639" spans="1:1" x14ac:dyDescent="0.2">
      <c r="A639" s="143"/>
    </row>
    <row r="640" spans="1:1" x14ac:dyDescent="0.2">
      <c r="A640" s="143"/>
    </row>
    <row r="641" spans="1:1" x14ac:dyDescent="0.2">
      <c r="A641" s="143"/>
    </row>
    <row r="642" spans="1:1" x14ac:dyDescent="0.2">
      <c r="A642" s="143"/>
    </row>
    <row r="643" spans="1:1" x14ac:dyDescent="0.2">
      <c r="A643" s="143"/>
    </row>
    <row r="644" spans="1:1" x14ac:dyDescent="0.2">
      <c r="A644" s="143"/>
    </row>
    <row r="645" spans="1:1" x14ac:dyDescent="0.2">
      <c r="A645" s="143"/>
    </row>
    <row r="646" spans="1:1" x14ac:dyDescent="0.2">
      <c r="A646" s="143"/>
    </row>
    <row r="647" spans="1:1" x14ac:dyDescent="0.2">
      <c r="A647" s="143"/>
    </row>
    <row r="648" spans="1:1" x14ac:dyDescent="0.2">
      <c r="A648" s="143"/>
    </row>
    <row r="649" spans="1:1" x14ac:dyDescent="0.2">
      <c r="A649" s="143"/>
    </row>
    <row r="650" spans="1:1" x14ac:dyDescent="0.2">
      <c r="A650" s="143"/>
    </row>
    <row r="651" spans="1:1" x14ac:dyDescent="0.2">
      <c r="A651" s="143"/>
    </row>
    <row r="652" spans="1:1" x14ac:dyDescent="0.2">
      <c r="A652" s="143"/>
    </row>
    <row r="653" spans="1:1" x14ac:dyDescent="0.2">
      <c r="A653" s="143"/>
    </row>
    <row r="654" spans="1:1" x14ac:dyDescent="0.2">
      <c r="A654" s="143"/>
    </row>
    <row r="655" spans="1:1" x14ac:dyDescent="0.2">
      <c r="A655" s="143"/>
    </row>
    <row r="656" spans="1:1" x14ac:dyDescent="0.2">
      <c r="A656" s="143"/>
    </row>
    <row r="657" spans="1:1" x14ac:dyDescent="0.2">
      <c r="A657" s="143"/>
    </row>
    <row r="658" spans="1:1" x14ac:dyDescent="0.2">
      <c r="A658" s="143"/>
    </row>
    <row r="659" spans="1:1" x14ac:dyDescent="0.2">
      <c r="A659" s="143"/>
    </row>
    <row r="660" spans="1:1" x14ac:dyDescent="0.2">
      <c r="A660" s="143"/>
    </row>
    <row r="661" spans="1:1" x14ac:dyDescent="0.2">
      <c r="A661" s="143"/>
    </row>
    <row r="662" spans="1:1" x14ac:dyDescent="0.2">
      <c r="A662" s="143"/>
    </row>
    <row r="663" spans="1:1" x14ac:dyDescent="0.2">
      <c r="A663" s="143"/>
    </row>
    <row r="664" spans="1:1" x14ac:dyDescent="0.2">
      <c r="A664" s="143"/>
    </row>
    <row r="665" spans="1:1" x14ac:dyDescent="0.2">
      <c r="A665" s="143"/>
    </row>
    <row r="666" spans="1:1" x14ac:dyDescent="0.2">
      <c r="A666" s="143"/>
    </row>
    <row r="667" spans="1:1" x14ac:dyDescent="0.2">
      <c r="A667" s="143"/>
    </row>
    <row r="668" spans="1:1" x14ac:dyDescent="0.2">
      <c r="A668" s="143"/>
    </row>
    <row r="669" spans="1:1" x14ac:dyDescent="0.2">
      <c r="A669" s="143"/>
    </row>
    <row r="670" spans="1:1" x14ac:dyDescent="0.2">
      <c r="A670" s="143"/>
    </row>
    <row r="671" spans="1:1" x14ac:dyDescent="0.2">
      <c r="A671" s="143"/>
    </row>
    <row r="672" spans="1:1" x14ac:dyDescent="0.2">
      <c r="A672" s="143"/>
    </row>
  </sheetData>
  <mergeCells count="6">
    <mergeCell ref="K12:K13"/>
    <mergeCell ref="J12:J13"/>
    <mergeCell ref="A2:B2"/>
    <mergeCell ref="B45:I45"/>
    <mergeCell ref="B43:I44"/>
    <mergeCell ref="B42:I42"/>
  </mergeCells>
  <pageMargins left="0.75" right="0.75" top="1" bottom="1" header="0.5" footer="0.5"/>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C2:D6"/>
  <sheetViews>
    <sheetView workbookViewId="0">
      <selection activeCell="D4" sqref="D4"/>
    </sheetView>
  </sheetViews>
  <sheetFormatPr defaultRowHeight="12.75" x14ac:dyDescent="0.2"/>
  <cols>
    <col min="4" max="4" width="24.7109375" customWidth="1"/>
  </cols>
  <sheetData>
    <row r="2" spans="3:4" ht="18" customHeight="1" x14ac:dyDescent="0.2">
      <c r="C2" s="389" t="s">
        <v>1558</v>
      </c>
      <c r="D2" s="388" t="s">
        <v>1557</v>
      </c>
    </row>
    <row r="3" spans="3:4" ht="18" customHeight="1" x14ac:dyDescent="0.2">
      <c r="C3" s="389" t="s">
        <v>1559</v>
      </c>
      <c r="D3" s="388" t="s">
        <v>1039</v>
      </c>
    </row>
    <row r="4" spans="3:4" ht="18" customHeight="1" x14ac:dyDescent="0.2">
      <c r="D4" s="388" t="str">
        <f>IF(D3="Q1","Quarter 1",IF(D3="Q2","Quarter 2",IF(D3="Q3","Quarter 3","")))</f>
        <v>Quarter 3</v>
      </c>
    </row>
    <row r="5" spans="3:4" ht="18" customHeight="1" x14ac:dyDescent="0.2">
      <c r="D5" s="390" t="str">
        <f>IF(date_q_short="Q1","1 April "&amp;LEFT(date_fy_year,4)&amp;" - 30 June "&amp;LEFT(date_fy_year,4),IF(date_q_short="Q2","1 July "&amp;LEFT(date_fy_year,4)&amp;" - 30 September "&amp;LEFT(date_fy_year,4),IF(date_q_short="Q3","1 October "&amp;LEFT(date_fy_year,4)&amp;" - 31 December "&amp;LEFT(date_fy_year,4),"")))</f>
        <v>1 October 2017 - 31 December 2017</v>
      </c>
    </row>
    <row r="6" spans="3:4" ht="18" customHeight="1" x14ac:dyDescent="0.2">
      <c r="D6" s="390" t="str">
        <f>IF(date_q_short="Q1","1 Apr "&amp;LEFT(date_fy_year,4)&amp;" - 30 Jun "&amp;LEFT(date_fy_year,4),IF(date_q_short="Q2","1 Jul "&amp;LEFT(date_fy_year,4)&amp;" - 30 Sep "&amp;LEFT(date_fy_year,4),IF(date_q_short="Q3","1 Oct "&amp;LEFT(date_fy_year,4)&amp;" - 31 Dec "&amp;LEFT(date_fy_year,4),"")))</f>
        <v>1 Oct 2017 - 31 Dec 2017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0CB48CE-325A-44F2-A490-4A74A891040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Index</vt:lpstr>
      <vt:lpstr>Metadata</vt:lpstr>
      <vt:lpstr>Live Table</vt:lpstr>
      <vt:lpstr>LA Drop Down</vt:lpstr>
      <vt:lpstr>QRO LA Data Q1 2017-18</vt:lpstr>
      <vt:lpstr>QRO LA Data Q2 2017-18</vt:lpstr>
      <vt:lpstr>QRO LA Data Q3 2017-18</vt:lpstr>
      <vt:lpstr>England year to date Table</vt:lpstr>
      <vt:lpstr>data</vt:lpstr>
      <vt:lpstr>date_fy_year</vt:lpstr>
      <vt:lpstr>date_q_coverage</vt:lpstr>
      <vt:lpstr>date_q_coverage_short</vt:lpstr>
      <vt:lpstr>date_q_long</vt:lpstr>
      <vt:lpstr>date_q_short</vt:lpstr>
      <vt:lpstr>LA_list</vt:lpstr>
      <vt:lpstr>'England year to date Table'!Print_Area</vt:lpstr>
      <vt:lpstr>Index!Print_Area</vt:lpstr>
      <vt:lpstr>'LA Drop Down'!Print_Area</vt:lpstr>
      <vt:lpstr>Metadata!Print_Area</vt:lpstr>
      <vt:lpstr>'LA Drop Down'!Print_Titles</vt:lpstr>
      <vt:lpstr>QRO1_data</vt:lpstr>
      <vt:lpstr>QRO2_data</vt:lpstr>
      <vt:lpstr>QRO3_data</vt:lpstr>
      <vt:lpstr>source</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Reshma Begum;Harpreet Deol;William Nye</dc:creator>
  <cp:lastModifiedBy>Gavin Sayer</cp:lastModifiedBy>
  <cp:lastPrinted>2017-02-27T14:29:05Z</cp:lastPrinted>
  <dcterms:created xsi:type="dcterms:W3CDTF">2011-09-29T08:17:51Z</dcterms:created>
  <dcterms:modified xsi:type="dcterms:W3CDTF">2018-03-21T14:12:35Z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7b68ca8d-2d66-41d3-ac3d-a8713e631e99</vt:lpwstr>
  </property>
  <property fmtid="{D5CDD505-2E9C-101B-9397-08002B2CF9AE}" pid="3" name="bjSaver">
    <vt:lpwstr>LfwVsfENo7Jkk2eN1j1Ow2AQTBH+F7kM</vt:lpwstr>
  </property>
  <property fmtid="{D5CDD505-2E9C-101B-9397-08002B2CF9AE}" pid="4" name="bjDocumentSecurityLabel">
    <vt:lpwstr>No Marking</vt:lpwstr>
  </property>
</Properties>
</file>