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5670" windowHeight="210" firstSheet="1" activeTab="2"/>
  </bookViews>
  <sheets>
    <sheet name="Highlights (old version)" sheetId="1" state="hidden" r:id="rId1"/>
    <sheet name="Contents" sheetId="2" r:id="rId2"/>
    <sheet name="Highlights" sheetId="3" r:id="rId3"/>
    <sheet name="Main Table" sheetId="4" r:id="rId4"/>
    <sheet name="Annual" sheetId="5" r:id="rId5"/>
    <sheet name="Quarter" sheetId="6" r:id="rId6"/>
    <sheet name="Month" sheetId="7" r:id="rId7"/>
    <sheet name="Calculation" sheetId="8" state="hidden" r:id="rId8"/>
  </sheets>
  <definedNames>
    <definedName name="_xlfn._FV" hidden="1">#NAME?</definedName>
    <definedName name="_xlfn.SINGLE" hidden="1">#NAME?</definedName>
    <definedName name="INPUT_BOX">'Calculation'!$R$6</definedName>
    <definedName name="_xlnm.Print_Area" localSheetId="2">'Highlights'!$A$1:$B$21</definedName>
    <definedName name="_xlnm.Print_Area" localSheetId="0">'Highlights (old version)'!$A$1:$B$15</definedName>
    <definedName name="_xlnm.Print_Area" localSheetId="3">'Main Table'!$A$1:$T$32</definedName>
    <definedName name="_xlnm.Print_Area" localSheetId="6">'Month'!$C$8:$Q$91</definedName>
    <definedName name="_xlnm.Print_Area" localSheetId="5">'Quarter'!$C$9:$Q$44</definedName>
    <definedName name="_xlnm.Print_Titles" localSheetId="6">'Month'!$A:$B,'Month'!$1:$7</definedName>
    <definedName name="_xlnm.Print_Titles" localSheetId="5">'Quarter'!$A:$B,'Quarter'!$1:$8</definedName>
    <definedName name="t14full">'Main Table'!$A$4:$T$20</definedName>
    <definedName name="table_14_full">'Main Table'!$A$2:$T$20</definedName>
    <definedName name="Table_3.3_no_footnotes">'Main Table'!$A$4:$T$19</definedName>
  </definedNames>
  <calcPr fullCalcOnLoad="1"/>
</workbook>
</file>

<file path=xl/sharedStrings.xml><?xml version="1.0" encoding="utf-8"?>
<sst xmlns="http://schemas.openxmlformats.org/spreadsheetml/2006/main" count="630" uniqueCount="159">
  <si>
    <t>Total stocks</t>
  </si>
  <si>
    <t>Crude oil and refinery process oil</t>
  </si>
  <si>
    <t>Petroleum products</t>
  </si>
  <si>
    <t>Year</t>
  </si>
  <si>
    <t>Month</t>
  </si>
  <si>
    <t>A</t>
  </si>
  <si>
    <t>C</t>
  </si>
  <si>
    <t>D</t>
  </si>
  <si>
    <t>E</t>
  </si>
  <si>
    <t>F</t>
  </si>
  <si>
    <t>G</t>
  </si>
  <si>
    <t>H</t>
  </si>
  <si>
    <t>I</t>
  </si>
  <si>
    <t>J</t>
  </si>
  <si>
    <t>K</t>
  </si>
  <si>
    <t>L</t>
  </si>
  <si>
    <t>M</t>
  </si>
  <si>
    <t>N</t>
  </si>
  <si>
    <t>B</t>
  </si>
  <si>
    <t>May</t>
  </si>
  <si>
    <t>January</t>
  </si>
  <si>
    <t>February</t>
  </si>
  <si>
    <t>March</t>
  </si>
  <si>
    <t>April</t>
  </si>
  <si>
    <t>June</t>
  </si>
  <si>
    <t>July</t>
  </si>
  <si>
    <t>August</t>
  </si>
  <si>
    <t>September</t>
  </si>
  <si>
    <t>October</t>
  </si>
  <si>
    <t>November</t>
  </si>
  <si>
    <t>December</t>
  </si>
  <si>
    <t>Thousand tonnes</t>
  </si>
  <si>
    <t>Per cent change</t>
  </si>
  <si>
    <t>Annual!</t>
  </si>
  <si>
    <t>Month!</t>
  </si>
  <si>
    <t>Quarter 1</t>
  </si>
  <si>
    <t>Quarter 2</t>
  </si>
  <si>
    <t>Quarter 3</t>
  </si>
  <si>
    <t>Quarter 4</t>
  </si>
  <si>
    <t xml:space="preserve">Table 3.11 Stocks of petroleum </t>
  </si>
  <si>
    <t>3 OIL &amp; OIL PRODUCTS</t>
  </si>
  <si>
    <t>Table 3.11 Stocks of petroleum at end of period</t>
  </si>
  <si>
    <t>OIL &amp; OIL PRODUCTS</t>
  </si>
  <si>
    <t xml:space="preserve">December </t>
  </si>
  <si>
    <t xml:space="preserve">January </t>
  </si>
  <si>
    <t xml:space="preserve">March </t>
  </si>
  <si>
    <t>mayil</t>
  </si>
  <si>
    <t xml:space="preserve">May </t>
  </si>
  <si>
    <t xml:space="preserve">June </t>
  </si>
  <si>
    <t>O</t>
  </si>
  <si>
    <t>P</t>
  </si>
  <si>
    <t>Total</t>
  </si>
  <si>
    <t>Main points</t>
  </si>
  <si>
    <t>More information</t>
  </si>
  <si>
    <t>Q</t>
  </si>
  <si>
    <t>R</t>
  </si>
  <si>
    <t>Fuel Oils</t>
  </si>
  <si>
    <t>Total products</t>
  </si>
  <si>
    <t xml:space="preserve">Total stocks </t>
  </si>
  <si>
    <t>Total crude and process oil</t>
  </si>
  <si>
    <t>Quarter</t>
  </si>
  <si>
    <t>Refineries</t>
  </si>
  <si>
    <t>Terminals</t>
  </si>
  <si>
    <t>Offshore</t>
  </si>
  <si>
    <t xml:space="preserve">Kerosene </t>
  </si>
  <si>
    <t>For more information on oil stocking obligations and how the UK manages its obligations, please see:</t>
  </si>
  <si>
    <t>1. Stocks held at refineries, terminals and power stations.  Stocks in the wholesale distribution system and certain stocks at offshore fields (UK Continental Shelf [UKCS]), and others held under approved bilateral agreements are also included.</t>
  </si>
  <si>
    <t>2. Stocks of crude oil, NGLs and process oil at UK refineries.</t>
  </si>
  <si>
    <t>3. Stocks of crude oil and NGLs at UKCS pipeline terminals.</t>
  </si>
  <si>
    <t>4. Stocks of crude oil in tanks and partially loaded tankers at offshore fields (UKCS).</t>
  </si>
  <si>
    <t xml:space="preserve">5. The difference between stocks held abroad for UK use under approved bilateral agreements and the equivalent stocks held in the UK for foreign use. From 2013 onwards, EU Directive 2009/119/EC came into effect and this has lead to changes in how UK companies manage their stock-holding. The increase in crude stocks held abroad was at the expense of a decrease in product stocks held under similar agreements.  </t>
  </si>
  <si>
    <t>6.Motor spirit and aviation spirit.</t>
  </si>
  <si>
    <t>7. Aviation turbine fuel and burning oil.</t>
  </si>
  <si>
    <t>8. Gas oil, DERV fuel, middle distillate feedstock (mdf) and marine diesel oil.</t>
  </si>
  <si>
    <t>9. Ethane, propane, butane, other petroleum gases, naphtha (ldf), industrial and white spirits, bitumen, petroleum wax, lubricating oil, petroleum coke, and miscellaneous products.</t>
  </si>
  <si>
    <t>10. Stocks held in the national territory or elsewhere on the UKCS</t>
  </si>
  <si>
    <t>11. Percentage change from the same month last year.</t>
  </si>
  <si>
    <t>www.gov.uk/government/publications/emergency-oil-stocking-international-obligations</t>
  </si>
  <si>
    <t>Motor Spirit</t>
  </si>
  <si>
    <t xml:space="preserve">Gas/Diesel Oil </t>
  </si>
  <si>
    <t>Fuel oils</t>
  </si>
  <si>
    <t>Other products</t>
  </si>
  <si>
    <t xml:space="preserve">Total products  </t>
  </si>
  <si>
    <t xml:space="preserve">Total stock </t>
  </si>
  <si>
    <t>Stocks in UK</t>
  </si>
  <si>
    <t>Total Stocks</t>
  </si>
  <si>
    <t>Return to contents page</t>
  </si>
  <si>
    <t>e-mail:</t>
  </si>
  <si>
    <t>Contacts</t>
  </si>
  <si>
    <t>Glossary and acronyms</t>
  </si>
  <si>
    <t>Energy statistics revisions policy</t>
  </si>
  <si>
    <t>Revisions policy</t>
  </si>
  <si>
    <t>Crude oil and petroleum products: methodology note</t>
  </si>
  <si>
    <t>Data sources &amp; methodology</t>
  </si>
  <si>
    <t>Website</t>
  </si>
  <si>
    <t>Further information</t>
  </si>
  <si>
    <t xml:space="preserve">Data on UK stocks of petroleum. Monthly data published two months in arrears. </t>
  </si>
  <si>
    <t>Background</t>
  </si>
  <si>
    <t xml:space="preserve">Annual </t>
  </si>
  <si>
    <t>Historic data</t>
  </si>
  <si>
    <t>Main table</t>
  </si>
  <si>
    <t>Tables</t>
  </si>
  <si>
    <t>Highlights</t>
  </si>
  <si>
    <t>Contents</t>
  </si>
  <si>
    <t>Next Update</t>
  </si>
  <si>
    <t>Data period:</t>
  </si>
  <si>
    <t xml:space="preserve">Publication date: </t>
  </si>
  <si>
    <t xml:space="preserve">Stocks of petroleum </t>
  </si>
  <si>
    <t>Energy Trends: oil and oil products</t>
  </si>
  <si>
    <t>BEIS Press Office (media enquiries)</t>
  </si>
  <si>
    <t>Symbols</t>
  </si>
  <si>
    <t>p</t>
  </si>
  <si>
    <t>provisional</t>
  </si>
  <si>
    <t>r</t>
  </si>
  <si>
    <t>revised</t>
  </si>
  <si>
    <t>Revisions</t>
  </si>
  <si>
    <t>Data marked with ‘r’ are revised from previous publications. This is due to providers restating figures or new data replacing estimates, unless otherwise stated.</t>
  </si>
  <si>
    <t xml:space="preserve"> </t>
  </si>
  <si>
    <t>Jan</t>
  </si>
  <si>
    <t>Feb</t>
  </si>
  <si>
    <t>Mar</t>
  </si>
  <si>
    <t>Apr</t>
  </si>
  <si>
    <t>At the end of November 2018</t>
  </si>
  <si>
    <t>● Overall stocks were down by 6.4 per cent on last year, with decreases in petroleum products (down 3.9 per cent) and primary oils (9.0 per cent). Stocks held abroad under bilateral agreements with other EU member states increased 0.7 per cent overall.</t>
  </si>
  <si>
    <t>tel: 020 7215 1000</t>
  </si>
  <si>
    <t>newsdesk@beis.gov.uk</t>
  </si>
  <si>
    <t>Digest of United Kingdom Energy Statistics (DUKES): Annex B</t>
  </si>
  <si>
    <t>Oil-Gas.Statistics@beis.gov.uk</t>
  </si>
  <si>
    <t>Statistician: Jeremy Burton</t>
  </si>
  <si>
    <t>tel: 0300 068 5785</t>
  </si>
  <si>
    <t>Table 3.11 Stocks of petroleum at end of period (1)</t>
  </si>
  <si>
    <t>Refineries (2)</t>
  </si>
  <si>
    <t>Terminals (3)</t>
  </si>
  <si>
    <t>Offshore (4)</t>
  </si>
  <si>
    <t>Motor Spirit (6)</t>
  </si>
  <si>
    <t>Kerosene (7)</t>
  </si>
  <si>
    <t>Gas/Diesel Oil (8)</t>
  </si>
  <si>
    <t>Other products (9)</t>
  </si>
  <si>
    <t>Total Stocks in UK (10)</t>
  </si>
  <si>
    <t>Per cent change (11)</t>
  </si>
  <si>
    <t>Net bilaterals total (5)</t>
  </si>
  <si>
    <t>Net bilaterals products (5)</t>
  </si>
  <si>
    <t>Net bilaterals primary oils (5)</t>
  </si>
  <si>
    <t>Net bilaterals primary oils</t>
  </si>
  <si>
    <t xml:space="preserve">Net bilaterals products </t>
  </si>
  <si>
    <t>Net bilaterals total</t>
  </si>
  <si>
    <t>2020 p</t>
  </si>
  <si>
    <t>1995 - 2020</t>
  </si>
  <si>
    <t>Q1 1995 - Q4 2020</t>
  </si>
  <si>
    <t>January 1995 - January 2021</t>
  </si>
  <si>
    <t>At the end of January 2021</t>
  </si>
  <si>
    <t>Latest data for January 2021 and revisions to monthly data from January to December 2020</t>
  </si>
  <si>
    <t xml:space="preserve">Stocks fall as UK moves from EU to IEA stock obligation </t>
  </si>
  <si>
    <t xml:space="preserve">In January 2021, stocks held abroad under bilateral ticketing arrangements fell to 0.5 million tonnes, the lowest level since 2001. Companies were able to use surplus domestic stock to cover lower obligations. The number of countries with arrangements to hold stocks for the UK also fell. </t>
  </si>
  <si>
    <t xml:space="preserve">As of the 1st of January 2021, the requirements of the EU Oil Stocking Directive 2009/119/EC no longer apply. The UK is a member country of the International Energy Agency (IEA) and remains bound by IEA oil stocking obligations for 90 days of net imports of oil. </t>
  </si>
  <si>
    <t xml:space="preserve">Net bilaterals fall to record lows as stocks held abroad are no longer required. </t>
  </si>
  <si>
    <t>Product stocks held in the UK were up between 5 and 17 per cent compared to last year, due in the main to reduced demand for transport fuels amid the Covid-19 pandemic.</t>
  </si>
  <si>
    <t>The UK is required to hold emergency stocks of oil for use in oil supply disruption, which can be met by holding stocks in the UK and abroad. Previously, the UK was obligated to hold stocks as a member state of the EU and the International Energy Agency (IEA). As of the 1st of January 2021 the UK is no longer a member state of the EU and is now only required to meet the IEA obligation. The EU and IEA obligations are calculated on a different basis; the EU obligation is 90 days average national consumption, whereas the IEA obligation is 90 days of net-imports. Historically, in real terms the EU obligation has been higher than that of the IEA. In January 2021, the EU obligation would have been more than double that of the IEA. This meant that companies were directed to hold less stock than in previous months under the EU obligation; as such total stocks fell by 24 per cent to 11.8 million tonnes in January 2021 compared to January 2020, the lowest on record. Companies used this change in direction to reduce their stocks held abroad, whilst stocks held in the UK by companies remain higher than last year.</t>
  </si>
  <si>
    <t>The UK holds the equivalent of more than 200 days of net imports and 66 days of typical consumption. This covers the UK's stockholding obligations set by the IEA.</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</si>
</sst>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
    <numFmt numFmtId="166" formatCode="@\ \p"/>
    <numFmt numFmtId="167" formatCode="#,##0\r"/>
    <numFmt numFmtId="168" formatCode="###0\ \p"/>
    <numFmt numFmtId="169" formatCode="0\ \p"/>
    <numFmt numFmtId="170" formatCode="#,##0\ \ "/>
    <numFmt numFmtId="171" formatCode="#,##0\ \r"/>
    <numFmt numFmtId="172" formatCode="#,##0\r\ "/>
    <numFmt numFmtId="173" formatCode="###0"/>
    <numFmt numFmtId="174" formatCode="#,##0.0"/>
    <numFmt numFmtId="175" formatCode="0;;;@"/>
    <numFmt numFmtId="176" formatCode="0\ \p;;;@&quot; p&quot;"/>
    <numFmt numFmtId="177" formatCode="General\ \p"/>
    <numFmt numFmtId="178" formatCode="#,##0\ ;\-#,##0\ ;&quot;-&quot;\ "/>
    <numFmt numFmtId="179" formatCode="#,##0\r;\-#,##0\r;&quot;-&quot;\ "/>
    <numFmt numFmtId="180" formatCode="0\ \p;;;@"/>
    <numFmt numFmtId="181" formatCode="#,##0.0\ ;\-#,##0.0\ ;&quot;-&quot;\ "/>
    <numFmt numFmtId="182" formatCode="#,##0.00\ ;\-#,##0.00\ ;&quot;-&quot;\ "/>
    <numFmt numFmtId="183" formatCode="0.0%"/>
    <numFmt numFmtId="184" formatCode="0.000000000"/>
    <numFmt numFmtId="185" formatCode="0.000"/>
    <numFmt numFmtId="186" formatCode="dd\-mmm\-yyyy"/>
    <numFmt numFmtId="187" formatCode="#,##0.000\ ;\-#,##0.000\ ;&quot;-&quot;\ "/>
    <numFmt numFmtId="188" formatCode="#,##0.0_ ;\-#,##0.0\ "/>
    <numFmt numFmtId="189" formatCode="0.0000"/>
    <numFmt numFmtId="190" formatCode="&quot;Yes&quot;;&quot;Yes&quot;;&quot;No&quot;"/>
    <numFmt numFmtId="191" formatCode="&quot;True&quot;;&quot;True&quot;;&quot;False&quot;"/>
    <numFmt numFmtId="192" formatCode="&quot;On&quot;;&quot;On&quot;;&quot;Off&quot;"/>
    <numFmt numFmtId="193" formatCode="[$€-2]\ #,##0.00_);[Red]\([$€-2]\ #,##0.00\)"/>
    <numFmt numFmtId="194" formatCode="0\r\p;;;@&quot; p&quot;"/>
    <numFmt numFmtId="195" formatCode="mmm\-yyyy"/>
    <numFmt numFmtId="196" formatCode="[$-809]dd\ mmmm\ yyyy"/>
    <numFmt numFmtId="197" formatCode="[$-809]dd\ mmmm\ yyyy;@"/>
    <numFmt numFmtId="198" formatCode="[$-F800]dddd\,\ mmmm\ dd\,\ yyyy"/>
    <numFmt numFmtId="199" formatCode="#,##0.0;[Red]\-#,##0.0"/>
    <numFmt numFmtId="200" formatCode="#,##0.000000000000_ ;\-#,##0.000000000000\ "/>
    <numFmt numFmtId="201" formatCode="#,##0.0\ "/>
    <numFmt numFmtId="202" formatCode="##,##0\ \ "/>
    <numFmt numFmtId="203" formatCode="#,##0;\-#,##0;\-"/>
    <numFmt numFmtId="204" formatCode="#,##0\r;\-#,##0\r;\-\r"/>
    <numFmt numFmtId="205" formatCode="#,##0.0000\ ;\-#,##0.0000\ ;&quot;-&quot;\ "/>
    <numFmt numFmtId="206" formatCode="#,##0.00000\ ;\-#,##0.00000\ ;&quot;-&quot;\ "/>
    <numFmt numFmtId="207" formatCode="#,##0.000000\ ;\-#,##0.000000\ ;&quot;-&quot;\ "/>
    <numFmt numFmtId="208" formatCode="#,##0.0000000\ ;\-#,##0.0000000\ ;&quot;-&quot;\ "/>
    <numFmt numFmtId="209" formatCode="#,##0.00000000\ ;\-#,##0.00000000\ ;&quot;-&quot;\ "/>
    <numFmt numFmtId="210" formatCode="#,##0.000000000\ ;\-#,##0.000000000\ ;&quot;-&quot;\ "/>
    <numFmt numFmtId="211" formatCode="#,##0.0000000000\ ;\-#,##0.0000000000\ ;&quot;-&quot;\ "/>
    <numFmt numFmtId="212" formatCode="#,##0.00000000000\ ;\-#,##0.00000000000\ ;&quot;-&quot;\ "/>
    <numFmt numFmtId="213" formatCode="#,##0.000000000000\ ;\-#,##0.000000000000\ ;&quot;-&quot;\ "/>
    <numFmt numFmtId="214" formatCode="#,##0.0000000000000\ ;\-#,##0.0000000000000\ ;&quot;-&quot;\ "/>
    <numFmt numFmtId="215" formatCode="#,##0.00000000000000\ ;\-#,##0.00000000000000\ ;&quot;-&quot;\ "/>
    <numFmt numFmtId="216" formatCode="#,##0.000000000000000\ ;\-#,##0.000000000000000\ ;&quot;-&quot;\ "/>
    <numFmt numFmtId="217" formatCode="#,##0.0000000000000000\ ;\-#,##0.0000000000000000\ ;&quot;-&quot;\ "/>
    <numFmt numFmtId="218" formatCode="0.000000"/>
    <numFmt numFmtId="219" formatCode="0.00000"/>
    <numFmt numFmtId="220" formatCode="#,##0.000"/>
    <numFmt numFmtId="221" formatCode="#,##0.0000"/>
    <numFmt numFmtId="222" formatCode="#,##0.00000"/>
  </numFmts>
  <fonts count="84">
    <font>
      <sz val="10"/>
      <name val="MS Sans Serif"/>
      <family val="0"/>
    </font>
    <font>
      <b/>
      <sz val="10"/>
      <name val="MS Sans Serif"/>
      <family val="0"/>
    </font>
    <font>
      <i/>
      <sz val="10"/>
      <name val="MS Sans Serif"/>
      <family val="0"/>
    </font>
    <font>
      <b/>
      <i/>
      <sz val="10"/>
      <name val="MS Sans Serif"/>
      <family val="0"/>
    </font>
    <font>
      <i/>
      <sz val="7"/>
      <name val="MS Sans Serif"/>
      <family val="2"/>
    </font>
    <font>
      <sz val="8"/>
      <name val="MS Sans Serif"/>
      <family val="2"/>
    </font>
    <font>
      <b/>
      <sz val="8"/>
      <name val="MS Sans Serif"/>
      <family val="2"/>
    </font>
    <font>
      <i/>
      <sz val="8"/>
      <name val="MS Sans Serif"/>
      <family val="2"/>
    </font>
    <font>
      <b/>
      <sz val="18"/>
      <name val="MS Sans Serif"/>
      <family val="2"/>
    </font>
    <font>
      <sz val="8.5"/>
      <name val="MS Sans Serif"/>
      <family val="2"/>
    </font>
    <font>
      <sz val="9"/>
      <name val="MS Sans Serif"/>
      <family val="2"/>
    </font>
    <font>
      <b/>
      <sz val="28"/>
      <name val="Antique Olive"/>
      <family val="2"/>
    </font>
    <font>
      <u val="single"/>
      <sz val="10"/>
      <color indexed="12"/>
      <name val="MS Sans Serif"/>
      <family val="2"/>
    </font>
    <font>
      <u val="single"/>
      <sz val="10"/>
      <color indexed="36"/>
      <name val="MS Sans Serif"/>
      <family val="2"/>
    </font>
    <font>
      <sz val="10"/>
      <color indexed="23"/>
      <name val="MS Sans Serif"/>
      <family val="2"/>
    </font>
    <font>
      <sz val="8"/>
      <color indexed="23"/>
      <name val="MS Sans Serif"/>
      <family val="2"/>
    </font>
    <font>
      <b/>
      <sz val="28"/>
      <name val="Arial"/>
      <family val="2"/>
    </font>
    <font>
      <b/>
      <sz val="12"/>
      <name val="Arial"/>
      <family val="2"/>
    </font>
    <font>
      <b/>
      <u val="single"/>
      <sz val="12"/>
      <name val="Arial"/>
      <family val="2"/>
    </font>
    <font>
      <sz val="12"/>
      <name val="Arial"/>
      <family val="2"/>
    </font>
    <font>
      <u val="single"/>
      <sz val="12"/>
      <color indexed="12"/>
      <name val="Arial"/>
      <family val="2"/>
    </font>
    <font>
      <u val="single"/>
      <sz val="12"/>
      <name val="Arial"/>
      <family val="2"/>
    </font>
    <font>
      <sz val="12"/>
      <name val="MS Sans Serif"/>
      <family val="2"/>
    </font>
    <font>
      <b/>
      <sz val="14"/>
      <name val="Arial"/>
      <family val="2"/>
    </font>
    <font>
      <u val="single"/>
      <sz val="10"/>
      <color indexed="12"/>
      <name val="Arial"/>
      <family val="2"/>
    </font>
    <font>
      <sz val="10"/>
      <name val="Arial"/>
      <family val="2"/>
    </font>
    <font>
      <sz val="10"/>
      <color indexed="12"/>
      <name val="MS Sans Serif"/>
      <family val="2"/>
    </font>
    <font>
      <b/>
      <sz val="22"/>
      <name val="Arial"/>
      <family val="2"/>
    </font>
    <font>
      <i/>
      <sz val="9"/>
      <name val="Arial"/>
      <family val="2"/>
    </font>
    <font>
      <sz val="9"/>
      <name val="Arial"/>
      <family val="2"/>
    </font>
    <font>
      <vertAlign val="superscript"/>
      <sz val="9"/>
      <name val="Arial"/>
      <family val="2"/>
    </font>
    <font>
      <b/>
      <sz val="9"/>
      <name val="Arial"/>
      <family val="2"/>
    </font>
    <font>
      <sz val="8"/>
      <name val="Arial"/>
      <family val="2"/>
    </font>
    <font>
      <b/>
      <sz val="8"/>
      <name val="Arial"/>
      <family val="2"/>
    </font>
    <font>
      <i/>
      <sz val="8"/>
      <name val="Arial"/>
      <family val="2"/>
    </font>
    <font>
      <i/>
      <sz val="10"/>
      <name val="Arial"/>
      <family val="2"/>
    </font>
    <font>
      <b/>
      <vertAlign val="superscript"/>
      <sz val="9"/>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10"/>
      <name val="Arial"/>
      <family val="2"/>
    </font>
    <font>
      <sz val="12"/>
      <color indexed="8"/>
      <name val="Arial"/>
      <family val="2"/>
    </font>
    <font>
      <b/>
      <sz val="12"/>
      <color indexed="8"/>
      <name val="Arial"/>
      <family val="2"/>
    </font>
    <font>
      <b/>
      <u val="single"/>
      <sz val="12"/>
      <color indexed="8"/>
      <name val="Arial"/>
      <family val="2"/>
    </font>
    <font>
      <sz val="8"/>
      <color indexed="8"/>
      <name val="Arial"/>
      <family val="2"/>
    </font>
    <font>
      <sz val="8.5"/>
      <color indexed="8"/>
      <name val="Arial"/>
      <family val="2"/>
    </font>
    <font>
      <sz val="10"/>
      <color indexed="10"/>
      <name val="MS Sans Serif"/>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sz val="12"/>
      <color theme="1"/>
      <name val="Arial"/>
      <family val="2"/>
    </font>
    <font>
      <b/>
      <sz val="12"/>
      <color theme="1"/>
      <name val="Arial"/>
      <family val="2"/>
    </font>
    <font>
      <b/>
      <u val="single"/>
      <sz val="12"/>
      <color theme="1"/>
      <name val="Arial"/>
      <family val="2"/>
    </font>
    <font>
      <sz val="8"/>
      <color rgb="FF000000"/>
      <name val="Arial"/>
      <family val="2"/>
    </font>
    <font>
      <sz val="8.5"/>
      <color rgb="FF000000"/>
      <name val="Arial"/>
      <family val="2"/>
    </font>
    <font>
      <sz val="10"/>
      <color rgb="FFFF0000"/>
      <name val="MS Sans Serif"/>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79">
    <xf numFmtId="0" fontId="0" fillId="0" borderId="0" xfId="0" applyAlignment="1">
      <alignment/>
    </xf>
    <xf numFmtId="0" fontId="5" fillId="0" borderId="0" xfId="0" applyFont="1" applyAlignment="1">
      <alignment horizontal="right"/>
    </xf>
    <xf numFmtId="0" fontId="0" fillId="0" borderId="10" xfId="0" applyBorder="1" applyAlignment="1">
      <alignment/>
    </xf>
    <xf numFmtId="0" fontId="5" fillId="0" borderId="0" xfId="0" applyFont="1" applyAlignment="1">
      <alignment horizontal="right" wrapText="1"/>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1" fontId="0" fillId="0" borderId="0" xfId="0" applyNumberFormat="1" applyAlignment="1">
      <alignment/>
    </xf>
    <xf numFmtId="0" fontId="0" fillId="0" borderId="0" xfId="0" applyFont="1" applyAlignment="1">
      <alignment/>
    </xf>
    <xf numFmtId="0" fontId="19" fillId="34" borderId="0" xfId="58" applyFont="1" applyFill="1">
      <alignment/>
      <protection/>
    </xf>
    <xf numFmtId="0" fontId="12" fillId="34" borderId="0" xfId="53" applyFill="1" applyAlignment="1" applyProtection="1">
      <alignment/>
      <protection/>
    </xf>
    <xf numFmtId="0" fontId="20" fillId="34" borderId="0" xfId="53" applyFont="1" applyFill="1" applyAlignment="1" applyProtection="1">
      <alignment/>
      <protection/>
    </xf>
    <xf numFmtId="0" fontId="21" fillId="34" borderId="0" xfId="58" applyFont="1" applyFill="1">
      <alignment/>
      <protection/>
    </xf>
    <xf numFmtId="0" fontId="19" fillId="34" borderId="0" xfId="58" applyFont="1" applyFill="1" applyAlignment="1">
      <alignment horizontal="left"/>
      <protection/>
    </xf>
    <xf numFmtId="0" fontId="22" fillId="34" borderId="0" xfId="58" applyFont="1" applyFill="1">
      <alignment/>
      <protection/>
    </xf>
    <xf numFmtId="0" fontId="23" fillId="34" borderId="0" xfId="58" applyFont="1" applyFill="1">
      <alignment/>
      <protection/>
    </xf>
    <xf numFmtId="0" fontId="16" fillId="34" borderId="0" xfId="0" applyFont="1" applyFill="1" applyAlignment="1">
      <alignment vertical="center" wrapText="1"/>
    </xf>
    <xf numFmtId="0" fontId="0" fillId="34" borderId="0" xfId="0" applyFill="1" applyAlignment="1">
      <alignment/>
    </xf>
    <xf numFmtId="0" fontId="17" fillId="34" borderId="0" xfId="0" applyFont="1" applyFill="1" applyAlignment="1">
      <alignment vertical="center" wrapText="1"/>
    </xf>
    <xf numFmtId="0" fontId="0" fillId="34" borderId="0" xfId="0" applyFont="1" applyFill="1" applyAlignment="1">
      <alignment wrapText="1"/>
    </xf>
    <xf numFmtId="0" fontId="18" fillId="34" borderId="0" xfId="0" applyFont="1" applyFill="1" applyAlignment="1">
      <alignment wrapText="1"/>
    </xf>
    <xf numFmtId="0" fontId="19" fillId="34" borderId="0" xfId="0" applyFont="1" applyFill="1" applyAlignment="1">
      <alignment wrapText="1"/>
    </xf>
    <xf numFmtId="0" fontId="20" fillId="34" borderId="0" xfId="53" applyFont="1" applyFill="1" applyAlignment="1" applyProtection="1">
      <alignment wrapText="1"/>
      <protection/>
    </xf>
    <xf numFmtId="0" fontId="0" fillId="34" borderId="0" xfId="0" applyFill="1" applyAlignment="1">
      <alignment wrapText="1"/>
    </xf>
    <xf numFmtId="0" fontId="19" fillId="0" borderId="0" xfId="58" applyFont="1">
      <alignment/>
      <protection/>
    </xf>
    <xf numFmtId="0" fontId="0" fillId="34" borderId="0" xfId="0" applyFill="1" applyAlignment="1">
      <alignment horizontal="center"/>
    </xf>
    <xf numFmtId="0" fontId="19" fillId="34" borderId="0" xfId="0" applyFont="1" applyFill="1" applyAlignment="1">
      <alignment/>
    </xf>
    <xf numFmtId="0" fontId="21" fillId="34" borderId="0" xfId="0" applyFont="1" applyFill="1" applyAlignment="1">
      <alignment/>
    </xf>
    <xf numFmtId="165" fontId="5" fillId="34" borderId="0" xfId="0" applyNumberFormat="1" applyFont="1" applyFill="1" applyAlignment="1">
      <alignment vertical="center"/>
    </xf>
    <xf numFmtId="0" fontId="26" fillId="34" borderId="0" xfId="0" applyFont="1" applyFill="1" applyAlignment="1" applyProtection="1">
      <alignment/>
      <protection hidden="1"/>
    </xf>
    <xf numFmtId="0" fontId="17" fillId="34" borderId="0" xfId="0" applyFont="1" applyFill="1" applyAlignment="1" applyProtection="1">
      <alignment wrapText="1"/>
      <protection hidden="1"/>
    </xf>
    <xf numFmtId="0" fontId="19" fillId="34" borderId="0" xfId="0" applyFont="1" applyFill="1" applyAlignment="1" applyProtection="1">
      <alignment wrapText="1"/>
      <protection hidden="1"/>
    </xf>
    <xf numFmtId="165" fontId="32" fillId="34" borderId="0" xfId="0" applyNumberFormat="1" applyFont="1" applyFill="1" applyAlignment="1">
      <alignment vertical="center"/>
    </xf>
    <xf numFmtId="0" fontId="77" fillId="34" borderId="0" xfId="0" applyFont="1" applyFill="1" applyAlignment="1">
      <alignment wrapText="1"/>
    </xf>
    <xf numFmtId="0" fontId="78" fillId="34" borderId="0" xfId="58" applyFont="1" applyFill="1">
      <alignment/>
      <protection/>
    </xf>
    <xf numFmtId="197" fontId="79" fillId="34" borderId="0" xfId="0" applyNumberFormat="1" applyFont="1" applyFill="1" applyAlignment="1">
      <alignment horizontal="right" wrapText="1"/>
    </xf>
    <xf numFmtId="0" fontId="80" fillId="34" borderId="0" xfId="0" applyFont="1" applyFill="1" applyAlignment="1">
      <alignment wrapText="1"/>
    </xf>
    <xf numFmtId="198" fontId="19" fillId="0" borderId="0" xfId="58" applyNumberFormat="1" applyFont="1" applyAlignment="1">
      <alignment horizontal="left"/>
      <protection/>
    </xf>
    <xf numFmtId="198" fontId="19" fillId="34" borderId="0" xfId="58" applyNumberFormat="1" applyFont="1" applyFill="1" applyAlignment="1">
      <alignment horizontal="left"/>
      <protection/>
    </xf>
    <xf numFmtId="0" fontId="20" fillId="0" borderId="0" xfId="54" applyFont="1" applyAlignment="1" applyProtection="1">
      <alignment horizontal="left"/>
      <protection/>
    </xf>
    <xf numFmtId="0" fontId="78" fillId="34" borderId="0" xfId="0" applyFont="1" applyFill="1" applyAlignment="1">
      <alignment vertical="center" wrapText="1"/>
    </xf>
    <xf numFmtId="0" fontId="19" fillId="34" borderId="0" xfId="60" applyFont="1" applyFill="1">
      <alignment/>
      <protection/>
    </xf>
    <xf numFmtId="0" fontId="19" fillId="34" borderId="0" xfId="61" applyFont="1" applyFill="1" applyAlignment="1">
      <alignment horizontal="right"/>
      <protection/>
    </xf>
    <xf numFmtId="0" fontId="19" fillId="34" borderId="0" xfId="59" applyFont="1" applyFill="1">
      <alignment/>
      <protection/>
    </xf>
    <xf numFmtId="0" fontId="19" fillId="0" borderId="0" xfId="59" applyFont="1">
      <alignment/>
      <protection/>
    </xf>
    <xf numFmtId="10" fontId="32" fillId="34" borderId="0" xfId="65" applyNumberFormat="1" applyFont="1" applyFill="1" applyAlignment="1">
      <alignment vertical="center"/>
    </xf>
    <xf numFmtId="0" fontId="77" fillId="34" borderId="0" xfId="58" applyFont="1" applyFill="1">
      <alignment/>
      <protection/>
    </xf>
    <xf numFmtId="0" fontId="0" fillId="34" borderId="0" xfId="0" applyFill="1" applyBorder="1" applyAlignment="1">
      <alignment vertical="center"/>
    </xf>
    <xf numFmtId="0" fontId="28" fillId="35" borderId="15" xfId="0" applyFont="1" applyFill="1" applyBorder="1" applyAlignment="1" applyProtection="1">
      <alignment horizontal="left" vertical="center"/>
      <protection hidden="1"/>
    </xf>
    <xf numFmtId="0" fontId="29" fillId="35" borderId="16" xfId="0" applyFont="1" applyFill="1" applyBorder="1" applyAlignment="1" applyProtection="1">
      <alignment vertical="center"/>
      <protection hidden="1"/>
    </xf>
    <xf numFmtId="38" fontId="28" fillId="35" borderId="17" xfId="42" applyNumberFormat="1" applyFont="1" applyFill="1" applyBorder="1" applyAlignment="1" applyProtection="1">
      <alignment horizontal="right" vertical="center"/>
      <protection hidden="1"/>
    </xf>
    <xf numFmtId="38" fontId="28" fillId="35" borderId="16" xfId="42" applyNumberFormat="1" applyFont="1" applyFill="1" applyBorder="1" applyAlignment="1" applyProtection="1">
      <alignment horizontal="right" vertical="center"/>
      <protection hidden="1"/>
    </xf>
    <xf numFmtId="38" fontId="28" fillId="35" borderId="18" xfId="42" applyNumberFormat="1" applyFont="1" applyFill="1" applyBorder="1" applyAlignment="1" applyProtection="1">
      <alignment horizontal="right" vertical="center"/>
      <protection hidden="1"/>
    </xf>
    <xf numFmtId="0" fontId="29" fillId="35" borderId="19" xfId="0" applyFont="1" applyFill="1" applyBorder="1" applyAlignment="1" applyProtection="1">
      <alignment vertical="center"/>
      <protection hidden="1"/>
    </xf>
    <xf numFmtId="38" fontId="28" fillId="35" borderId="15" xfId="42" applyNumberFormat="1" applyFont="1" applyFill="1" applyBorder="1" applyAlignment="1" applyProtection="1">
      <alignment horizontal="right" vertical="center"/>
      <protection hidden="1"/>
    </xf>
    <xf numFmtId="38" fontId="28" fillId="35" borderId="19" xfId="42" applyNumberFormat="1" applyFont="1" applyFill="1" applyBorder="1" applyAlignment="1" applyProtection="1">
      <alignment horizontal="right" vertical="center"/>
      <protection hidden="1"/>
    </xf>
    <xf numFmtId="38" fontId="28" fillId="35" borderId="20" xfId="42" applyNumberFormat="1" applyFont="1" applyFill="1" applyBorder="1" applyAlignment="1" applyProtection="1">
      <alignment horizontal="right" vertical="center"/>
      <protection hidden="1"/>
    </xf>
    <xf numFmtId="0" fontId="27" fillId="34" borderId="0" xfId="0" applyFont="1" applyFill="1" applyAlignment="1">
      <alignment vertical="center"/>
    </xf>
    <xf numFmtId="165" fontId="9" fillId="34" borderId="0" xfId="0" applyNumberFormat="1" applyFont="1" applyFill="1" applyAlignment="1">
      <alignment horizontal="right" vertical="center"/>
    </xf>
    <xf numFmtId="178" fontId="0" fillId="34" borderId="0" xfId="0" applyNumberFormat="1" applyFill="1" applyAlignment="1">
      <alignment/>
    </xf>
    <xf numFmtId="0" fontId="23" fillId="34" borderId="0" xfId="0" applyFont="1" applyFill="1" applyBorder="1" applyAlignment="1">
      <alignment vertical="center"/>
    </xf>
    <xf numFmtId="0" fontId="35" fillId="34" borderId="0" xfId="0" applyFont="1" applyFill="1" applyBorder="1" applyAlignment="1">
      <alignment horizontal="right" vertical="center"/>
    </xf>
    <xf numFmtId="0" fontId="7" fillId="34" borderId="0" xfId="0" applyFont="1" applyFill="1" applyAlignment="1">
      <alignment horizontal="right" vertical="center"/>
    </xf>
    <xf numFmtId="0" fontId="6" fillId="34" borderId="0" xfId="0" applyFont="1" applyFill="1" applyBorder="1" applyAlignment="1">
      <alignment horizontal="left"/>
    </xf>
    <xf numFmtId="14" fontId="5" fillId="34" borderId="0" xfId="0" applyNumberFormat="1" applyFont="1" applyFill="1" applyBorder="1" applyAlignment="1">
      <alignment/>
    </xf>
    <xf numFmtId="0" fontId="5" fillId="34" borderId="0" xfId="0" applyFont="1" applyFill="1" applyBorder="1" applyAlignment="1">
      <alignment/>
    </xf>
    <xf numFmtId="178" fontId="5" fillId="34" borderId="0" xfId="0" applyNumberFormat="1" applyFont="1" applyFill="1" applyBorder="1" applyAlignment="1">
      <alignment horizontal="centerContinuous"/>
    </xf>
    <xf numFmtId="0" fontId="5" fillId="34" borderId="0" xfId="0" applyFont="1" applyFill="1" applyBorder="1" applyAlignment="1">
      <alignment horizontal="centerContinuous"/>
    </xf>
    <xf numFmtId="0" fontId="5" fillId="34" borderId="0" xfId="0" applyFont="1" applyFill="1" applyBorder="1" applyAlignment="1">
      <alignment horizontal="right"/>
    </xf>
    <xf numFmtId="0" fontId="5" fillId="34" borderId="0" xfId="0" applyFont="1" applyFill="1" applyAlignment="1">
      <alignment horizontal="right"/>
    </xf>
    <xf numFmtId="0" fontId="29" fillId="34" borderId="21" xfId="0" applyFont="1" applyFill="1" applyBorder="1" applyAlignment="1" applyProtection="1">
      <alignment horizontal="left"/>
      <protection hidden="1"/>
    </xf>
    <xf numFmtId="0" fontId="29" fillId="34" borderId="0" xfId="0" applyFont="1" applyFill="1" applyAlignment="1" applyProtection="1">
      <alignment/>
      <protection hidden="1"/>
    </xf>
    <xf numFmtId="0" fontId="29" fillId="34" borderId="21" xfId="0" applyFont="1" applyFill="1" applyBorder="1" applyAlignment="1" applyProtection="1">
      <alignment horizontal="center" vertical="center" wrapText="1"/>
      <protection hidden="1"/>
    </xf>
    <xf numFmtId="0" fontId="9" fillId="34" borderId="0" xfId="0" applyFont="1" applyFill="1" applyAlignment="1" applyProtection="1">
      <alignment horizontal="right"/>
      <protection hidden="1"/>
    </xf>
    <xf numFmtId="0" fontId="29" fillId="34" borderId="0" xfId="0" applyFont="1" applyFill="1" applyAlignment="1" applyProtection="1">
      <alignment horizontal="left"/>
      <protection hidden="1"/>
    </xf>
    <xf numFmtId="0" fontId="29" fillId="34" borderId="17" xfId="0" applyFont="1" applyFill="1" applyBorder="1" applyAlignment="1" applyProtection="1">
      <alignment horizontal="center" vertical="center" wrapText="1"/>
      <protection hidden="1"/>
    </xf>
    <xf numFmtId="0" fontId="29" fillId="34" borderId="16" xfId="0" applyFont="1" applyFill="1" applyBorder="1" applyAlignment="1" applyProtection="1">
      <alignment horizontal="center" vertical="center" wrapText="1"/>
      <protection hidden="1"/>
    </xf>
    <xf numFmtId="0" fontId="30" fillId="34" borderId="16" xfId="0" applyFont="1" applyFill="1" applyBorder="1" applyAlignment="1" applyProtection="1">
      <alignment horizontal="center" vertical="center" wrapText="1"/>
      <protection hidden="1"/>
    </xf>
    <xf numFmtId="0" fontId="29" fillId="34" borderId="0" xfId="0" applyFont="1" applyFill="1" applyAlignment="1" applyProtection="1">
      <alignment vertical="center"/>
      <protection hidden="1"/>
    </xf>
    <xf numFmtId="38" fontId="29" fillId="34" borderId="21" xfId="42" applyNumberFormat="1" applyFont="1" applyFill="1" applyBorder="1" applyAlignment="1" applyProtection="1">
      <alignment horizontal="right" vertical="center"/>
      <protection hidden="1"/>
    </xf>
    <xf numFmtId="38" fontId="29" fillId="34" borderId="0" xfId="42" applyNumberFormat="1" applyFont="1" applyFill="1" applyAlignment="1" applyProtection="1">
      <alignment horizontal="right" vertical="center"/>
      <protection hidden="1"/>
    </xf>
    <xf numFmtId="38" fontId="29" fillId="34" borderId="0" xfId="42" applyNumberFormat="1" applyFont="1" applyFill="1" applyAlignment="1">
      <alignment vertical="center"/>
    </xf>
    <xf numFmtId="178" fontId="9" fillId="34" borderId="0" xfId="0" applyNumberFormat="1" applyFont="1" applyFill="1" applyAlignment="1" applyProtection="1">
      <alignment horizontal="right" vertical="center"/>
      <protection hidden="1"/>
    </xf>
    <xf numFmtId="0" fontId="0" fillId="34" borderId="0" xfId="0" applyFill="1" applyAlignment="1">
      <alignment vertical="center"/>
    </xf>
    <xf numFmtId="0" fontId="31" fillId="34" borderId="0" xfId="0" applyFont="1" applyFill="1" applyAlignment="1" applyProtection="1">
      <alignment/>
      <protection hidden="1"/>
    </xf>
    <xf numFmtId="0" fontId="29" fillId="34" borderId="16" xfId="0" applyFont="1" applyFill="1" applyBorder="1" applyAlignment="1" applyProtection="1">
      <alignment/>
      <protection hidden="1"/>
    </xf>
    <xf numFmtId="0" fontId="29" fillId="34" borderId="16" xfId="0" applyFont="1" applyFill="1" applyBorder="1" applyAlignment="1" applyProtection="1">
      <alignment vertical="center"/>
      <protection hidden="1"/>
    </xf>
    <xf numFmtId="38" fontId="29" fillId="34" borderId="17" xfId="42" applyNumberFormat="1" applyFont="1" applyFill="1" applyBorder="1" applyAlignment="1" applyProtection="1">
      <alignment horizontal="right" vertical="center"/>
      <protection hidden="1"/>
    </xf>
    <xf numFmtId="38" fontId="29" fillId="34" borderId="16" xfId="42" applyNumberFormat="1" applyFont="1" applyFill="1" applyBorder="1" applyAlignment="1" applyProtection="1">
      <alignment horizontal="right" vertical="center"/>
      <protection hidden="1"/>
    </xf>
    <xf numFmtId="49" fontId="7" fillId="34" borderId="0" xfId="0" applyNumberFormat="1" applyFont="1" applyFill="1" applyAlignment="1" applyProtection="1">
      <alignment horizontal="right" vertical="center"/>
      <protection hidden="1"/>
    </xf>
    <xf numFmtId="165" fontId="4" fillId="34" borderId="0" xfId="0" applyNumberFormat="1" applyFont="1" applyFill="1" applyAlignment="1">
      <alignment horizontal="right"/>
    </xf>
    <xf numFmtId="0" fontId="29" fillId="34" borderId="0" xfId="0" applyFont="1" applyFill="1" applyAlignment="1" applyProtection="1">
      <alignment horizontal="left" vertical="center"/>
      <protection hidden="1"/>
    </xf>
    <xf numFmtId="0" fontId="29" fillId="34" borderId="16" xfId="0" applyFont="1" applyFill="1" applyBorder="1" applyAlignment="1" applyProtection="1">
      <alignment horizontal="left" vertical="center"/>
      <protection hidden="1"/>
    </xf>
    <xf numFmtId="38" fontId="9" fillId="34" borderId="0" xfId="42" applyNumberFormat="1" applyFont="1" applyFill="1" applyAlignment="1" applyProtection="1">
      <alignment/>
      <protection hidden="1"/>
    </xf>
    <xf numFmtId="49" fontId="29" fillId="34" borderId="0" xfId="0" applyNumberFormat="1" applyFont="1" applyFill="1" applyAlignment="1" applyProtection="1">
      <alignment horizontal="left"/>
      <protection hidden="1"/>
    </xf>
    <xf numFmtId="38" fontId="9" fillId="34" borderId="21" xfId="42" applyNumberFormat="1" applyFont="1" applyFill="1" applyBorder="1" applyAlignment="1" applyProtection="1">
      <alignment/>
      <protection hidden="1"/>
    </xf>
    <xf numFmtId="165" fontId="5" fillId="34" borderId="0" xfId="0" applyNumberFormat="1" applyFont="1" applyFill="1" applyAlignment="1">
      <alignment/>
    </xf>
    <xf numFmtId="49" fontId="29" fillId="34" borderId="0" xfId="0" applyNumberFormat="1" applyFont="1" applyFill="1" applyAlignment="1" applyProtection="1">
      <alignment horizontal="left" vertical="center"/>
      <protection hidden="1"/>
    </xf>
    <xf numFmtId="176" fontId="29" fillId="34" borderId="0" xfId="0" applyNumberFormat="1" applyFont="1" applyFill="1" applyAlignment="1" applyProtection="1">
      <alignment horizontal="left" vertical="center"/>
      <protection hidden="1"/>
    </xf>
    <xf numFmtId="174" fontId="4" fillId="34" borderId="0" xfId="0" applyNumberFormat="1" applyFont="1" applyFill="1" applyAlignment="1">
      <alignment horizontal="right"/>
    </xf>
    <xf numFmtId="9" fontId="7" fillId="34" borderId="0" xfId="65" applyFont="1" applyFill="1" applyAlignment="1" applyProtection="1">
      <alignment horizontal="right" vertical="center"/>
      <protection hidden="1"/>
    </xf>
    <xf numFmtId="188" fontId="0" fillId="34" borderId="0" xfId="0" applyNumberFormat="1" applyFill="1" applyAlignment="1">
      <alignment vertical="center"/>
    </xf>
    <xf numFmtId="0" fontId="9" fillId="34" borderId="0" xfId="0" applyFont="1" applyFill="1" applyAlignment="1" applyProtection="1">
      <alignment/>
      <protection hidden="1"/>
    </xf>
    <xf numFmtId="174" fontId="9" fillId="34" borderId="0" xfId="0" applyNumberFormat="1" applyFont="1" applyFill="1" applyAlignment="1" applyProtection="1">
      <alignment/>
      <protection hidden="1"/>
    </xf>
    <xf numFmtId="4" fontId="9" fillId="34" borderId="0" xfId="0" applyNumberFormat="1" applyFont="1" applyFill="1" applyAlignment="1" applyProtection="1">
      <alignment/>
      <protection hidden="1"/>
    </xf>
    <xf numFmtId="10" fontId="9" fillId="34" borderId="0" xfId="65" applyNumberFormat="1" applyFont="1" applyFill="1" applyAlignment="1" applyProtection="1">
      <alignment/>
      <protection hidden="1"/>
    </xf>
    <xf numFmtId="183" fontId="9" fillId="34" borderId="0" xfId="65" applyNumberFormat="1" applyFont="1" applyFill="1" applyAlignment="1" applyProtection="1">
      <alignment/>
      <protection hidden="1"/>
    </xf>
    <xf numFmtId="178" fontId="9" fillId="34" borderId="0" xfId="0" applyNumberFormat="1" applyFont="1" applyFill="1" applyAlignment="1" applyProtection="1">
      <alignment/>
      <protection hidden="1"/>
    </xf>
    <xf numFmtId="0" fontId="32" fillId="34" borderId="0" xfId="0" applyFont="1" applyFill="1" applyAlignment="1" applyProtection="1">
      <alignment horizontal="left" vertical="center"/>
      <protection hidden="1"/>
    </xf>
    <xf numFmtId="0" fontId="32" fillId="34" borderId="0" xfId="0" applyFont="1" applyFill="1" applyAlignment="1">
      <alignment vertical="center" wrapText="1"/>
    </xf>
    <xf numFmtId="0" fontId="32" fillId="34" borderId="0" xfId="0" applyFont="1" applyFill="1" applyAlignment="1">
      <alignment/>
    </xf>
    <xf numFmtId="0" fontId="32" fillId="34" borderId="0" xfId="0" applyFont="1" applyFill="1" applyAlignment="1">
      <alignment horizontal="right"/>
    </xf>
    <xf numFmtId="178" fontId="32" fillId="34" borderId="0" xfId="0" applyNumberFormat="1" applyFont="1" applyFill="1" applyAlignment="1">
      <alignment horizontal="right"/>
    </xf>
    <xf numFmtId="0" fontId="32" fillId="34" borderId="0" xfId="0" applyFont="1" applyFill="1" applyAlignment="1">
      <alignment vertical="center"/>
    </xf>
    <xf numFmtId="0" fontId="32" fillId="34" borderId="0" xfId="0" applyFont="1" applyFill="1" applyAlignment="1">
      <alignment horizontal="left" vertical="center"/>
    </xf>
    <xf numFmtId="165" fontId="34" fillId="34" borderId="0" xfId="0" applyNumberFormat="1" applyFont="1" applyFill="1" applyAlignment="1">
      <alignment horizontal="right"/>
    </xf>
    <xf numFmtId="0" fontId="33" fillId="34" borderId="0" xfId="0" applyFont="1" applyFill="1" applyAlignment="1">
      <alignment horizontal="left" vertical="center"/>
    </xf>
    <xf numFmtId="0" fontId="33" fillId="34" borderId="0" xfId="0" applyFont="1" applyFill="1" applyAlignment="1">
      <alignment vertical="center"/>
    </xf>
    <xf numFmtId="0" fontId="81" fillId="34" borderId="0" xfId="0" applyFont="1" applyFill="1" applyAlignment="1">
      <alignment horizontal="left" vertical="center" readingOrder="1"/>
    </xf>
    <xf numFmtId="0" fontId="6" fillId="34" borderId="0" xfId="0" applyFont="1" applyFill="1" applyAlignment="1">
      <alignment horizontal="left"/>
    </xf>
    <xf numFmtId="0" fontId="6" fillId="34" borderId="0" xfId="0" applyFont="1" applyFill="1" applyAlignment="1">
      <alignment vertical="center"/>
    </xf>
    <xf numFmtId="0" fontId="5" fillId="34" borderId="0" xfId="0" applyFont="1" applyFill="1" applyAlignment="1">
      <alignment/>
    </xf>
    <xf numFmtId="178" fontId="5" fillId="34" borderId="0" xfId="0" applyNumberFormat="1" applyFont="1" applyFill="1" applyAlignment="1">
      <alignment/>
    </xf>
    <xf numFmtId="183" fontId="0" fillId="34" borderId="0" xfId="65" applyNumberFormat="1" applyFont="1" applyFill="1" applyAlignment="1">
      <alignment/>
    </xf>
    <xf numFmtId="0" fontId="31" fillId="34" borderId="16" xfId="0" applyFont="1" applyFill="1" applyBorder="1" applyAlignment="1" applyProtection="1">
      <alignment horizontal="center" vertical="center" wrapText="1"/>
      <protection hidden="1"/>
    </xf>
    <xf numFmtId="38" fontId="31" fillId="34" borderId="0" xfId="42" applyNumberFormat="1" applyFont="1" applyFill="1" applyAlignment="1" applyProtection="1">
      <alignment horizontal="right" vertical="center"/>
      <protection hidden="1"/>
    </xf>
    <xf numFmtId="38" fontId="31" fillId="34" borderId="16" xfId="42" applyNumberFormat="1" applyFont="1" applyFill="1" applyBorder="1" applyAlignment="1" applyProtection="1">
      <alignment horizontal="right" vertical="center"/>
      <protection hidden="1"/>
    </xf>
    <xf numFmtId="38" fontId="31" fillId="34" borderId="22" xfId="42" applyNumberFormat="1" applyFont="1" applyFill="1" applyBorder="1" applyAlignment="1" applyProtection="1">
      <alignment horizontal="right" vertical="center"/>
      <protection hidden="1"/>
    </xf>
    <xf numFmtId="38" fontId="31" fillId="34" borderId="18" xfId="42" applyNumberFormat="1" applyFont="1" applyFill="1" applyBorder="1" applyAlignment="1" applyProtection="1">
      <alignment horizontal="right" vertical="center"/>
      <protection hidden="1"/>
    </xf>
    <xf numFmtId="0" fontId="11" fillId="34" borderId="0" xfId="0" applyFont="1" applyFill="1" applyAlignment="1">
      <alignment horizontal="left" vertical="center"/>
    </xf>
    <xf numFmtId="0" fontId="8" fillId="34" borderId="0" xfId="0" applyFont="1" applyFill="1" applyAlignment="1">
      <alignment/>
    </xf>
    <xf numFmtId="0" fontId="0" fillId="34" borderId="0" xfId="0" applyFill="1" applyAlignment="1">
      <alignment horizontal="left"/>
    </xf>
    <xf numFmtId="165" fontId="10" fillId="34" borderId="0" xfId="0" applyNumberFormat="1" applyFont="1" applyFill="1" applyAlignment="1">
      <alignment/>
    </xf>
    <xf numFmtId="165" fontId="10" fillId="34" borderId="21" xfId="0" applyNumberFormat="1" applyFont="1" applyFill="1" applyBorder="1" applyAlignment="1">
      <alignment/>
    </xf>
    <xf numFmtId="9" fontId="10" fillId="34" borderId="0" xfId="65" applyFont="1" applyFill="1" applyAlignment="1">
      <alignment/>
    </xf>
    <xf numFmtId="183" fontId="10" fillId="34" borderId="0" xfId="65" applyNumberFormat="1" applyFont="1" applyFill="1" applyAlignment="1">
      <alignment/>
    </xf>
    <xf numFmtId="201" fontId="10" fillId="34" borderId="0" xfId="0" applyNumberFormat="1" applyFont="1" applyFill="1" applyAlignment="1">
      <alignment/>
    </xf>
    <xf numFmtId="0" fontId="25" fillId="34" borderId="0" xfId="0" applyFont="1" applyFill="1" applyAlignment="1">
      <alignment/>
    </xf>
    <xf numFmtId="0" fontId="35" fillId="34" borderId="0" xfId="0" applyFont="1" applyFill="1" applyAlignment="1">
      <alignment horizontal="right" vertical="center"/>
    </xf>
    <xf numFmtId="0" fontId="25" fillId="34" borderId="0" xfId="0" applyFont="1" applyFill="1" applyAlignment="1">
      <alignment horizontal="left"/>
    </xf>
    <xf numFmtId="0" fontId="32" fillId="34" borderId="16" xfId="0" applyFont="1" applyFill="1" applyBorder="1" applyAlignment="1">
      <alignment horizontal="centerContinuous"/>
    </xf>
    <xf numFmtId="0" fontId="32" fillId="34" borderId="16" xfId="0" applyFont="1" applyFill="1" applyBorder="1" applyAlignment="1">
      <alignment horizontal="right"/>
    </xf>
    <xf numFmtId="0" fontId="25" fillId="34" borderId="22" xfId="0" applyFont="1" applyFill="1" applyBorder="1" applyAlignment="1">
      <alignment/>
    </xf>
    <xf numFmtId="178" fontId="29" fillId="34" borderId="0" xfId="0" applyNumberFormat="1" applyFont="1" applyFill="1" applyAlignment="1">
      <alignment/>
    </xf>
    <xf numFmtId="178" fontId="29" fillId="34" borderId="22" xfId="0" applyNumberFormat="1" applyFont="1" applyFill="1" applyBorder="1" applyAlignment="1">
      <alignment/>
    </xf>
    <xf numFmtId="0" fontId="25" fillId="34" borderId="16" xfId="0" applyFont="1" applyFill="1" applyBorder="1" applyAlignment="1">
      <alignment horizontal="left"/>
    </xf>
    <xf numFmtId="0" fontId="25" fillId="34" borderId="16" xfId="0" applyFont="1" applyFill="1" applyBorder="1" applyAlignment="1">
      <alignment/>
    </xf>
    <xf numFmtId="178" fontId="29" fillId="34" borderId="16" xfId="0" applyNumberFormat="1" applyFont="1" applyFill="1" applyBorder="1" applyAlignment="1">
      <alignment/>
    </xf>
    <xf numFmtId="178" fontId="29" fillId="34" borderId="18" xfId="0" applyNumberFormat="1" applyFont="1" applyFill="1" applyBorder="1" applyAlignment="1">
      <alignment/>
    </xf>
    <xf numFmtId="165" fontId="29" fillId="34" borderId="0" xfId="0" applyNumberFormat="1" applyFont="1" applyFill="1" applyAlignment="1">
      <alignment/>
    </xf>
    <xf numFmtId="165" fontId="29" fillId="34" borderId="22" xfId="0" applyNumberFormat="1" applyFont="1" applyFill="1" applyBorder="1" applyAlignment="1">
      <alignment/>
    </xf>
    <xf numFmtId="165" fontId="29" fillId="34" borderId="16" xfId="0" applyNumberFormat="1" applyFont="1" applyFill="1" applyBorder="1" applyAlignment="1">
      <alignment/>
    </xf>
    <xf numFmtId="165" fontId="29" fillId="34" borderId="18" xfId="0" applyNumberFormat="1" applyFont="1" applyFill="1" applyBorder="1" applyAlignment="1">
      <alignment/>
    </xf>
    <xf numFmtId="0" fontId="25" fillId="34" borderId="23" xfId="0" applyFont="1" applyFill="1" applyBorder="1" applyAlignment="1">
      <alignment horizontal="left"/>
    </xf>
    <xf numFmtId="0" fontId="29" fillId="34" borderId="16"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29" fillId="34" borderId="21" xfId="0" applyFont="1" applyFill="1" applyBorder="1" applyAlignment="1">
      <alignment vertical="center" wrapText="1"/>
    </xf>
    <xf numFmtId="0" fontId="31" fillId="34" borderId="16" xfId="0" applyFont="1" applyFill="1" applyBorder="1" applyAlignment="1">
      <alignment horizontal="center" vertical="center" wrapText="1"/>
    </xf>
    <xf numFmtId="0" fontId="31" fillId="34" borderId="18" xfId="0" applyFont="1" applyFill="1" applyBorder="1" applyAlignment="1">
      <alignment horizontal="center" vertical="center" wrapText="1"/>
    </xf>
    <xf numFmtId="0" fontId="31" fillId="34" borderId="22" xfId="0" applyFont="1" applyFill="1" applyBorder="1" applyAlignment="1">
      <alignment vertical="center" wrapText="1"/>
    </xf>
    <xf numFmtId="0" fontId="29" fillId="34" borderId="0" xfId="0" applyFont="1" applyFill="1" applyAlignment="1">
      <alignment/>
    </xf>
    <xf numFmtId="0" fontId="29" fillId="34" borderId="0" xfId="0" applyFont="1" applyFill="1" applyAlignment="1">
      <alignment horizontal="center" vertical="center"/>
    </xf>
    <xf numFmtId="0" fontId="29" fillId="34" borderId="22" xfId="0" applyFont="1" applyFill="1" applyBorder="1" applyAlignment="1">
      <alignment horizontal="center" vertical="center"/>
    </xf>
    <xf numFmtId="0" fontId="29" fillId="34" borderId="18" xfId="0" applyFont="1" applyFill="1" applyBorder="1" applyAlignment="1">
      <alignment horizontal="center" vertical="center" wrapText="1"/>
    </xf>
    <xf numFmtId="0" fontId="25" fillId="34" borderId="18" xfId="0" applyFont="1" applyFill="1" applyBorder="1" applyAlignment="1">
      <alignment/>
    </xf>
    <xf numFmtId="175" fontId="25" fillId="34" borderId="22" xfId="0" applyNumberFormat="1" applyFont="1" applyFill="1" applyBorder="1" applyAlignment="1">
      <alignment/>
    </xf>
    <xf numFmtId="3" fontId="25" fillId="34" borderId="18" xfId="0" applyNumberFormat="1" applyFont="1" applyFill="1" applyBorder="1" applyAlignment="1">
      <alignment/>
    </xf>
    <xf numFmtId="165" fontId="25" fillId="34" borderId="22" xfId="0" applyNumberFormat="1" applyFont="1" applyFill="1" applyBorder="1" applyAlignment="1">
      <alignment/>
    </xf>
    <xf numFmtId="175" fontId="25" fillId="34" borderId="18" xfId="0" applyNumberFormat="1" applyFont="1" applyFill="1" applyBorder="1" applyAlignment="1">
      <alignment/>
    </xf>
    <xf numFmtId="0" fontId="25" fillId="34" borderId="18" xfId="0" applyFont="1" applyFill="1" applyBorder="1" applyAlignment="1">
      <alignment horizontal="left"/>
    </xf>
    <xf numFmtId="0" fontId="25" fillId="34" borderId="22" xfId="0" applyFont="1" applyFill="1" applyBorder="1" applyAlignment="1">
      <alignment horizontal="left"/>
    </xf>
    <xf numFmtId="175" fontId="25" fillId="34" borderId="18" xfId="0" applyNumberFormat="1" applyFont="1" applyFill="1" applyBorder="1" applyAlignment="1">
      <alignment horizontal="left"/>
    </xf>
    <xf numFmtId="175" fontId="25" fillId="34" borderId="22" xfId="0" applyNumberFormat="1" applyFont="1" applyFill="1" applyBorder="1" applyAlignment="1">
      <alignment horizontal="left"/>
    </xf>
    <xf numFmtId="175" fontId="25" fillId="34" borderId="24" xfId="0" applyNumberFormat="1" applyFont="1" applyFill="1" applyBorder="1" applyAlignment="1">
      <alignment horizontal="left"/>
    </xf>
    <xf numFmtId="0" fontId="25" fillId="34" borderId="22" xfId="0" applyNumberFormat="1" applyFont="1" applyFill="1" applyBorder="1" applyAlignment="1">
      <alignment horizontal="left"/>
    </xf>
    <xf numFmtId="176" fontId="25" fillId="34" borderId="22" xfId="0" applyNumberFormat="1" applyFont="1" applyFill="1" applyBorder="1" applyAlignment="1">
      <alignment horizontal="left"/>
    </xf>
    <xf numFmtId="0" fontId="0" fillId="34" borderId="0" xfId="0" applyFill="1" applyBorder="1" applyAlignment="1">
      <alignment horizontal="left"/>
    </xf>
    <xf numFmtId="0" fontId="0" fillId="34" borderId="0" xfId="0" applyFill="1" applyBorder="1" applyAlignment="1">
      <alignment/>
    </xf>
    <xf numFmtId="0" fontId="31" fillId="34" borderId="0" xfId="0" applyFont="1" applyFill="1" applyAlignment="1">
      <alignment horizontal="center" vertical="top" wrapText="1"/>
    </xf>
    <xf numFmtId="0" fontId="31" fillId="34" borderId="22" xfId="0" applyFont="1" applyFill="1" applyBorder="1" applyAlignment="1">
      <alignment horizontal="center" vertical="top" wrapText="1"/>
    </xf>
    <xf numFmtId="178" fontId="29" fillId="34" borderId="21" xfId="0" applyNumberFormat="1" applyFont="1" applyFill="1" applyBorder="1" applyAlignment="1">
      <alignment/>
    </xf>
    <xf numFmtId="178" fontId="29" fillId="34" borderId="17" xfId="0" applyNumberFormat="1" applyFont="1" applyFill="1" applyBorder="1" applyAlignment="1">
      <alignment/>
    </xf>
    <xf numFmtId="178" fontId="29" fillId="34" borderId="0" xfId="0" applyNumberFormat="1" applyFont="1" applyFill="1" applyAlignment="1">
      <alignment horizontal="right"/>
    </xf>
    <xf numFmtId="178" fontId="29" fillId="34" borderId="21" xfId="0" applyNumberFormat="1" applyFont="1" applyFill="1" applyBorder="1" applyAlignment="1">
      <alignment horizontal="right"/>
    </xf>
    <xf numFmtId="178" fontId="29" fillId="34" borderId="16" xfId="0" applyNumberFormat="1" applyFont="1" applyFill="1" applyBorder="1" applyAlignment="1">
      <alignment horizontal="right"/>
    </xf>
    <xf numFmtId="178" fontId="29" fillId="34" borderId="17" xfId="0" applyNumberFormat="1" applyFont="1" applyFill="1" applyBorder="1" applyAlignment="1">
      <alignment horizontal="right"/>
    </xf>
    <xf numFmtId="178" fontId="29" fillId="34" borderId="0" xfId="0" applyNumberFormat="1" applyFont="1" applyFill="1" applyBorder="1" applyAlignment="1">
      <alignment/>
    </xf>
    <xf numFmtId="178" fontId="29" fillId="34" borderId="23" xfId="0" applyNumberFormat="1" applyFont="1" applyFill="1" applyBorder="1" applyAlignment="1">
      <alignment/>
    </xf>
    <xf numFmtId="178" fontId="29" fillId="34" borderId="25" xfId="0" applyNumberFormat="1" applyFont="1" applyFill="1" applyBorder="1" applyAlignment="1">
      <alignment/>
    </xf>
    <xf numFmtId="178" fontId="29" fillId="34" borderId="24" xfId="0" applyNumberFormat="1" applyFont="1" applyFill="1" applyBorder="1" applyAlignment="1">
      <alignment/>
    </xf>
    <xf numFmtId="0" fontId="25" fillId="34" borderId="0" xfId="0" applyFont="1" applyFill="1" applyBorder="1" applyAlignment="1">
      <alignment horizontal="left"/>
    </xf>
    <xf numFmtId="0" fontId="29" fillId="34" borderId="0" xfId="0" applyFont="1" applyFill="1" applyAlignment="1">
      <alignment horizontal="left"/>
    </xf>
    <xf numFmtId="0" fontId="29" fillId="34" borderId="16" xfId="0" applyFont="1" applyFill="1" applyBorder="1" applyAlignment="1">
      <alignment horizontal="left"/>
    </xf>
    <xf numFmtId="0" fontId="29" fillId="34" borderId="16" xfId="0" applyFont="1" applyFill="1" applyBorder="1" applyAlignment="1">
      <alignment/>
    </xf>
    <xf numFmtId="1" fontId="29" fillId="34" borderId="0" xfId="0" applyNumberFormat="1" applyFont="1" applyFill="1" applyAlignment="1">
      <alignment horizontal="left"/>
    </xf>
    <xf numFmtId="1" fontId="29" fillId="34" borderId="0" xfId="0" applyNumberFormat="1" applyFont="1" applyFill="1" applyAlignment="1">
      <alignment/>
    </xf>
    <xf numFmtId="175" fontId="29" fillId="34" borderId="0" xfId="0" applyNumberFormat="1" applyFont="1" applyFill="1" applyAlignment="1">
      <alignment/>
    </xf>
    <xf numFmtId="170" fontId="29" fillId="34" borderId="0" xfId="0" applyNumberFormat="1" applyFont="1" applyFill="1" applyAlignment="1">
      <alignment/>
    </xf>
    <xf numFmtId="173" fontId="29" fillId="34" borderId="16" xfId="0" applyNumberFormat="1" applyFont="1" applyFill="1" applyBorder="1" applyAlignment="1">
      <alignment/>
    </xf>
    <xf numFmtId="173" fontId="29" fillId="34" borderId="0" xfId="0" applyNumberFormat="1" applyFont="1" applyFill="1" applyAlignment="1">
      <alignment/>
    </xf>
    <xf numFmtId="170" fontId="29" fillId="34" borderId="16" xfId="0" applyNumberFormat="1" applyFont="1" applyFill="1" applyBorder="1" applyAlignment="1">
      <alignment/>
    </xf>
    <xf numFmtId="175" fontId="29" fillId="34" borderId="16" xfId="0" applyNumberFormat="1" applyFont="1" applyFill="1" applyBorder="1" applyAlignment="1">
      <alignment/>
    </xf>
    <xf numFmtId="176" fontId="29" fillId="34" borderId="0" xfId="0" applyNumberFormat="1" applyFont="1" applyFill="1" applyAlignment="1">
      <alignment/>
    </xf>
    <xf numFmtId="0" fontId="29" fillId="34" borderId="23" xfId="0" applyFont="1" applyFill="1" applyBorder="1" applyAlignment="1">
      <alignment horizontal="left"/>
    </xf>
    <xf numFmtId="175" fontId="29" fillId="34" borderId="23" xfId="0" applyNumberFormat="1" applyFont="1" applyFill="1" applyBorder="1" applyAlignment="1">
      <alignment/>
    </xf>
    <xf numFmtId="0" fontId="29" fillId="34" borderId="0" xfId="0" applyFont="1" applyFill="1" applyBorder="1" applyAlignment="1">
      <alignment horizontal="left"/>
    </xf>
    <xf numFmtId="0" fontId="29" fillId="34" borderId="0" xfId="0" applyNumberFormat="1" applyFont="1" applyFill="1" applyBorder="1" applyAlignment="1">
      <alignment/>
    </xf>
    <xf numFmtId="177" fontId="29" fillId="34" borderId="0" xfId="0" applyNumberFormat="1" applyFont="1" applyFill="1" applyBorder="1" applyAlignment="1">
      <alignment/>
    </xf>
    <xf numFmtId="181" fontId="29" fillId="34" borderId="0" xfId="0" applyNumberFormat="1" applyFont="1" applyFill="1" applyBorder="1" applyAlignment="1">
      <alignment/>
    </xf>
    <xf numFmtId="170" fontId="29" fillId="34" borderId="0" xfId="0" applyNumberFormat="1" applyFont="1" applyFill="1" applyBorder="1" applyAlignment="1">
      <alignment/>
    </xf>
    <xf numFmtId="176" fontId="29" fillId="34" borderId="0" xfId="0" applyNumberFormat="1" applyFont="1" applyFill="1" applyBorder="1" applyAlignment="1">
      <alignment/>
    </xf>
    <xf numFmtId="0" fontId="9" fillId="34" borderId="0" xfId="0" applyFont="1" applyFill="1" applyAlignment="1">
      <alignment horizontal="left" readingOrder="1"/>
    </xf>
    <xf numFmtId="0" fontId="82" fillId="34" borderId="0" xfId="0" applyFont="1" applyFill="1" applyAlignment="1">
      <alignment horizontal="left" readingOrder="1"/>
    </xf>
    <xf numFmtId="0" fontId="25" fillId="34" borderId="0" xfId="0" applyFont="1" applyFill="1" applyBorder="1" applyAlignment="1">
      <alignment/>
    </xf>
    <xf numFmtId="0" fontId="31" fillId="34" borderId="18"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29" fillId="34" borderId="0" xfId="0" applyFont="1" applyFill="1" applyAlignment="1" applyProtection="1">
      <alignment/>
      <protection hidden="1"/>
    </xf>
    <xf numFmtId="38" fontId="29" fillId="34" borderId="21" xfId="42" applyNumberFormat="1" applyFont="1" applyFill="1" applyBorder="1" applyAlignment="1" applyProtection="1">
      <alignment horizontal="right"/>
      <protection hidden="1"/>
    </xf>
    <xf numFmtId="38" fontId="29" fillId="34" borderId="0" xfId="42" applyNumberFormat="1" applyFont="1" applyFill="1" applyAlignment="1" applyProtection="1">
      <alignment horizontal="right"/>
      <protection hidden="1"/>
    </xf>
    <xf numFmtId="38" fontId="31" fillId="34" borderId="0" xfId="42" applyNumberFormat="1" applyFont="1" applyFill="1" applyAlignment="1" applyProtection="1">
      <alignment horizontal="right"/>
      <protection hidden="1"/>
    </xf>
    <xf numFmtId="38" fontId="29" fillId="34" borderId="0" xfId="42" applyNumberFormat="1" applyFont="1" applyFill="1" applyAlignment="1">
      <alignment/>
    </xf>
    <xf numFmtId="38" fontId="31" fillId="34" borderId="22" xfId="42" applyNumberFormat="1" applyFont="1" applyFill="1" applyBorder="1" applyAlignment="1" applyProtection="1">
      <alignment horizontal="right"/>
      <protection hidden="1"/>
    </xf>
    <xf numFmtId="0" fontId="25" fillId="34" borderId="0" xfId="0" applyFont="1" applyFill="1" applyAlignment="1">
      <alignment horizontal="right"/>
    </xf>
    <xf numFmtId="0" fontId="31" fillId="34" borderId="21" xfId="0" applyFont="1" applyFill="1" applyBorder="1" applyAlignment="1" applyProtection="1">
      <alignment horizontal="left"/>
      <protection hidden="1"/>
    </xf>
    <xf numFmtId="0" fontId="31" fillId="34" borderId="21" xfId="0" applyFont="1" applyFill="1" applyBorder="1" applyAlignment="1" applyProtection="1">
      <alignment horizontal="left" vertical="center"/>
      <protection hidden="1"/>
    </xf>
    <xf numFmtId="0" fontId="31" fillId="34" borderId="17" xfId="0" applyFont="1" applyFill="1" applyBorder="1" applyAlignment="1" applyProtection="1">
      <alignment horizontal="left" vertical="center"/>
      <protection hidden="1"/>
    </xf>
    <xf numFmtId="38" fontId="5" fillId="34" borderId="0" xfId="0" applyNumberFormat="1" applyFont="1" applyFill="1" applyAlignment="1">
      <alignment/>
    </xf>
    <xf numFmtId="0" fontId="29" fillId="34" borderId="21" xfId="0" applyFont="1" applyFill="1" applyBorder="1" applyAlignment="1" applyProtection="1">
      <alignment horizontal="left" vertical="center"/>
      <protection hidden="1"/>
    </xf>
    <xf numFmtId="0" fontId="9" fillId="34" borderId="0" xfId="0" applyFont="1" applyFill="1" applyAlignment="1" applyProtection="1">
      <alignment horizontal="centerContinuous" vertical="center"/>
      <protection hidden="1"/>
    </xf>
    <xf numFmtId="0" fontId="17" fillId="34" borderId="0" xfId="0" applyFont="1" applyFill="1" applyAlignment="1">
      <alignment horizontal="left" vertical="center"/>
    </xf>
    <xf numFmtId="0" fontId="31" fillId="34" borderId="0" xfId="0" applyFont="1" applyFill="1" applyBorder="1" applyAlignment="1">
      <alignment horizontal="left"/>
    </xf>
    <xf numFmtId="0" fontId="29" fillId="34" borderId="22" xfId="0" applyFont="1" applyFill="1" applyBorder="1" applyAlignment="1">
      <alignment/>
    </xf>
    <xf numFmtId="178" fontId="0" fillId="34" borderId="21" xfId="0" applyNumberFormat="1" applyFill="1" applyBorder="1" applyAlignment="1">
      <alignment/>
    </xf>
    <xf numFmtId="0" fontId="14" fillId="34" borderId="0" xfId="0" applyFont="1" applyFill="1" applyBorder="1" applyAlignment="1">
      <alignment horizontal="right"/>
    </xf>
    <xf numFmtId="0" fontId="14" fillId="34" borderId="0" xfId="0" applyFont="1" applyFill="1" applyBorder="1" applyAlignment="1">
      <alignment/>
    </xf>
    <xf numFmtId="0" fontId="14" fillId="34" borderId="0" xfId="0" applyFont="1" applyFill="1" applyBorder="1" applyAlignment="1">
      <alignment horizontal="left"/>
    </xf>
    <xf numFmtId="0" fontId="15" fillId="34" borderId="0" xfId="0" applyFont="1" applyFill="1" applyBorder="1" applyAlignment="1">
      <alignment horizontal="left"/>
    </xf>
    <xf numFmtId="178" fontId="0" fillId="34" borderId="0" xfId="0" applyNumberFormat="1" applyFill="1" applyBorder="1" applyAlignment="1">
      <alignment/>
    </xf>
    <xf numFmtId="0" fontId="31" fillId="34" borderId="22" xfId="0" applyFont="1" applyFill="1" applyBorder="1" applyAlignment="1">
      <alignment horizontal="left"/>
    </xf>
    <xf numFmtId="0" fontId="31" fillId="34" borderId="23" xfId="0" applyFont="1" applyFill="1" applyBorder="1" applyAlignment="1">
      <alignment horizontal="left" vertical="center" indent="4"/>
    </xf>
    <xf numFmtId="0" fontId="31" fillId="34" borderId="23" xfId="0" applyFont="1" applyFill="1" applyBorder="1" applyAlignment="1">
      <alignment horizontal="centerContinuous" vertical="center"/>
    </xf>
    <xf numFmtId="0" fontId="31" fillId="34" borderId="24" xfId="0" applyFont="1" applyFill="1" applyBorder="1" applyAlignment="1">
      <alignment horizontal="centerContinuous" vertical="center"/>
    </xf>
    <xf numFmtId="0" fontId="29" fillId="34" borderId="21" xfId="0" applyFont="1" applyFill="1" applyBorder="1" applyAlignment="1">
      <alignment horizontal="center" vertical="center"/>
    </xf>
    <xf numFmtId="0" fontId="29" fillId="34" borderId="0" xfId="0" applyFont="1" applyFill="1" applyBorder="1" applyAlignment="1">
      <alignment horizontal="center" vertical="center"/>
    </xf>
    <xf numFmtId="0" fontId="29" fillId="34" borderId="0" xfId="0" applyFont="1" applyFill="1" applyBorder="1" applyAlignment="1">
      <alignment vertical="center" wrapText="1"/>
    </xf>
    <xf numFmtId="0" fontId="29" fillId="34" borderId="22" xfId="0" applyFont="1" applyFill="1" applyBorder="1" applyAlignment="1">
      <alignment vertical="center" wrapText="1"/>
    </xf>
    <xf numFmtId="0" fontId="29" fillId="34" borderId="21" xfId="0" applyFont="1" applyFill="1" applyBorder="1" applyAlignment="1">
      <alignment vertical="center"/>
    </xf>
    <xf numFmtId="0" fontId="31" fillId="34" borderId="25" xfId="0" applyFont="1" applyFill="1" applyBorder="1" applyAlignment="1">
      <alignment horizontal="left" vertical="center" indent="2"/>
    </xf>
    <xf numFmtId="0" fontId="31" fillId="34" borderId="23" xfId="0" applyFont="1" applyFill="1" applyBorder="1" applyAlignment="1" applyProtection="1">
      <alignment horizontal="centerContinuous" vertical="center"/>
      <protection hidden="1"/>
    </xf>
    <xf numFmtId="0" fontId="36" fillId="34" borderId="23" xfId="0" applyFont="1" applyFill="1" applyBorder="1" applyAlignment="1" applyProtection="1">
      <alignment horizontal="left" vertical="center"/>
      <protection hidden="1"/>
    </xf>
    <xf numFmtId="178" fontId="31" fillId="34" borderId="23" xfId="0" applyNumberFormat="1" applyFont="1" applyFill="1" applyBorder="1" applyAlignment="1" applyProtection="1">
      <alignment horizontal="centerContinuous" vertical="center"/>
      <protection hidden="1"/>
    </xf>
    <xf numFmtId="0" fontId="31" fillId="34" borderId="23" xfId="0" applyFont="1" applyFill="1" applyBorder="1" applyAlignment="1" applyProtection="1">
      <alignment horizontal="right" vertical="center"/>
      <protection hidden="1"/>
    </xf>
    <xf numFmtId="0" fontId="31" fillId="34" borderId="25" xfId="0" applyFont="1" applyFill="1" applyBorder="1" applyAlignment="1" applyProtection="1">
      <alignment horizontal="left" vertical="center" indent="2"/>
      <protection hidden="1"/>
    </xf>
    <xf numFmtId="0" fontId="29" fillId="34" borderId="23" xfId="0" applyFont="1" applyFill="1" applyBorder="1" applyAlignment="1" applyProtection="1">
      <alignment horizontal="left" vertical="center"/>
      <protection hidden="1"/>
    </xf>
    <xf numFmtId="0" fontId="29" fillId="34" borderId="24" xfId="0" applyFont="1" applyFill="1" applyBorder="1" applyAlignment="1" applyProtection="1">
      <alignment horizontal="centerContinuous" vertical="center"/>
      <protection hidden="1"/>
    </xf>
    <xf numFmtId="0" fontId="29" fillId="34" borderId="0" xfId="0" applyFont="1" applyFill="1" applyBorder="1" applyAlignment="1" applyProtection="1">
      <alignment horizontal="center" vertical="center" wrapText="1"/>
      <protection hidden="1"/>
    </xf>
    <xf numFmtId="0" fontId="30" fillId="34" borderId="0" xfId="0" applyFont="1" applyFill="1" applyBorder="1" applyAlignment="1" applyProtection="1">
      <alignment horizontal="center" vertical="center" wrapText="1"/>
      <protection hidden="1"/>
    </xf>
    <xf numFmtId="0" fontId="31" fillId="34" borderId="0" xfId="0" applyFont="1" applyFill="1" applyBorder="1" applyAlignment="1">
      <alignment vertical="center" wrapText="1"/>
    </xf>
    <xf numFmtId="170" fontId="25" fillId="34" borderId="22" xfId="0" applyNumberFormat="1" applyFont="1" applyFill="1" applyBorder="1" applyAlignment="1">
      <alignment horizontal="left"/>
    </xf>
    <xf numFmtId="172" fontId="29" fillId="34" borderId="0" xfId="42" applyNumberFormat="1" applyFont="1" applyFill="1" applyAlignment="1" applyProtection="1">
      <alignment horizontal="right" vertical="center"/>
      <protection hidden="1"/>
    </xf>
    <xf numFmtId="9" fontId="9" fillId="34" borderId="0" xfId="65" applyFont="1" applyFill="1" applyAlignment="1" applyProtection="1">
      <alignment/>
      <protection hidden="1"/>
    </xf>
    <xf numFmtId="176" fontId="29" fillId="34" borderId="23" xfId="0" applyNumberFormat="1" applyFont="1" applyFill="1" applyBorder="1" applyAlignment="1">
      <alignment/>
    </xf>
    <xf numFmtId="167" fontId="29" fillId="34" borderId="0" xfId="42" applyNumberFormat="1" applyFont="1" applyFill="1" applyAlignment="1" applyProtection="1">
      <alignment horizontal="right" vertical="center"/>
      <protection hidden="1"/>
    </xf>
    <xf numFmtId="3" fontId="29" fillId="34" borderId="0" xfId="42" applyNumberFormat="1" applyFont="1" applyFill="1" applyAlignment="1" applyProtection="1">
      <alignment vertical="center"/>
      <protection hidden="1"/>
    </xf>
    <xf numFmtId="0" fontId="16" fillId="34" borderId="0" xfId="0" applyFont="1" applyFill="1" applyAlignment="1">
      <alignment wrapText="1"/>
    </xf>
    <xf numFmtId="0" fontId="0" fillId="34" borderId="0" xfId="0" applyFill="1" applyAlignment="1">
      <alignment/>
    </xf>
    <xf numFmtId="0" fontId="0" fillId="34" borderId="0" xfId="0" applyFont="1" applyFill="1" applyAlignment="1">
      <alignment/>
    </xf>
    <xf numFmtId="0" fontId="17" fillId="34" borderId="0" xfId="0" applyFont="1" applyFill="1" applyAlignment="1">
      <alignment wrapText="1"/>
    </xf>
    <xf numFmtId="197" fontId="17" fillId="34" borderId="0" xfId="0" applyNumberFormat="1" applyFont="1" applyFill="1" applyAlignment="1">
      <alignment wrapText="1"/>
    </xf>
    <xf numFmtId="0" fontId="19" fillId="34" borderId="0" xfId="53" applyFont="1" applyFill="1" applyAlignment="1" applyProtection="1">
      <alignment wrapText="1"/>
      <protection/>
    </xf>
    <xf numFmtId="0" fontId="26" fillId="34" borderId="0" xfId="0" applyFont="1" applyFill="1" applyAlignment="1" applyProtection="1">
      <alignment/>
      <protection hidden="1"/>
    </xf>
    <xf numFmtId="0" fontId="83" fillId="34" borderId="0" xfId="0" applyFont="1" applyFill="1" applyAlignment="1">
      <alignment wrapText="1"/>
    </xf>
    <xf numFmtId="0" fontId="77" fillId="34" borderId="0" xfId="53" applyFont="1" applyFill="1" applyAlignment="1" applyProtection="1">
      <alignment wrapText="1"/>
      <protection/>
    </xf>
    <xf numFmtId="0" fontId="19" fillId="34" borderId="0" xfId="58" applyFont="1" applyFill="1" applyAlignment="1">
      <alignment wrapText="1"/>
      <protection/>
    </xf>
    <xf numFmtId="0" fontId="0" fillId="0" borderId="0" xfId="58" applyAlignment="1">
      <alignment wrapText="1"/>
      <protection/>
    </xf>
    <xf numFmtId="0" fontId="20" fillId="34" borderId="0" xfId="54" applyFont="1" applyFill="1" applyAlignment="1" applyProtection="1">
      <alignment horizontal="left"/>
      <protection/>
    </xf>
    <xf numFmtId="0" fontId="20" fillId="34" borderId="0" xfId="53" applyFont="1" applyFill="1" applyAlignment="1" applyProtection="1">
      <alignment horizontal="left"/>
      <protection/>
    </xf>
    <xf numFmtId="0" fontId="20" fillId="34" borderId="0" xfId="53"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3" xfId="59"/>
    <cellStyle name="Normal 3" xfId="60"/>
    <cellStyle name="Normal 4" xfId="61"/>
    <cellStyle name="Normal 8"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xdr:row>
      <xdr:rowOff>57150</xdr:rowOff>
    </xdr:from>
    <xdr:to>
      <xdr:col>4</xdr:col>
      <xdr:colOff>1419225</xdr:colOff>
      <xdr:row>4</xdr:row>
      <xdr:rowOff>190500</xdr:rowOff>
    </xdr:to>
    <xdr:pic>
      <xdr:nvPicPr>
        <xdr:cNvPr id="1" name="Picture 2"/>
        <xdr:cNvPicPr preferRelativeResize="1">
          <a:picLocks noChangeAspect="0"/>
        </xdr:cNvPicPr>
      </xdr:nvPicPr>
      <xdr:blipFill>
        <a:blip r:embed="rId1"/>
        <a:stretch>
          <a:fillRect/>
        </a:stretch>
      </xdr:blipFill>
      <xdr:spPr>
        <a:xfrm>
          <a:off x="3038475" y="247650"/>
          <a:ext cx="1066800" cy="704850"/>
        </a:xfrm>
        <a:prstGeom prst="rect">
          <a:avLst/>
        </a:prstGeom>
        <a:noFill/>
        <a:ln w="9525" cmpd="sng">
          <a:noFill/>
        </a:ln>
      </xdr:spPr>
    </xdr:pic>
    <xdr:clientData/>
  </xdr:twoCellAnchor>
  <xdr:twoCellAnchor editAs="oneCell">
    <xdr:from>
      <xdr:col>1</xdr:col>
      <xdr:colOff>9525</xdr:colOff>
      <xdr:row>0</xdr:row>
      <xdr:rowOff>47625</xdr:rowOff>
    </xdr:from>
    <xdr:to>
      <xdr:col>3</xdr:col>
      <xdr:colOff>466725</xdr:colOff>
      <xdr:row>6</xdr:row>
      <xdr:rowOff>57150</xdr:rowOff>
    </xdr:to>
    <xdr:pic>
      <xdr:nvPicPr>
        <xdr:cNvPr id="2" name="Picture 3"/>
        <xdr:cNvPicPr preferRelativeResize="1">
          <a:picLocks noChangeAspect="1"/>
        </xdr:cNvPicPr>
      </xdr:nvPicPr>
      <xdr:blipFill>
        <a:blip r:embed="rId2"/>
        <a:stretch>
          <a:fillRect/>
        </a:stretch>
      </xdr:blipFill>
      <xdr:spPr>
        <a:xfrm>
          <a:off x="571500" y="47625"/>
          <a:ext cx="19050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mergency-oil-stocking-international-obligation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s/oil-and-oil-products-section-3-energy-trends" TargetMode="External" /><Relationship Id="rId2" Type="http://schemas.openxmlformats.org/officeDocument/2006/relationships/hyperlink" Target="https://www.gov.uk/government/statistics/crude-oil-and-petroleum-products-methodology-note" TargetMode="External" /><Relationship Id="rId3" Type="http://schemas.openxmlformats.org/officeDocument/2006/relationships/hyperlink" Target="https://www.gov.uk/government/statistics/energy-statistics-revisions-policy" TargetMode="External" /><Relationship Id="rId4" Type="http://schemas.openxmlformats.org/officeDocument/2006/relationships/hyperlink" Target="https://www.gov.uk/government/statistics/energy-balance-methodology-note" TargetMode="External" /><Relationship Id="rId5" Type="http://schemas.openxmlformats.org/officeDocument/2006/relationships/hyperlink" Target="https://www.gov.uk/government/statistics/total-energy-section-1-energy-trends" TargetMode="External" /><Relationship Id="rId6" Type="http://schemas.openxmlformats.org/officeDocument/2006/relationships/hyperlink" Target="https://www.gov.uk/government/statistics/crude-oil-and-petroleum-products-methodology-note" TargetMode="External" /><Relationship Id="rId7" Type="http://schemas.openxmlformats.org/officeDocument/2006/relationships/hyperlink" Target="https://www.gov.uk/government/statistics/oil-and-oil-products-section-3-energy-trends" TargetMode="External" /><Relationship Id="rId8" Type="http://schemas.openxmlformats.org/officeDocument/2006/relationships/hyperlink" Target="https://www.gov.uk/government/publications/crude-oil-and-petroleum-products-methodology-note" TargetMode="External" /><Relationship Id="rId9" Type="http://schemas.openxmlformats.org/officeDocument/2006/relationships/hyperlink" Target="https://www.gov.uk/government/publications/beis-standards-for-official-statistics/statistical-revisions-policy#energy-statistics" TargetMode="External" /><Relationship Id="rId10" Type="http://schemas.openxmlformats.org/officeDocument/2006/relationships/hyperlink" Target="mailto:Oil-Gas.Statistics@beis.gov.uk" TargetMode="External" /><Relationship Id="rId11" Type="http://schemas.openxmlformats.org/officeDocument/2006/relationships/hyperlink" Target="mailto:Oil-Gas.Statistics@beis.gov.uk" TargetMode="External" /><Relationship Id="rId12" Type="http://schemas.openxmlformats.org/officeDocument/2006/relationships/hyperlink" Target="mailto:natalie.cartwright@beis.gov.uk" TargetMode="External" /><Relationship Id="rId13" Type="http://schemas.openxmlformats.org/officeDocument/2006/relationships/hyperlink" Target="mailto:newsdesk@beis.gov.uk" TargetMode="External" /><Relationship Id="rId14" Type="http://schemas.openxmlformats.org/officeDocument/2006/relationships/hyperlink" Target="https://www.gov.uk/government/uploads/system/uploads/attachment_data/file/338757/Annex_B.pdf" TargetMode="External" /><Relationship Id="rId15" Type="http://schemas.openxmlformats.org/officeDocument/2006/relationships/hyperlink" Target="https://www.gov.uk/government/uploads/system/uploads/attachment_data/file/338757/Annex_B.pdf" TargetMode="External" /><Relationship Id="rId16" Type="http://schemas.openxmlformats.org/officeDocument/2006/relationships/hyperlink" Target="https://www.gov.uk/government/uploads/system/uploads/attachment_data/file/338757/Annex_B.pdf" TargetMode="External" /><Relationship Id="rId17" Type="http://schemas.openxmlformats.org/officeDocument/2006/relationships/hyperlink" Target="https://www.gov.uk/government/statistics/digest-of-uk-energy-statistics-dukes-2019" TargetMode="External" /><Relationship Id="rId18" Type="http://schemas.openxmlformats.org/officeDocument/2006/relationships/drawing" Target="../drawings/drawing1.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18"/>
  <sheetViews>
    <sheetView zoomScalePageLayoutView="0" workbookViewId="0" topLeftCell="A1">
      <selection activeCell="E12" sqref="E12"/>
    </sheetView>
  </sheetViews>
  <sheetFormatPr defaultColWidth="9.28125" defaultRowHeight="12.75"/>
  <cols>
    <col min="1" max="1" width="9.28125" style="18" customWidth="1"/>
    <col min="2" max="2" width="100.28125" style="24" customWidth="1"/>
    <col min="3" max="16384" width="9.28125" style="18" customWidth="1"/>
  </cols>
  <sheetData>
    <row r="1" spans="1:2" ht="34.5">
      <c r="A1" s="26"/>
      <c r="B1" s="17" t="s">
        <v>42</v>
      </c>
    </row>
    <row r="2" ht="15">
      <c r="B2" s="19" t="s">
        <v>39</v>
      </c>
    </row>
    <row r="3" ht="15">
      <c r="B3" s="36">
        <v>43496</v>
      </c>
    </row>
    <row r="4" ht="15">
      <c r="B4" s="19" t="s">
        <v>52</v>
      </c>
    </row>
    <row r="5" ht="12">
      <c r="B5" s="20"/>
    </row>
    <row r="6" ht="15">
      <c r="B6" s="37" t="s">
        <v>122</v>
      </c>
    </row>
    <row r="7" ht="45">
      <c r="B7" s="41" t="s">
        <v>123</v>
      </c>
    </row>
    <row r="8" ht="15">
      <c r="B8" s="34"/>
    </row>
    <row r="9" ht="15">
      <c r="B9" s="21" t="s">
        <v>53</v>
      </c>
    </row>
    <row r="10" ht="15.75" customHeight="1">
      <c r="B10" s="22" t="s">
        <v>65</v>
      </c>
    </row>
    <row r="11" ht="15">
      <c r="B11" s="23" t="s">
        <v>77</v>
      </c>
    </row>
    <row r="12" ht="15">
      <c r="B12" s="23"/>
    </row>
    <row r="13" s="30" customFormat="1" ht="15">
      <c r="B13" s="31" t="s">
        <v>115</v>
      </c>
    </row>
    <row r="14" s="30" customFormat="1" ht="30">
      <c r="B14" s="32" t="s">
        <v>116</v>
      </c>
    </row>
    <row r="16" ht="12">
      <c r="A16" s="11" t="s">
        <v>86</v>
      </c>
    </row>
    <row r="18" ht="12">
      <c r="B18" s="24" t="s">
        <v>117</v>
      </c>
    </row>
  </sheetData>
  <sheetProtection/>
  <hyperlinks>
    <hyperlink ref="B11" r:id="rId1" display="www.gov.uk/government/publications/emergency-oil-stocking-international-obligations"/>
    <hyperlink ref="A16"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27"/>
  <dimension ref="B8:Q36"/>
  <sheetViews>
    <sheetView zoomScalePageLayoutView="0" workbookViewId="0" topLeftCell="A1">
      <selection activeCell="A1" sqref="A1"/>
    </sheetView>
  </sheetViews>
  <sheetFormatPr defaultColWidth="8.421875" defaultRowHeight="12.75"/>
  <cols>
    <col min="1" max="2" width="8.421875" style="10" customWidth="1"/>
    <col min="3" max="3" width="13.28125" style="10" customWidth="1"/>
    <col min="4" max="4" width="10.140625" style="10" customWidth="1"/>
    <col min="5" max="5" width="21.28125" style="10" bestFit="1" customWidth="1"/>
    <col min="6" max="6" width="11.00390625" style="10" customWidth="1"/>
    <col min="7" max="22" width="8.421875" style="10" customWidth="1"/>
    <col min="23" max="16384" width="8.421875" style="10" customWidth="1"/>
  </cols>
  <sheetData>
    <row r="1" ht="15"/>
    <row r="2" ht="15"/>
    <row r="3" ht="15"/>
    <row r="4" ht="15"/>
    <row r="5" ht="15"/>
    <row r="6" ht="15"/>
    <row r="7" ht="15"/>
    <row r="8" ht="17.25">
      <c r="B8" s="16" t="s">
        <v>107</v>
      </c>
    </row>
    <row r="10" spans="2:5" ht="15">
      <c r="B10" s="10" t="s">
        <v>106</v>
      </c>
      <c r="C10" s="15"/>
      <c r="D10" s="15"/>
      <c r="E10" s="39">
        <v>44280</v>
      </c>
    </row>
    <row r="11" spans="2:5" ht="15">
      <c r="B11" s="10" t="s">
        <v>105</v>
      </c>
      <c r="C11" s="15"/>
      <c r="D11" s="15"/>
      <c r="E11" s="38" t="s">
        <v>151</v>
      </c>
    </row>
    <row r="12" spans="2:5" ht="15">
      <c r="B12" s="10" t="s">
        <v>104</v>
      </c>
      <c r="C12" s="15"/>
      <c r="D12" s="15"/>
      <c r="E12" s="39">
        <v>44315</v>
      </c>
    </row>
    <row r="13" spans="2:5" ht="15">
      <c r="B13" s="15"/>
      <c r="C13" s="15"/>
      <c r="D13" s="15"/>
      <c r="E13" s="15"/>
    </row>
    <row r="14" spans="2:5" ht="15">
      <c r="B14" s="13" t="s">
        <v>103</v>
      </c>
      <c r="C14" s="15"/>
      <c r="D14" s="15"/>
      <c r="E14" s="14"/>
    </row>
    <row r="15" spans="2:5" ht="15">
      <c r="B15" s="10" t="s">
        <v>52</v>
      </c>
      <c r="E15" s="12" t="s">
        <v>102</v>
      </c>
    </row>
    <row r="16" spans="2:5" ht="15">
      <c r="B16" s="10" t="s">
        <v>101</v>
      </c>
      <c r="E16" s="12" t="s">
        <v>100</v>
      </c>
    </row>
    <row r="17" spans="2:6" ht="15">
      <c r="B17" s="10" t="s">
        <v>99</v>
      </c>
      <c r="E17" s="12" t="s">
        <v>98</v>
      </c>
      <c r="F17" s="10" t="s">
        <v>147</v>
      </c>
    </row>
    <row r="18" spans="5:6" ht="15">
      <c r="E18" s="12" t="s">
        <v>60</v>
      </c>
      <c r="F18" s="10" t="s">
        <v>148</v>
      </c>
    </row>
    <row r="19" spans="5:6" ht="15">
      <c r="E19" s="12" t="s">
        <v>4</v>
      </c>
      <c r="F19" s="35" t="s">
        <v>149</v>
      </c>
    </row>
    <row r="21" ht="15">
      <c r="B21" s="13" t="s">
        <v>97</v>
      </c>
    </row>
    <row r="22" spans="2:14" ht="16.5" customHeight="1">
      <c r="B22" s="274" t="s">
        <v>96</v>
      </c>
      <c r="C22" s="275"/>
      <c r="D22" s="275"/>
      <c r="E22" s="275"/>
      <c r="F22" s="275"/>
      <c r="G22" s="275"/>
      <c r="H22" s="275"/>
      <c r="I22" s="275"/>
      <c r="J22" s="275"/>
      <c r="K22" s="275"/>
      <c r="L22" s="275"/>
      <c r="M22" s="275"/>
      <c r="N22" s="275"/>
    </row>
    <row r="24" ht="15">
      <c r="B24" s="13" t="s">
        <v>95</v>
      </c>
    </row>
    <row r="25" spans="2:12" ht="15">
      <c r="B25" s="10" t="s">
        <v>94</v>
      </c>
      <c r="E25" s="276" t="s">
        <v>108</v>
      </c>
      <c r="F25" s="276"/>
      <c r="G25" s="276"/>
      <c r="H25" s="276"/>
      <c r="I25" s="276"/>
      <c r="J25" s="276"/>
      <c r="K25" s="276"/>
      <c r="L25" s="276"/>
    </row>
    <row r="26" spans="2:12" ht="15">
      <c r="B26" s="10" t="s">
        <v>93</v>
      </c>
      <c r="E26" s="277" t="s">
        <v>92</v>
      </c>
      <c r="F26" s="277"/>
      <c r="G26" s="277"/>
      <c r="H26" s="277"/>
      <c r="I26" s="277"/>
      <c r="J26" s="277"/>
      <c r="K26" s="277"/>
      <c r="L26" s="277"/>
    </row>
    <row r="27" spans="2:12" ht="15">
      <c r="B27" s="10" t="s">
        <v>91</v>
      </c>
      <c r="E27" s="277" t="s">
        <v>90</v>
      </c>
      <c r="F27" s="277"/>
      <c r="G27" s="277"/>
      <c r="H27" s="277"/>
      <c r="I27" s="277"/>
      <c r="J27" s="277"/>
      <c r="K27" s="277"/>
      <c r="L27" s="277"/>
    </row>
    <row r="28" spans="2:12" s="44" customFormat="1" ht="15">
      <c r="B28" s="45" t="s">
        <v>89</v>
      </c>
      <c r="E28" s="278" t="s">
        <v>126</v>
      </c>
      <c r="F28" s="278"/>
      <c r="G28" s="278"/>
      <c r="H28" s="278"/>
      <c r="I28" s="278"/>
      <c r="J28" s="278"/>
      <c r="K28" s="278"/>
      <c r="L28" s="278"/>
    </row>
    <row r="29" ht="15">
      <c r="E29" s="40"/>
    </row>
    <row r="30" s="27" customFormat="1" ht="15">
      <c r="B30" s="28" t="s">
        <v>110</v>
      </c>
    </row>
    <row r="31" spans="2:3" s="27" customFormat="1" ht="15">
      <c r="B31" s="27" t="s">
        <v>111</v>
      </c>
      <c r="C31" s="27" t="s">
        <v>112</v>
      </c>
    </row>
    <row r="32" spans="2:3" s="27" customFormat="1" ht="15">
      <c r="B32" s="27" t="s">
        <v>113</v>
      </c>
      <c r="C32" s="27" t="s">
        <v>114</v>
      </c>
    </row>
    <row r="33" spans="12:17" ht="15">
      <c r="L33" s="42"/>
      <c r="M33" s="42"/>
      <c r="N33" s="42"/>
      <c r="O33" s="42"/>
      <c r="P33" s="42"/>
      <c r="Q33" s="42"/>
    </row>
    <row r="34" spans="2:17" ht="15">
      <c r="B34" s="10" t="s">
        <v>88</v>
      </c>
      <c r="E34" s="25" t="s">
        <v>109</v>
      </c>
      <c r="I34" s="10" t="s">
        <v>124</v>
      </c>
      <c r="L34" s="43" t="s">
        <v>87</v>
      </c>
      <c r="M34" s="276" t="s">
        <v>125</v>
      </c>
      <c r="N34" s="276"/>
      <c r="O34" s="276"/>
      <c r="P34" s="276"/>
      <c r="Q34" s="276"/>
    </row>
    <row r="35" spans="5:17" ht="15">
      <c r="E35" s="10" t="s">
        <v>128</v>
      </c>
      <c r="I35" s="10" t="s">
        <v>129</v>
      </c>
      <c r="J35" s="47"/>
      <c r="L35" s="43" t="s">
        <v>87</v>
      </c>
      <c r="M35" s="276" t="s">
        <v>127</v>
      </c>
      <c r="N35" s="276"/>
      <c r="O35" s="276"/>
      <c r="P35" s="276"/>
      <c r="Q35" s="276"/>
    </row>
    <row r="36" spans="12:17" ht="15">
      <c r="L36" s="42"/>
      <c r="M36" s="42"/>
      <c r="N36" s="42"/>
      <c r="O36" s="42"/>
      <c r="P36" s="42"/>
      <c r="Q36" s="42"/>
    </row>
  </sheetData>
  <sheetProtection/>
  <mergeCells count="7">
    <mergeCell ref="B22:N22"/>
    <mergeCell ref="M35:Q35"/>
    <mergeCell ref="E25:L25"/>
    <mergeCell ref="E26:L26"/>
    <mergeCell ref="E27:L27"/>
    <mergeCell ref="E28:L28"/>
    <mergeCell ref="M34:Q34"/>
  </mergeCells>
  <hyperlinks>
    <hyperlink ref="E17" location="Annual!A1" display="Annual "/>
    <hyperlink ref="E18" location="Quarter!A1" display="Quarter"/>
    <hyperlink ref="E15" location="Highlights!A1" display="Highlights"/>
    <hyperlink ref="E16" location="'Main Table'!A1" display="Main table"/>
    <hyperlink ref="E19" location="Month!A1" display="Month"/>
    <hyperlink ref="E25:H25" r:id="rId1" display="Energy trends section 3: oil and oil products"/>
    <hyperlink ref="E26:K26" r:id="rId2" display="Crude oil and petroleum products: methodology note"/>
    <hyperlink ref="E27:G27" r:id="rId3" display="Energy statistics revisions policy"/>
    <hyperlink ref="E26:J26" r:id="rId4" display="Energy balance: methodology note"/>
    <hyperlink ref="E25:G25" r:id="rId5" display="Energy trends section 1: total energy"/>
    <hyperlink ref="E26" r:id="rId6" display="Crude oil and petroleum products: methodology note"/>
    <hyperlink ref="E25" r:id="rId7" display="Energy trends section 3: oil and oil products"/>
    <hyperlink ref="E26:L26" r:id="rId8" display="Crude oil and petroleum products: methodology note"/>
    <hyperlink ref="E27:L27" r:id="rId9" display="Energy statistics revisions policy"/>
    <hyperlink ref="M35" r:id="rId10" display="Oil-Gas.Statistics@beis.gov.uk"/>
    <hyperlink ref="M35:Q35" r:id="rId11" display="Oil-Gas.Statistics@beis.gov.uk"/>
    <hyperlink ref="M34" r:id="rId12" display="natalie.cartwright@beis.gov.uk"/>
    <hyperlink ref="M34:Q34" r:id="rId13" display="newsdesk@beis.gov.uk"/>
    <hyperlink ref="E28" r:id="rId14" display="Digest of United Kingdom Energy Statistics (DUKES): glossary and acronyms"/>
    <hyperlink ref="E28:G28" r:id="rId15" display="fff"/>
    <hyperlink ref="E28:K28" r:id="rId16" display="Digest of United Kingdom Energy Statistics (DUKES): glossary and acronyms"/>
    <hyperlink ref="E28:L28" r:id="rId17" display="Digest of United Kingdom Energy Statistics (DUKES): Annex B"/>
  </hyperlinks>
  <printOptions/>
  <pageMargins left="0.7" right="0.7" top="0.75" bottom="0.75" header="0.3" footer="0.3"/>
  <pageSetup horizontalDpi="600" verticalDpi="600" orientation="portrait" paperSize="9" scale="46" r:id="rId19"/>
  <drawing r:id="rId18"/>
</worksheet>
</file>

<file path=xl/worksheets/sheet3.xml><?xml version="1.0" encoding="utf-8"?>
<worksheet xmlns="http://schemas.openxmlformats.org/spreadsheetml/2006/main" xmlns:r="http://schemas.openxmlformats.org/officeDocument/2006/relationships">
  <sheetPr codeName="Sheet7">
    <pageSetUpPr fitToPage="1"/>
  </sheetPr>
  <dimension ref="A1:B24"/>
  <sheetViews>
    <sheetView tabSelected="1" zoomScalePageLayoutView="0" workbookViewId="0" topLeftCell="A1">
      <selection activeCell="A1" sqref="A1"/>
    </sheetView>
  </sheetViews>
  <sheetFormatPr defaultColWidth="9.28125" defaultRowHeight="12.75"/>
  <cols>
    <col min="1" max="1" width="9.28125" style="266" customWidth="1"/>
    <col min="2" max="2" width="100.7109375" style="24" customWidth="1"/>
    <col min="3" max="16384" width="9.28125" style="266" customWidth="1"/>
  </cols>
  <sheetData>
    <row r="1" ht="34.5">
      <c r="B1" s="265" t="s">
        <v>42</v>
      </c>
    </row>
    <row r="2" ht="15">
      <c r="B2" s="268" t="s">
        <v>39</v>
      </c>
    </row>
    <row r="3" ht="15">
      <c r="B3" s="269">
        <f>Contents!$E$10</f>
        <v>44280</v>
      </c>
    </row>
    <row r="4" ht="15">
      <c r="B4" s="269"/>
    </row>
    <row r="5" ht="15">
      <c r="B5" s="21" t="s">
        <v>150</v>
      </c>
    </row>
    <row r="6" ht="15">
      <c r="B6" s="268" t="s">
        <v>152</v>
      </c>
    </row>
    <row r="7" ht="163.5" customHeight="1">
      <c r="B7" s="22" t="s">
        <v>157</v>
      </c>
    </row>
    <row r="8" ht="36.75" customHeight="1">
      <c r="B8" s="22" t="s">
        <v>156</v>
      </c>
    </row>
    <row r="9" ht="15">
      <c r="B9" s="22"/>
    </row>
    <row r="10" ht="15">
      <c r="B10" s="268" t="s">
        <v>155</v>
      </c>
    </row>
    <row r="11" s="267" customFormat="1" ht="45">
      <c r="B11" s="22" t="s">
        <v>153</v>
      </c>
    </row>
    <row r="12" s="267" customFormat="1" ht="15">
      <c r="B12" s="22"/>
    </row>
    <row r="13" ht="30">
      <c r="B13" s="268" t="s">
        <v>158</v>
      </c>
    </row>
    <row r="14" ht="15">
      <c r="B14" s="22"/>
    </row>
    <row r="15" ht="15">
      <c r="B15" s="21" t="s">
        <v>53</v>
      </c>
    </row>
    <row r="16" ht="45">
      <c r="B16" s="270" t="s">
        <v>154</v>
      </c>
    </row>
    <row r="17" ht="15">
      <c r="B17" s="273"/>
    </row>
    <row r="18" ht="15">
      <c r="B18" s="270"/>
    </row>
    <row r="19" s="271" customFormat="1" ht="15">
      <c r="B19" s="31" t="s">
        <v>115</v>
      </c>
    </row>
    <row r="20" s="271" customFormat="1" ht="30">
      <c r="B20" s="32" t="s">
        <v>116</v>
      </c>
    </row>
    <row r="21" ht="12">
      <c r="B21" s="272"/>
    </row>
    <row r="22" ht="12">
      <c r="A22" s="11" t="s">
        <v>86</v>
      </c>
    </row>
    <row r="24" ht="12">
      <c r="B24" s="24" t="s">
        <v>117</v>
      </c>
    </row>
  </sheetData>
  <sheetProtection/>
  <hyperlinks>
    <hyperlink ref="A22"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Z37"/>
  <sheetViews>
    <sheetView zoomScalePageLayoutView="0" workbookViewId="0" topLeftCell="A2">
      <selection activeCell="A2" sqref="A2"/>
    </sheetView>
  </sheetViews>
  <sheetFormatPr defaultColWidth="9.28125" defaultRowHeight="10.5" customHeight="1"/>
  <cols>
    <col min="1" max="1" width="6.00390625" style="18" customWidth="1"/>
    <col min="2" max="2" width="11.28125" style="18" customWidth="1"/>
    <col min="3" max="3" width="2.28125" style="18" hidden="1" customWidth="1"/>
    <col min="4" max="4" width="10.28125" style="18" customWidth="1"/>
    <col min="5" max="5" width="10.28125" style="18" bestFit="1" customWidth="1"/>
    <col min="6" max="6" width="8.8515625" style="18" customWidth="1"/>
    <col min="7" max="7" width="12.7109375" style="18" customWidth="1"/>
    <col min="8" max="8" width="7.28125" style="18" customWidth="1"/>
    <col min="9" max="9" width="3.28125" style="18" hidden="1" customWidth="1"/>
    <col min="10" max="10" width="8.7109375" style="18" customWidth="1"/>
    <col min="11" max="11" width="9.28125" style="18" customWidth="1"/>
    <col min="12" max="12" width="10.28125" style="18" customWidth="1"/>
    <col min="13" max="13" width="6.28125" style="18" customWidth="1"/>
    <col min="14" max="14" width="10.140625" style="18" customWidth="1"/>
    <col min="15" max="15" width="11.28125" style="18" customWidth="1"/>
    <col min="16" max="16" width="8.28125" style="18" customWidth="1"/>
    <col min="17" max="17" width="2.140625" style="18" hidden="1" customWidth="1"/>
    <col min="18" max="18" width="13.421875" style="18" customWidth="1"/>
    <col min="19" max="19" width="12.00390625" style="18" customWidth="1"/>
    <col min="20" max="20" width="9.00390625" style="18" customWidth="1"/>
    <col min="21" max="21" width="9.28125" style="18" bestFit="1" customWidth="1"/>
    <col min="22" max="22" width="10.00390625" style="18" customWidth="1"/>
    <col min="23" max="23" width="10.28125" style="18" customWidth="1"/>
    <col min="24" max="24" width="7.28125" style="18" customWidth="1"/>
    <col min="25" max="16384" width="9.28125" style="18" customWidth="1"/>
  </cols>
  <sheetData>
    <row r="1" spans="1:16" ht="30" customHeight="1" hidden="1">
      <c r="A1" s="58" t="s">
        <v>42</v>
      </c>
      <c r="K1" s="59"/>
      <c r="L1" s="59"/>
      <c r="M1" s="59"/>
      <c r="N1" s="59"/>
      <c r="O1" s="59"/>
      <c r="P1" s="60"/>
    </row>
    <row r="2" spans="1:21" ht="20.25" customHeight="1">
      <c r="A2" s="61" t="s">
        <v>130</v>
      </c>
      <c r="B2" s="48"/>
      <c r="C2" s="48"/>
      <c r="D2" s="48"/>
      <c r="E2" s="48"/>
      <c r="F2" s="48"/>
      <c r="G2" s="48"/>
      <c r="H2" s="48"/>
      <c r="I2" s="48"/>
      <c r="J2" s="48"/>
      <c r="K2" s="48"/>
      <c r="L2" s="48"/>
      <c r="M2" s="48"/>
      <c r="N2" s="48"/>
      <c r="O2" s="48"/>
      <c r="P2" s="48"/>
      <c r="Q2" s="48"/>
      <c r="R2" s="48"/>
      <c r="S2" s="48"/>
      <c r="T2" s="62" t="s">
        <v>31</v>
      </c>
      <c r="U2" s="63"/>
    </row>
    <row r="3" spans="1:22" ht="12.75" customHeight="1">
      <c r="A3" s="64"/>
      <c r="B3" s="65"/>
      <c r="C3" s="66"/>
      <c r="D3" s="66"/>
      <c r="E3" s="66"/>
      <c r="F3" s="66"/>
      <c r="G3" s="66"/>
      <c r="H3" s="66"/>
      <c r="I3" s="66"/>
      <c r="J3" s="67"/>
      <c r="K3" s="68"/>
      <c r="L3" s="68"/>
      <c r="M3" s="69"/>
      <c r="N3" s="69"/>
      <c r="O3" s="69"/>
      <c r="P3" s="68"/>
      <c r="Q3" s="68"/>
      <c r="R3" s="68"/>
      <c r="S3" s="69"/>
      <c r="T3" s="69"/>
      <c r="U3" s="70"/>
      <c r="V3" s="70"/>
    </row>
    <row r="4" spans="1:22" s="84" customFormat="1" ht="18" customHeight="1">
      <c r="A4" s="228"/>
      <c r="B4" s="79"/>
      <c r="C4" s="79"/>
      <c r="D4" s="253" t="s">
        <v>1</v>
      </c>
      <c r="E4" s="249"/>
      <c r="F4" s="249"/>
      <c r="G4" s="249"/>
      <c r="H4" s="249"/>
      <c r="I4" s="250"/>
      <c r="J4" s="253" t="s">
        <v>2</v>
      </c>
      <c r="K4" s="249"/>
      <c r="L4" s="249"/>
      <c r="M4" s="249"/>
      <c r="N4" s="249"/>
      <c r="O4" s="249"/>
      <c r="P4" s="251"/>
      <c r="Q4" s="252"/>
      <c r="R4" s="253" t="s">
        <v>85</v>
      </c>
      <c r="S4" s="254"/>
      <c r="T4" s="255"/>
      <c r="U4" s="229"/>
      <c r="V4" s="229"/>
    </row>
    <row r="5" spans="1:24" ht="15" customHeight="1" hidden="1">
      <c r="A5" s="71"/>
      <c r="B5" s="72"/>
      <c r="C5" s="72"/>
      <c r="D5" s="73"/>
      <c r="E5" s="256"/>
      <c r="F5" s="256"/>
      <c r="G5" s="245"/>
      <c r="H5" s="256"/>
      <c r="I5" s="257"/>
      <c r="J5" s="157"/>
      <c r="K5" s="245"/>
      <c r="L5" s="245"/>
      <c r="M5" s="245"/>
      <c r="N5" s="245"/>
      <c r="O5" s="245"/>
      <c r="P5" s="258"/>
      <c r="Q5" s="256"/>
      <c r="R5" s="157"/>
      <c r="S5" s="245"/>
      <c r="T5" s="160"/>
      <c r="U5" s="74"/>
      <c r="V5" s="74"/>
      <c r="X5" s="70"/>
    </row>
    <row r="6" spans="1:24" ht="31.5" customHeight="1">
      <c r="A6" s="71"/>
      <c r="B6" s="75"/>
      <c r="C6" s="72"/>
      <c r="D6" s="76" t="s">
        <v>131</v>
      </c>
      <c r="E6" s="77" t="s">
        <v>132</v>
      </c>
      <c r="F6" s="77" t="s">
        <v>133</v>
      </c>
      <c r="G6" s="155" t="s">
        <v>142</v>
      </c>
      <c r="H6" s="125" t="s">
        <v>51</v>
      </c>
      <c r="I6" s="78"/>
      <c r="J6" s="156" t="s">
        <v>134</v>
      </c>
      <c r="K6" s="155" t="s">
        <v>135</v>
      </c>
      <c r="L6" s="155" t="s">
        <v>136</v>
      </c>
      <c r="M6" s="155" t="s">
        <v>56</v>
      </c>
      <c r="N6" s="155" t="s">
        <v>137</v>
      </c>
      <c r="O6" s="155" t="s">
        <v>141</v>
      </c>
      <c r="P6" s="158" t="s">
        <v>57</v>
      </c>
      <c r="Q6" s="77"/>
      <c r="R6" s="156" t="s">
        <v>140</v>
      </c>
      <c r="S6" s="155" t="s">
        <v>138</v>
      </c>
      <c r="T6" s="159" t="s">
        <v>58</v>
      </c>
      <c r="U6" s="74"/>
      <c r="V6" s="74"/>
      <c r="X6" s="70"/>
    </row>
    <row r="7" spans="1:24" s="84" customFormat="1" ht="18.75" customHeight="1">
      <c r="A7" s="224">
        <f ca="1">INDIRECT(Calculation!R9)</f>
        <v>2016</v>
      </c>
      <c r="B7" s="217"/>
      <c r="C7" s="217"/>
      <c r="D7" s="218">
        <f ca="1">INDIRECT(Calculation!S9)</f>
        <v>3088.1</v>
      </c>
      <c r="E7" s="219">
        <f ca="1">INDIRECT(Calculation!T9)</f>
        <v>1795.4</v>
      </c>
      <c r="F7" s="219">
        <f ca="1">INDIRECT(Calculation!U9)</f>
        <v>525.63</v>
      </c>
      <c r="G7" s="219">
        <f ca="1">INDIRECT(Calculation!V9)</f>
        <v>2006.26</v>
      </c>
      <c r="H7" s="220">
        <f ca="1">INDIRECT(Calculation!W9)</f>
        <v>7415.39</v>
      </c>
      <c r="I7" s="219"/>
      <c r="J7" s="218">
        <f ca="1">INDIRECT(Calculation!X9)</f>
        <v>1079.21</v>
      </c>
      <c r="K7" s="219">
        <f ca="1">INDIRECT(Calculation!Y9)</f>
        <v>1342.31</v>
      </c>
      <c r="L7" s="219">
        <f ca="1">INDIRECT(Calculation!Z9)</f>
        <v>2032.93</v>
      </c>
      <c r="M7" s="219">
        <f ca="1">INDIRECT(Calculation!AA9)</f>
        <v>217.91</v>
      </c>
      <c r="N7" s="219">
        <f ca="1">INDIRECT(Calculation!AB9)</f>
        <v>687.28</v>
      </c>
      <c r="O7" s="219">
        <f ca="1">INDIRECT(Calculation!AC9)</f>
        <v>2082.35</v>
      </c>
      <c r="P7" s="220">
        <f ca="1">INDIRECT(Calculation!AD9)</f>
        <v>7441.99</v>
      </c>
      <c r="Q7" s="221"/>
      <c r="R7" s="218">
        <f ca="1">INDIRECT(Calculation!AE9)</f>
        <v>4088.61</v>
      </c>
      <c r="S7" s="219">
        <f ca="1">INDIRECT(Calculation!AF9)</f>
        <v>10768.76</v>
      </c>
      <c r="T7" s="222">
        <f ca="1">INDIRECT(Calculation!AG9)</f>
        <v>14857.37</v>
      </c>
      <c r="U7" s="83"/>
      <c r="V7" s="83"/>
      <c r="W7" s="18"/>
      <c r="X7" s="29"/>
    </row>
    <row r="8" spans="1:24" s="84" customFormat="1" ht="12.75" customHeight="1">
      <c r="A8" s="225">
        <f ca="1">INDIRECT(Calculation!R10)</f>
        <v>2017</v>
      </c>
      <c r="B8" s="72"/>
      <c r="C8" s="79"/>
      <c r="D8" s="80">
        <f ca="1">INDIRECT(Calculation!S10)</f>
        <v>3244.06</v>
      </c>
      <c r="E8" s="81">
        <f ca="1">INDIRECT(Calculation!T10)</f>
        <v>1235.41</v>
      </c>
      <c r="F8" s="81">
        <f ca="1">INDIRECT(Calculation!U10)</f>
        <v>613.59</v>
      </c>
      <c r="G8" s="81">
        <f ca="1">INDIRECT(Calculation!V10)</f>
        <v>2120.72</v>
      </c>
      <c r="H8" s="126">
        <f ca="1">INDIRECT(Calculation!W10)</f>
        <v>7213.78</v>
      </c>
      <c r="I8" s="81"/>
      <c r="J8" s="80">
        <f ca="1">INDIRECT(Calculation!X10)</f>
        <v>1128.4</v>
      </c>
      <c r="K8" s="81">
        <f ca="1">INDIRECT(Calculation!Y10)</f>
        <v>1298.42</v>
      </c>
      <c r="L8" s="81">
        <f ca="1">INDIRECT(Calculation!Z10)</f>
        <v>2045.22</v>
      </c>
      <c r="M8" s="81">
        <f ca="1">INDIRECT(Calculation!AA10)</f>
        <v>239.26</v>
      </c>
      <c r="N8" s="81">
        <f ca="1">INDIRECT(Calculation!AB10)</f>
        <v>794.14</v>
      </c>
      <c r="O8" s="81">
        <f ca="1">INDIRECT(Calculation!AC10)</f>
        <v>2125.77</v>
      </c>
      <c r="P8" s="126">
        <f ca="1">INDIRECT(Calculation!AD10)</f>
        <v>7631.22</v>
      </c>
      <c r="Q8" s="82"/>
      <c r="R8" s="80">
        <f ca="1">INDIRECT(Calculation!AE10)</f>
        <v>4246.49</v>
      </c>
      <c r="S8" s="81">
        <f ca="1">INDIRECT(Calculation!AF10)</f>
        <v>10598.51</v>
      </c>
      <c r="T8" s="128">
        <f ca="1">INDIRECT(Calculation!AG10)</f>
        <v>14845</v>
      </c>
      <c r="U8" s="83"/>
      <c r="V8" s="83"/>
      <c r="W8" s="18"/>
      <c r="X8" s="29"/>
    </row>
    <row r="9" spans="1:24" s="84" customFormat="1" ht="12.75" customHeight="1">
      <c r="A9" s="225">
        <f ca="1">INDIRECT(Calculation!R11)</f>
        <v>2018</v>
      </c>
      <c r="B9" s="72"/>
      <c r="C9" s="79"/>
      <c r="D9" s="80">
        <f ca="1">INDIRECT(Calculation!S11)</f>
        <v>2933.3</v>
      </c>
      <c r="E9" s="81">
        <f ca="1">INDIRECT(Calculation!T11)</f>
        <v>1257.52</v>
      </c>
      <c r="F9" s="81">
        <f ca="1">INDIRECT(Calculation!U11)</f>
        <v>615.38</v>
      </c>
      <c r="G9" s="81">
        <f ca="1">INDIRECT(Calculation!V11)</f>
        <v>2054.5</v>
      </c>
      <c r="H9" s="126">
        <f ca="1">INDIRECT(Calculation!W11)</f>
        <v>6860.7</v>
      </c>
      <c r="I9" s="81"/>
      <c r="J9" s="80">
        <f ca="1">INDIRECT(Calculation!X11)</f>
        <v>1169.8</v>
      </c>
      <c r="K9" s="81">
        <f ca="1">INDIRECT(Calculation!Y11)</f>
        <v>1098.72</v>
      </c>
      <c r="L9" s="81">
        <f ca="1">INDIRECT(Calculation!Z11)</f>
        <v>2016.46</v>
      </c>
      <c r="M9" s="81">
        <f ca="1">INDIRECT(Calculation!AA11)</f>
        <v>191.36</v>
      </c>
      <c r="N9" s="81">
        <f ca="1">INDIRECT(Calculation!AB11)</f>
        <v>737.04</v>
      </c>
      <c r="O9" s="81">
        <f ca="1">INDIRECT(Calculation!AC11)</f>
        <v>2362.56</v>
      </c>
      <c r="P9" s="126">
        <f ca="1">INDIRECT(Calculation!AD11)</f>
        <v>7575.95</v>
      </c>
      <c r="Q9" s="81"/>
      <c r="R9" s="80">
        <f ca="1">INDIRECT(Calculation!AE11)</f>
        <v>4417.06</v>
      </c>
      <c r="S9" s="81">
        <f ca="1">INDIRECT(Calculation!AF11)</f>
        <v>10019.59</v>
      </c>
      <c r="T9" s="128">
        <f ca="1">INDIRECT(Calculation!AG11)</f>
        <v>14436.65</v>
      </c>
      <c r="U9" s="83"/>
      <c r="V9" s="83"/>
      <c r="W9" s="18"/>
      <c r="X9" s="29"/>
    </row>
    <row r="10" spans="1:24" s="84" customFormat="1" ht="12.75" customHeight="1">
      <c r="A10" s="225">
        <f ca="1">INDIRECT(Calculation!R12)</f>
        <v>2019</v>
      </c>
      <c r="B10" s="85"/>
      <c r="C10" s="79"/>
      <c r="D10" s="80">
        <f ca="1">INDIRECT(Calculation!S12)</f>
        <v>3065.36</v>
      </c>
      <c r="E10" s="81">
        <f ca="1">INDIRECT(Calculation!T12)</f>
        <v>962.37</v>
      </c>
      <c r="F10" s="81">
        <f ca="1">INDIRECT(Calculation!U12)</f>
        <v>875.32</v>
      </c>
      <c r="G10" s="81">
        <f ca="1">INDIRECT(Calculation!V12)</f>
        <v>1845.83</v>
      </c>
      <c r="H10" s="126">
        <f ca="1">INDIRECT(Calculation!W12)</f>
        <v>6748.88</v>
      </c>
      <c r="I10" s="81"/>
      <c r="J10" s="80">
        <f ca="1">INDIRECT(Calculation!X12)</f>
        <v>1035.72</v>
      </c>
      <c r="K10" s="81">
        <f ca="1">INDIRECT(Calculation!Y12)</f>
        <v>1318.66</v>
      </c>
      <c r="L10" s="81">
        <f ca="1">INDIRECT(Calculation!Z12)</f>
        <v>2233.93</v>
      </c>
      <c r="M10" s="81">
        <f ca="1">INDIRECT(Calculation!AA12)</f>
        <v>210.24</v>
      </c>
      <c r="N10" s="81">
        <f ca="1">INDIRECT(Calculation!AB12)</f>
        <v>1089.89</v>
      </c>
      <c r="O10" s="81">
        <f ca="1">INDIRECT(Calculation!AC12)</f>
        <v>2590.83</v>
      </c>
      <c r="P10" s="126">
        <f ca="1">INDIRECT(Calculation!AD12)</f>
        <v>8479.28</v>
      </c>
      <c r="Q10" s="81"/>
      <c r="R10" s="80">
        <f ca="1">INDIRECT(Calculation!AE12)</f>
        <v>4436.66</v>
      </c>
      <c r="S10" s="81">
        <f ca="1">INDIRECT(Calculation!AF12)</f>
        <v>10791.5</v>
      </c>
      <c r="T10" s="128">
        <f ca="1">INDIRECT(Calculation!AG12)</f>
        <v>15228.16</v>
      </c>
      <c r="U10" s="83"/>
      <c r="V10" s="83"/>
      <c r="W10" s="18"/>
      <c r="X10" s="29"/>
    </row>
    <row r="11" spans="1:24" s="84" customFormat="1" ht="12.75" customHeight="1">
      <c r="A11" s="225" t="str">
        <f ca="1">INDIRECT(Calculation!R13)</f>
        <v>2020 p</v>
      </c>
      <c r="B11" s="86"/>
      <c r="C11" s="87"/>
      <c r="D11" s="88">
        <f ca="1">INDIRECT(Calculation!S13)</f>
        <v>2924.76</v>
      </c>
      <c r="E11" s="89">
        <f ca="1">INDIRECT(Calculation!T13)</f>
        <v>947</v>
      </c>
      <c r="F11" s="89">
        <f ca="1">INDIRECT(Calculation!U13)</f>
        <v>773.89</v>
      </c>
      <c r="G11" s="89">
        <f ca="1">INDIRECT(Calculation!V13)</f>
        <v>1515.49</v>
      </c>
      <c r="H11" s="127">
        <f ca="1">INDIRECT(Calculation!W13)</f>
        <v>6161.17</v>
      </c>
      <c r="I11" s="89"/>
      <c r="J11" s="88">
        <f ca="1">INDIRECT(Calculation!X13)</f>
        <v>1288.05</v>
      </c>
      <c r="K11" s="89">
        <f ca="1">INDIRECT(Calculation!Y13)</f>
        <v>1563.46</v>
      </c>
      <c r="L11" s="89">
        <f ca="1">INDIRECT(Calculation!Z13)</f>
        <v>2367.09</v>
      </c>
      <c r="M11" s="89">
        <f ca="1">INDIRECT(Calculation!AA13)</f>
        <v>195.94</v>
      </c>
      <c r="N11" s="89">
        <f ca="1">INDIRECT(Calculation!AB13)</f>
        <v>1040.46</v>
      </c>
      <c r="O11" s="89">
        <f ca="1">INDIRECT(Calculation!AC13)</f>
        <v>2302.78</v>
      </c>
      <c r="P11" s="127">
        <f ca="1">INDIRECT(Calculation!AD13)</f>
        <v>8757.8</v>
      </c>
      <c r="Q11" s="89"/>
      <c r="R11" s="88">
        <f ca="1">INDIRECT(Calculation!AE13)</f>
        <v>3818.27</v>
      </c>
      <c r="S11" s="89">
        <f ca="1">INDIRECT(Calculation!AF13)</f>
        <v>11100.69</v>
      </c>
      <c r="T11" s="129">
        <f ca="1">INDIRECT(Calculation!AG13)</f>
        <v>14918.97</v>
      </c>
      <c r="U11" s="83"/>
      <c r="V11" s="83"/>
      <c r="W11" s="18"/>
      <c r="X11" s="29"/>
    </row>
    <row r="12" spans="1:24" s="84" customFormat="1" ht="12.75" customHeight="1">
      <c r="A12" s="49" t="s">
        <v>32</v>
      </c>
      <c r="B12" s="50"/>
      <c r="C12" s="50"/>
      <c r="D12" s="51" t="str">
        <f>IF(((D11-D10)/D10*100)&gt;100,"(+) ",IF(((D11-D10)/D10*100)&lt;-100,"(-) ",IF(ROUND(((D11-D10)/D10*100),1)=0,"- ",IF(((D11-D10)/D10*100)&gt;0,TEXT(((D11-D10)/D10*100),"+0.0 "),TEXT(((D11-D10)/D10*100),"0.0 ")))))</f>
        <v>-4.6 </v>
      </c>
      <c r="E12" s="52" t="str">
        <f aca="true" t="shared" si="0" ref="E12:T12">IF(((E11-E10)/E10*100)&gt;100,"(+) ",IF(((E11-E10)/E10*100)&lt;-100,"(-) ",IF(ROUND(((E11-E10)/E10*100),1)=0,"- ",IF(((E11-E10)/E10*100)&gt;0,TEXT(((E11-E10)/E10*100),"+0.0 "),TEXT(((E11-E10)/E10*100),"0.0 ")))))</f>
        <v>-1.6 </v>
      </c>
      <c r="F12" s="52" t="str">
        <f t="shared" si="0"/>
        <v>-11.6 </v>
      </c>
      <c r="G12" s="52" t="str">
        <f t="shared" si="0"/>
        <v>-17.9 </v>
      </c>
      <c r="H12" s="52" t="str">
        <f t="shared" si="0"/>
        <v>-8.7 </v>
      </c>
      <c r="I12" s="52"/>
      <c r="J12" s="51" t="str">
        <f t="shared" si="0"/>
        <v>+24.4 </v>
      </c>
      <c r="K12" s="52" t="str">
        <f t="shared" si="0"/>
        <v>+18.6 </v>
      </c>
      <c r="L12" s="52" t="str">
        <f t="shared" si="0"/>
        <v>+6.0 </v>
      </c>
      <c r="M12" s="52" t="str">
        <f t="shared" si="0"/>
        <v>-6.8 </v>
      </c>
      <c r="N12" s="52" t="str">
        <f t="shared" si="0"/>
        <v>-4.5 </v>
      </c>
      <c r="O12" s="52" t="str">
        <f t="shared" si="0"/>
        <v>-11.1 </v>
      </c>
      <c r="P12" s="52" t="str">
        <f t="shared" si="0"/>
        <v>+3.3 </v>
      </c>
      <c r="Q12" s="52"/>
      <c r="R12" s="51" t="str">
        <f t="shared" si="0"/>
        <v>-13.9 </v>
      </c>
      <c r="S12" s="52" t="str">
        <f t="shared" si="0"/>
        <v>+2.9 </v>
      </c>
      <c r="T12" s="53" t="str">
        <f t="shared" si="0"/>
        <v>-2.0 </v>
      </c>
      <c r="U12" s="90"/>
      <c r="V12" s="90"/>
      <c r="W12" s="18"/>
      <c r="X12" s="91"/>
    </row>
    <row r="13" spans="1:24" s="84" customFormat="1" ht="12.75" customHeight="1">
      <c r="A13" s="225">
        <f ca="1">INDIRECT(Calculation!R20)</f>
        <v>2019</v>
      </c>
      <c r="B13" s="92" t="str">
        <f ca="1">INDIRECT(Calculation!S20)</f>
        <v>November</v>
      </c>
      <c r="C13" s="79"/>
      <c r="D13" s="80">
        <f ca="1">INDIRECT(Calculation!T20)</f>
        <v>3059.69</v>
      </c>
      <c r="E13" s="81">
        <f ca="1">INDIRECT(Calculation!U20)</f>
        <v>1009.61</v>
      </c>
      <c r="F13" s="81">
        <f ca="1">INDIRECT(Calculation!V20)</f>
        <v>801.82</v>
      </c>
      <c r="G13" s="81">
        <f ca="1">INDIRECT(Calculation!W20)</f>
        <v>1845.83</v>
      </c>
      <c r="H13" s="126">
        <f ca="1">INDIRECT(Calculation!X20)</f>
        <v>6716.94</v>
      </c>
      <c r="I13" s="81"/>
      <c r="J13" s="80">
        <f ca="1">INDIRECT(Calculation!Y20)</f>
        <v>1047.82</v>
      </c>
      <c r="K13" s="81">
        <f ca="1">INDIRECT(Calculation!Z20)</f>
        <v>1551.61</v>
      </c>
      <c r="L13" s="81">
        <f ca="1">INDIRECT(Calculation!AA20)</f>
        <v>2108.95</v>
      </c>
      <c r="M13" s="81">
        <f ca="1">INDIRECT(Calculation!AB20)</f>
        <v>211.2</v>
      </c>
      <c r="N13" s="81">
        <f ca="1">INDIRECT(Calculation!AC20)</f>
        <v>1027.44</v>
      </c>
      <c r="O13" s="81">
        <f ca="1">INDIRECT(Calculation!AD20)</f>
        <v>2610.83</v>
      </c>
      <c r="P13" s="126">
        <f ca="1">INDIRECT(Calculation!AE20)</f>
        <v>8557.85</v>
      </c>
      <c r="Q13" s="81"/>
      <c r="R13" s="80">
        <f ca="1">INDIRECT(Calculation!AF20)</f>
        <v>4456.66</v>
      </c>
      <c r="S13" s="81">
        <f ca="1">INDIRECT(Calculation!AG20)</f>
        <v>10818.14</v>
      </c>
      <c r="T13" s="128">
        <f ca="1">INDIRECT(Calculation!AH20)</f>
        <v>15274.79</v>
      </c>
      <c r="U13" s="83"/>
      <c r="V13" s="83"/>
      <c r="W13" s="18"/>
      <c r="X13" s="29"/>
    </row>
    <row r="14" spans="1:24" s="84" customFormat="1" ht="12.75" customHeight="1">
      <c r="A14" s="225"/>
      <c r="B14" s="92" t="str">
        <f ca="1">INDIRECT(Calculation!S21)</f>
        <v>December</v>
      </c>
      <c r="C14" s="79"/>
      <c r="D14" s="80">
        <f ca="1">INDIRECT(Calculation!T21)</f>
        <v>3065.36</v>
      </c>
      <c r="E14" s="81">
        <f ca="1">INDIRECT(Calculation!U21)</f>
        <v>962.37</v>
      </c>
      <c r="F14" s="81">
        <f ca="1">INDIRECT(Calculation!V21)</f>
        <v>875.32</v>
      </c>
      <c r="G14" s="81">
        <f ca="1">INDIRECT(Calculation!W21)</f>
        <v>1845.83</v>
      </c>
      <c r="H14" s="126">
        <f ca="1">INDIRECT(Calculation!X21)</f>
        <v>6748.88</v>
      </c>
      <c r="I14" s="81"/>
      <c r="J14" s="80">
        <f ca="1">INDIRECT(Calculation!Y21)</f>
        <v>1035.72</v>
      </c>
      <c r="K14" s="81">
        <f ca="1">INDIRECT(Calculation!Z21)</f>
        <v>1318.66</v>
      </c>
      <c r="L14" s="81">
        <f ca="1">INDIRECT(Calculation!AA21)</f>
        <v>2233.93</v>
      </c>
      <c r="M14" s="81">
        <f ca="1">INDIRECT(Calculation!AB21)</f>
        <v>210.24</v>
      </c>
      <c r="N14" s="81">
        <f ca="1">INDIRECT(Calculation!AC21)</f>
        <v>1089.89</v>
      </c>
      <c r="O14" s="81">
        <f ca="1">INDIRECT(Calculation!AD21)</f>
        <v>2590.83</v>
      </c>
      <c r="P14" s="126">
        <f ca="1">INDIRECT(Calculation!AE21)</f>
        <v>8479.28</v>
      </c>
      <c r="Q14" s="81"/>
      <c r="R14" s="80">
        <f ca="1">INDIRECT(Calculation!AF21)</f>
        <v>4436.66</v>
      </c>
      <c r="S14" s="81">
        <f ca="1">INDIRECT(Calculation!AG21)</f>
        <v>10791.5</v>
      </c>
      <c r="T14" s="128">
        <f ca="1">INDIRECT(Calculation!AH21)</f>
        <v>15228.16</v>
      </c>
      <c r="U14" s="83"/>
      <c r="V14" s="83"/>
      <c r="W14" s="18"/>
      <c r="X14" s="29"/>
    </row>
    <row r="15" spans="1:24" s="84" customFormat="1" ht="12.75" customHeight="1">
      <c r="A15" s="226">
        <f ca="1">INDIRECT(Calculation!R22)</f>
        <v>2020</v>
      </c>
      <c r="B15" s="93" t="str">
        <f ca="1">INDIRECT(Calculation!S22)</f>
        <v>January </v>
      </c>
      <c r="C15" s="86"/>
      <c r="D15" s="88">
        <f ca="1">INDIRECT(Calculation!T22)</f>
        <v>3195.71</v>
      </c>
      <c r="E15" s="89">
        <f ca="1">INDIRECT(Calculation!U22)</f>
        <v>916.55</v>
      </c>
      <c r="F15" s="89">
        <f ca="1">INDIRECT(Calculation!V22)</f>
        <v>819.44</v>
      </c>
      <c r="G15" s="89">
        <f ca="1">INDIRECT(Calculation!W22)</f>
        <v>2079.5</v>
      </c>
      <c r="H15" s="127">
        <f ca="1">INDIRECT(Calculation!X22)</f>
        <v>7011.21</v>
      </c>
      <c r="I15" s="89"/>
      <c r="J15" s="88">
        <f ca="1">INDIRECT(Calculation!Y22)</f>
        <v>1240.07</v>
      </c>
      <c r="K15" s="89">
        <f ca="1">INDIRECT(Calculation!Z22)</f>
        <v>1568.07</v>
      </c>
      <c r="L15" s="89">
        <f ca="1">INDIRECT(Calculation!AA22)</f>
        <v>2176.68</v>
      </c>
      <c r="M15" s="89">
        <f ca="1">INDIRECT(Calculation!AB22)</f>
        <v>207.69</v>
      </c>
      <c r="N15" s="89">
        <f ca="1">INDIRECT(Calculation!AC22)</f>
        <v>964.76</v>
      </c>
      <c r="O15" s="89">
        <f ca="1">INDIRECT(Calculation!AD22)</f>
        <v>2385.62</v>
      </c>
      <c r="P15" s="127">
        <f ca="1">INDIRECT(Calculation!AE22)</f>
        <v>8542.89</v>
      </c>
      <c r="Q15" s="89"/>
      <c r="R15" s="88">
        <f ca="1">INDIRECT(Calculation!AF22)</f>
        <v>4465.12</v>
      </c>
      <c r="S15" s="89">
        <f ca="1">INDIRECT(Calculation!AG22)</f>
        <v>11088.98</v>
      </c>
      <c r="T15" s="129">
        <f ca="1">INDIRECT(Calculation!AH22)</f>
        <v>15554.1</v>
      </c>
      <c r="U15" s="94"/>
      <c r="V15" s="83"/>
      <c r="W15" s="18"/>
      <c r="X15" s="29"/>
    </row>
    <row r="16" spans="1:24" ht="12.75" customHeight="1">
      <c r="A16" s="224">
        <f ca="1">INDIRECT(Calculation!R32)</f>
        <v>2020</v>
      </c>
      <c r="B16" s="95" t="str">
        <f ca="1">INDIRECT(Calculation!S32)</f>
        <v>November</v>
      </c>
      <c r="C16" s="72"/>
      <c r="D16" s="80">
        <f ca="1">INDIRECT(Calculation!T32)</f>
        <v>3150.86</v>
      </c>
      <c r="E16" s="81">
        <f ca="1">INDIRECT(Calculation!U32)</f>
        <v>861.63</v>
      </c>
      <c r="F16" s="81">
        <f ca="1">INDIRECT(Calculation!V32)</f>
        <v>638.49</v>
      </c>
      <c r="G16" s="81">
        <f ca="1">INDIRECT(Calculation!W32)</f>
        <v>1494.5</v>
      </c>
      <c r="H16" s="126">
        <f ca="1">INDIRECT(Calculation!X32)</f>
        <v>6145.47</v>
      </c>
      <c r="I16" s="81"/>
      <c r="J16" s="80">
        <f ca="1">INDIRECT(Calculation!Y32)</f>
        <v>1218.54</v>
      </c>
      <c r="K16" s="81">
        <f ca="1">INDIRECT(Calculation!Z32)</f>
        <v>1656.92</v>
      </c>
      <c r="L16" s="81">
        <f ca="1">INDIRECT(Calculation!AA32)</f>
        <v>2275.35</v>
      </c>
      <c r="M16" s="81">
        <f ca="1">INDIRECT(Calculation!AB32)</f>
        <v>173.29</v>
      </c>
      <c r="N16" s="81">
        <f ca="1">INDIRECT(Calculation!AC32)</f>
        <v>977.44</v>
      </c>
      <c r="O16" s="81">
        <f ca="1">INDIRECT(Calculation!AD32)</f>
        <v>2363.78</v>
      </c>
      <c r="P16" s="126">
        <f ca="1">INDIRECT(Calculation!AE32)</f>
        <v>8665.33</v>
      </c>
      <c r="Q16" s="81"/>
      <c r="R16" s="80">
        <f ca="1">INDIRECT(Calculation!AF32)</f>
        <v>3858.28</v>
      </c>
      <c r="S16" s="81">
        <f ca="1">INDIRECT(Calculation!AG32)</f>
        <v>10952.52</v>
      </c>
      <c r="T16" s="128">
        <f ca="1">INDIRECT(Calculation!AH32)</f>
        <v>14810.8</v>
      </c>
      <c r="U16" s="96"/>
      <c r="V16" s="83"/>
      <c r="X16" s="97"/>
    </row>
    <row r="17" spans="1:24" s="84" customFormat="1" ht="12.75" customHeight="1">
      <c r="A17" s="224"/>
      <c r="B17" s="98" t="str">
        <f ca="1">INDIRECT(Calculation!S33)</f>
        <v>December</v>
      </c>
      <c r="C17" s="72"/>
      <c r="D17" s="80">
        <f ca="1">INDIRECT(Calculation!T33)</f>
        <v>2924.76</v>
      </c>
      <c r="E17" s="260">
        <f ca="1">INDIRECT(Calculation!U33)</f>
        <v>947</v>
      </c>
      <c r="F17" s="260">
        <f ca="1">INDIRECT(Calculation!V33)</f>
        <v>773.89</v>
      </c>
      <c r="G17" s="263">
        <f ca="1">INDIRECT(Calculation!W33)</f>
        <v>1515.49</v>
      </c>
      <c r="H17" s="126">
        <f ca="1">INDIRECT(Calculation!X33)</f>
        <v>6161.17</v>
      </c>
      <c r="I17" s="81"/>
      <c r="J17" s="80">
        <f ca="1">INDIRECT(Calculation!Y33)</f>
        <v>1288.05</v>
      </c>
      <c r="K17" s="81">
        <f ca="1">INDIRECT(Calculation!Z33)</f>
        <v>1563.46</v>
      </c>
      <c r="L17" s="263">
        <f ca="1">INDIRECT(Calculation!AA33)</f>
        <v>2367.09</v>
      </c>
      <c r="M17" s="81">
        <f ca="1">INDIRECT(Calculation!AB33)</f>
        <v>195.94</v>
      </c>
      <c r="N17" s="264">
        <f ca="1">INDIRECT(Calculation!AC33)</f>
        <v>1040.46</v>
      </c>
      <c r="O17" s="260">
        <f ca="1">INDIRECT(Calculation!AD33)</f>
        <v>2302.78</v>
      </c>
      <c r="P17" s="128">
        <f ca="1">INDIRECT(Calculation!AE33)</f>
        <v>8757.8</v>
      </c>
      <c r="Q17" s="81"/>
      <c r="R17" s="260">
        <f ca="1">INDIRECT(Calculation!AF33)</f>
        <v>3818.27</v>
      </c>
      <c r="S17" s="260">
        <f ca="1">INDIRECT(Calculation!AG33)</f>
        <v>11100.69</v>
      </c>
      <c r="T17" s="128">
        <f ca="1">INDIRECT(Calculation!AH33)</f>
        <v>14918.97</v>
      </c>
      <c r="U17" s="94"/>
      <c r="V17" s="83"/>
      <c r="W17" s="18"/>
      <c r="X17" s="29"/>
    </row>
    <row r="18" spans="1:25" s="84" customFormat="1" ht="12.75" customHeight="1">
      <c r="A18" s="224">
        <f ca="1">INDIRECT(Calculation!R34)</f>
        <v>2021</v>
      </c>
      <c r="B18" s="99" t="str">
        <f ca="1">INDIRECT(Calculation!S34)</f>
        <v>January</v>
      </c>
      <c r="C18" s="86"/>
      <c r="D18" s="88">
        <f ca="1">INDIRECT(Calculation!T34)</f>
        <v>2888.49</v>
      </c>
      <c r="E18" s="89">
        <f ca="1">INDIRECT(Calculation!U34)</f>
        <v>901.81</v>
      </c>
      <c r="F18" s="89">
        <f ca="1">INDIRECT(Calculation!V34)</f>
        <v>864.41</v>
      </c>
      <c r="G18" s="89">
        <f ca="1">INDIRECT(Calculation!W34)</f>
        <v>479.21</v>
      </c>
      <c r="H18" s="127">
        <f ca="1">INDIRECT(Calculation!X34)</f>
        <v>5133.94</v>
      </c>
      <c r="I18" s="89"/>
      <c r="J18" s="88">
        <f ca="1">INDIRECT(Calculation!Y34)</f>
        <v>1364.63</v>
      </c>
      <c r="K18" s="89">
        <f ca="1">INDIRECT(Calculation!Z34)</f>
        <v>1662.4</v>
      </c>
      <c r="L18" s="89">
        <f ca="1">INDIRECT(Calculation!AA34)</f>
        <v>2405.71</v>
      </c>
      <c r="M18" s="89">
        <f ca="1">INDIRECT(Calculation!AB34)</f>
        <v>242.27</v>
      </c>
      <c r="N18" s="89">
        <f ca="1">INDIRECT(Calculation!AC34)</f>
        <v>1012.8</v>
      </c>
      <c r="O18" s="89">
        <f ca="1">INDIRECT(Calculation!AD34)</f>
        <v>12</v>
      </c>
      <c r="P18" s="127">
        <f ca="1">INDIRECT(Calculation!AE34)</f>
        <v>6699.85</v>
      </c>
      <c r="Q18" s="89"/>
      <c r="R18" s="88">
        <f ca="1">INDIRECT(Calculation!AF34)</f>
        <v>491.23</v>
      </c>
      <c r="S18" s="89">
        <f ca="1">INDIRECT(Calculation!AG34)</f>
        <v>11342.56</v>
      </c>
      <c r="T18" s="129">
        <f ca="1">INDIRECT(Calculation!AH34)</f>
        <v>11833.79</v>
      </c>
      <c r="U18" s="94"/>
      <c r="V18" s="83"/>
      <c r="W18" s="18"/>
      <c r="X18" s="100"/>
      <c r="Y18" s="100"/>
    </row>
    <row r="19" spans="1:26" s="84" customFormat="1" ht="14.25" customHeight="1">
      <c r="A19" s="49" t="s">
        <v>139</v>
      </c>
      <c r="B19" s="54"/>
      <c r="C19" s="54"/>
      <c r="D19" s="55" t="str">
        <f>IF(((D18-D15)/D15*100)&gt;100,"(+) ",IF(((D18-D15)/D15*100)&lt;-100,"(-) ",IF(ROUND(((D18-D15)/D15*100),1)=0,"- ",IF(((D18-D15)/D15*100)&gt;0,TEXT(((D18-D15)/D15*100),"+0.0 "),TEXT(((D18-D15)/D15*100),"0.0 ")))))</f>
        <v>-9.6 </v>
      </c>
      <c r="E19" s="56" t="str">
        <f aca="true" t="shared" si="1" ref="E19:S19">IF(((E18-E15)/E15*100)&gt;100,"(+) ",IF(((E18-E15)/E15*100)&lt;-100,"(-) ",IF(ROUND(((E18-E15)/E15*100),1)=0,"- ",IF(((E18-E15)/E15*100)&gt;0,TEXT(((E18-E15)/E15*100),"+0.0 "),TEXT(((E18-E15)/E15*100),"0.0 ")))))</f>
        <v>-1.6 </v>
      </c>
      <c r="F19" s="56" t="str">
        <f t="shared" si="1"/>
        <v>+5.5 </v>
      </c>
      <c r="G19" s="56" t="str">
        <f t="shared" si="1"/>
        <v>-77.0 </v>
      </c>
      <c r="H19" s="56" t="str">
        <f>IF(((H18-H15)/H15*100)&gt;100,"(+) ",IF(((H18-H15)/H15*100)&lt;-100,"(-) ",IF(ROUND(((H18-H15)/H15*100),1)=0,"- ",IF(((H18-H15)/H15*100)&gt;0,TEXT(((H18-H15)/H15*100),"+0.0 "),TEXT(((H18-H15)/H15*100),"0.0 ")))))</f>
        <v>-26.8 </v>
      </c>
      <c r="I19" s="56"/>
      <c r="J19" s="55" t="str">
        <f t="shared" si="1"/>
        <v>+10.0 </v>
      </c>
      <c r="K19" s="56" t="str">
        <f t="shared" si="1"/>
        <v>+6.0 </v>
      </c>
      <c r="L19" s="56" t="str">
        <f t="shared" si="1"/>
        <v>+10.5 </v>
      </c>
      <c r="M19" s="56" t="str">
        <f t="shared" si="1"/>
        <v>+16.6 </v>
      </c>
      <c r="N19" s="56" t="str">
        <f t="shared" si="1"/>
        <v>+5.0 </v>
      </c>
      <c r="O19" s="56" t="str">
        <f t="shared" si="1"/>
        <v>-99.5 </v>
      </c>
      <c r="P19" s="56" t="str">
        <f t="shared" si="1"/>
        <v>-21.6 </v>
      </c>
      <c r="Q19" s="56"/>
      <c r="R19" s="55" t="str">
        <f t="shared" si="1"/>
        <v>-89.0 </v>
      </c>
      <c r="S19" s="56" t="str">
        <f t="shared" si="1"/>
        <v>+2.3 </v>
      </c>
      <c r="T19" s="57" t="str">
        <f>IF(((T18-T15)/T15*100)&gt;100,"(+) ",IF(((T18-T15)/T15*100)&lt;-100,"(-) ",IF(ROUND(((T18-T15)/T15*100),1)=0,"- ",IF(((T18-T15)/T15*100)&gt;0,TEXT(((T18-T15)/T15*100),"+0.0 "),TEXT(((T18-T15)/T15*100),"0.0 ")))))</f>
        <v>-23.9 </v>
      </c>
      <c r="U19" s="101"/>
      <c r="V19" s="102"/>
      <c r="W19" s="18"/>
      <c r="X19" s="102"/>
      <c r="Y19" s="102"/>
      <c r="Z19" s="102"/>
    </row>
    <row r="20" spans="1:22" ht="12" customHeight="1">
      <c r="A20" s="103"/>
      <c r="B20" s="103"/>
      <c r="C20" s="103"/>
      <c r="D20" s="104"/>
      <c r="E20" s="104"/>
      <c r="F20" s="105"/>
      <c r="G20" s="104"/>
      <c r="H20" s="105"/>
      <c r="I20" s="104"/>
      <c r="J20" s="104"/>
      <c r="K20" s="104"/>
      <c r="L20" s="105"/>
      <c r="M20" s="104"/>
      <c r="N20" s="105"/>
      <c r="O20" s="106"/>
      <c r="P20" s="105"/>
      <c r="Q20" s="104"/>
      <c r="R20" s="107"/>
      <c r="S20" s="105"/>
      <c r="T20" s="261"/>
      <c r="U20" s="107"/>
      <c r="V20" s="108"/>
    </row>
    <row r="21" spans="1:24" ht="12.75" customHeight="1">
      <c r="A21" s="109" t="s">
        <v>66</v>
      </c>
      <c r="B21" s="110"/>
      <c r="C21" s="110"/>
      <c r="D21" s="110"/>
      <c r="E21" s="110"/>
      <c r="F21" s="110"/>
      <c r="G21" s="110"/>
      <c r="H21" s="110"/>
      <c r="I21" s="110"/>
      <c r="J21" s="110"/>
      <c r="K21" s="110"/>
      <c r="L21" s="110"/>
      <c r="M21" s="110"/>
      <c r="N21" s="110"/>
      <c r="O21" s="110"/>
      <c r="P21" s="110"/>
      <c r="Q21" s="110"/>
      <c r="R21" s="110"/>
      <c r="S21" s="110"/>
      <c r="T21" s="110"/>
      <c r="U21" s="29"/>
      <c r="V21" s="29"/>
      <c r="X21" s="29"/>
    </row>
    <row r="22" spans="1:24" ht="12" customHeight="1">
      <c r="A22" s="109" t="s">
        <v>67</v>
      </c>
      <c r="B22" s="111"/>
      <c r="C22" s="111"/>
      <c r="D22" s="112"/>
      <c r="E22" s="112"/>
      <c r="F22" s="112"/>
      <c r="G22" s="112"/>
      <c r="H22" s="112"/>
      <c r="I22" s="112"/>
      <c r="J22" s="113"/>
      <c r="K22" s="113"/>
      <c r="L22" s="113"/>
      <c r="M22" s="113"/>
      <c r="N22" s="113"/>
      <c r="O22" s="113"/>
      <c r="P22" s="113"/>
      <c r="Q22" s="113"/>
      <c r="R22" s="112"/>
      <c r="S22" s="112"/>
      <c r="T22" s="112"/>
      <c r="U22" s="70"/>
      <c r="V22" s="70"/>
      <c r="X22" s="70"/>
    </row>
    <row r="23" spans="1:24" ht="12" customHeight="1">
      <c r="A23" s="109" t="s">
        <v>68</v>
      </c>
      <c r="B23" s="111"/>
      <c r="C23" s="114"/>
      <c r="D23" s="33"/>
      <c r="E23" s="33"/>
      <c r="F23" s="33"/>
      <c r="G23" s="33"/>
      <c r="H23" s="33"/>
      <c r="I23" s="33"/>
      <c r="J23" s="33"/>
      <c r="K23" s="33"/>
      <c r="L23" s="33"/>
      <c r="M23" s="33"/>
      <c r="N23" s="33"/>
      <c r="O23" s="46"/>
      <c r="P23" s="33"/>
      <c r="Q23" s="33"/>
      <c r="R23" s="33"/>
      <c r="S23" s="33"/>
      <c r="T23" s="33"/>
      <c r="U23" s="29"/>
      <c r="V23" s="29"/>
      <c r="X23" s="29"/>
    </row>
    <row r="24" spans="1:24" ht="12" customHeight="1">
      <c r="A24" s="109" t="s">
        <v>69</v>
      </c>
      <c r="B24" s="111"/>
      <c r="C24" s="114"/>
      <c r="D24" s="33"/>
      <c r="E24" s="33"/>
      <c r="F24" s="33"/>
      <c r="G24" s="33"/>
      <c r="H24" s="33"/>
      <c r="I24" s="33"/>
      <c r="J24" s="33"/>
      <c r="K24" s="33"/>
      <c r="L24" s="33"/>
      <c r="M24" s="33"/>
      <c r="N24" s="33"/>
      <c r="O24" s="33"/>
      <c r="P24" s="33"/>
      <c r="Q24" s="33"/>
      <c r="R24" s="33"/>
      <c r="S24" s="33"/>
      <c r="T24" s="33"/>
      <c r="U24" s="29"/>
      <c r="V24" s="29"/>
      <c r="X24" s="29"/>
    </row>
    <row r="25" spans="1:24" ht="12.75" customHeight="1">
      <c r="A25" s="109" t="s">
        <v>70</v>
      </c>
      <c r="B25" s="115"/>
      <c r="C25" s="115"/>
      <c r="D25" s="115"/>
      <c r="E25" s="115"/>
      <c r="F25" s="115"/>
      <c r="G25" s="115"/>
      <c r="H25" s="115"/>
      <c r="I25" s="115"/>
      <c r="J25" s="115"/>
      <c r="K25" s="115"/>
      <c r="L25" s="115"/>
      <c r="M25" s="115"/>
      <c r="N25" s="115"/>
      <c r="O25" s="115"/>
      <c r="P25" s="115"/>
      <c r="Q25" s="115"/>
      <c r="R25" s="115"/>
      <c r="S25" s="115"/>
      <c r="T25" s="115"/>
      <c r="U25" s="29"/>
      <c r="V25" s="29"/>
      <c r="X25" s="29"/>
    </row>
    <row r="26" spans="1:24" ht="12" customHeight="1">
      <c r="A26" s="109" t="s">
        <v>71</v>
      </c>
      <c r="B26" s="111"/>
      <c r="C26" s="114"/>
      <c r="D26" s="33"/>
      <c r="E26" s="33"/>
      <c r="F26" s="33"/>
      <c r="G26" s="33"/>
      <c r="H26" s="33"/>
      <c r="I26" s="33"/>
      <c r="J26" s="33"/>
      <c r="K26" s="33"/>
      <c r="L26" s="33"/>
      <c r="M26" s="33"/>
      <c r="N26" s="33"/>
      <c r="O26" s="33"/>
      <c r="P26" s="33"/>
      <c r="Q26" s="33"/>
      <c r="R26" s="33"/>
      <c r="S26" s="33"/>
      <c r="T26" s="33"/>
      <c r="U26" s="29"/>
      <c r="V26" s="29"/>
      <c r="W26" s="29"/>
      <c r="X26" s="29"/>
    </row>
    <row r="27" spans="1:24" ht="12" customHeight="1">
      <c r="A27" s="109" t="s">
        <v>72</v>
      </c>
      <c r="B27" s="111"/>
      <c r="C27" s="114"/>
      <c r="D27" s="33"/>
      <c r="E27" s="33"/>
      <c r="F27" s="33"/>
      <c r="G27" s="33"/>
      <c r="H27" s="33"/>
      <c r="I27" s="33"/>
      <c r="J27" s="33"/>
      <c r="K27" s="33"/>
      <c r="L27" s="33"/>
      <c r="M27" s="33"/>
      <c r="N27" s="33"/>
      <c r="O27" s="33"/>
      <c r="P27" s="33"/>
      <c r="Q27" s="33"/>
      <c r="R27" s="33"/>
      <c r="S27" s="33"/>
      <c r="T27" s="33"/>
      <c r="U27" s="29"/>
      <c r="V27" s="29"/>
      <c r="W27" s="29"/>
      <c r="X27" s="29"/>
    </row>
    <row r="28" spans="1:24" ht="12" customHeight="1">
      <c r="A28" s="109" t="s">
        <v>73</v>
      </c>
      <c r="B28" s="114"/>
      <c r="C28" s="114"/>
      <c r="D28" s="116"/>
      <c r="E28" s="116"/>
      <c r="F28" s="116"/>
      <c r="G28" s="116"/>
      <c r="H28" s="116"/>
      <c r="I28" s="116"/>
      <c r="J28" s="116"/>
      <c r="K28" s="116"/>
      <c r="L28" s="116"/>
      <c r="M28" s="116"/>
      <c r="N28" s="116"/>
      <c r="O28" s="116"/>
      <c r="P28" s="116"/>
      <c r="Q28" s="116"/>
      <c r="R28" s="116"/>
      <c r="S28" s="116"/>
      <c r="T28" s="116"/>
      <c r="U28" s="91"/>
      <c r="V28" s="91"/>
      <c r="W28" s="91"/>
      <c r="X28" s="91"/>
    </row>
    <row r="29" spans="1:24" ht="12" customHeight="1">
      <c r="A29" s="109" t="s">
        <v>74</v>
      </c>
      <c r="B29" s="117"/>
      <c r="C29" s="118"/>
      <c r="D29" s="33"/>
      <c r="E29" s="33"/>
      <c r="F29" s="33"/>
      <c r="G29" s="33"/>
      <c r="H29" s="33"/>
      <c r="I29" s="33"/>
      <c r="J29" s="33"/>
      <c r="K29" s="33"/>
      <c r="L29" s="33"/>
      <c r="M29" s="33"/>
      <c r="N29" s="33"/>
      <c r="O29" s="33"/>
      <c r="P29" s="33"/>
      <c r="Q29" s="33"/>
      <c r="R29" s="33"/>
      <c r="S29" s="33"/>
      <c r="T29" s="33"/>
      <c r="U29" s="29"/>
      <c r="V29" s="29"/>
      <c r="W29" s="29"/>
      <c r="X29" s="29"/>
    </row>
    <row r="30" spans="1:24" ht="12" customHeight="1">
      <c r="A30" s="109" t="s">
        <v>75</v>
      </c>
      <c r="B30" s="117"/>
      <c r="C30" s="118"/>
      <c r="D30" s="33"/>
      <c r="E30" s="33"/>
      <c r="F30" s="33"/>
      <c r="G30" s="33"/>
      <c r="H30" s="33"/>
      <c r="I30" s="33"/>
      <c r="J30" s="33"/>
      <c r="K30" s="33"/>
      <c r="L30" s="33"/>
      <c r="M30" s="33"/>
      <c r="N30" s="33"/>
      <c r="O30" s="33"/>
      <c r="P30" s="33"/>
      <c r="Q30" s="33"/>
      <c r="R30" s="33"/>
      <c r="S30" s="33"/>
      <c r="T30" s="33"/>
      <c r="U30" s="29"/>
      <c r="V30" s="29"/>
      <c r="W30" s="29"/>
      <c r="X30" s="29"/>
    </row>
    <row r="31" spans="1:24" ht="12" customHeight="1">
      <c r="A31" s="119" t="s">
        <v>76</v>
      </c>
      <c r="B31" s="117"/>
      <c r="C31" s="111"/>
      <c r="D31" s="33"/>
      <c r="E31" s="33"/>
      <c r="F31" s="33"/>
      <c r="G31" s="33"/>
      <c r="H31" s="33"/>
      <c r="I31" s="33"/>
      <c r="J31" s="33"/>
      <c r="K31" s="33"/>
      <c r="L31" s="33"/>
      <c r="M31" s="33"/>
      <c r="N31" s="33"/>
      <c r="O31" s="33"/>
      <c r="P31" s="33"/>
      <c r="Q31" s="33"/>
      <c r="R31" s="33"/>
      <c r="S31" s="33"/>
      <c r="T31" s="33"/>
      <c r="U31" s="29"/>
      <c r="V31" s="29"/>
      <c r="W31" s="29"/>
      <c r="X31" s="29"/>
    </row>
    <row r="32" spans="1:24" ht="12" customHeight="1">
      <c r="A32" s="120"/>
      <c r="B32" s="121"/>
      <c r="C32" s="121"/>
      <c r="D32" s="97"/>
      <c r="E32" s="97"/>
      <c r="F32" s="97"/>
      <c r="G32" s="97"/>
      <c r="H32" s="97"/>
      <c r="I32" s="97"/>
      <c r="J32" s="97"/>
      <c r="K32" s="97"/>
      <c r="L32" s="97"/>
      <c r="M32" s="97"/>
      <c r="N32" s="97"/>
      <c r="O32" s="97"/>
      <c r="P32" s="97"/>
      <c r="Q32" s="97"/>
      <c r="R32" s="97"/>
      <c r="S32" s="97"/>
      <c r="T32" s="97"/>
      <c r="U32" s="97"/>
      <c r="V32" s="97"/>
      <c r="W32" s="97"/>
      <c r="X32" s="97"/>
    </row>
    <row r="33" spans="1:23" ht="12">
      <c r="A33" s="11" t="s">
        <v>86</v>
      </c>
      <c r="B33" s="122"/>
      <c r="C33" s="122"/>
      <c r="D33" s="122"/>
      <c r="E33" s="122"/>
      <c r="F33" s="123"/>
      <c r="G33" s="123"/>
      <c r="H33" s="123"/>
      <c r="I33" s="122"/>
      <c r="J33" s="227"/>
      <c r="K33" s="122"/>
      <c r="L33" s="122"/>
      <c r="M33" s="122"/>
      <c r="N33" s="122"/>
      <c r="O33" s="122"/>
      <c r="P33" s="122"/>
      <c r="Q33" s="122"/>
      <c r="R33" s="122"/>
      <c r="S33" s="122"/>
      <c r="T33" s="122"/>
      <c r="U33" s="122"/>
      <c r="V33" s="122"/>
      <c r="W33" s="122"/>
    </row>
    <row r="34" spans="1:23" ht="13.5" customHeight="1">
      <c r="A34" s="122"/>
      <c r="B34" s="122"/>
      <c r="C34" s="122"/>
      <c r="D34" s="122"/>
      <c r="E34" s="122"/>
      <c r="F34" s="122"/>
      <c r="G34" s="122"/>
      <c r="H34" s="122"/>
      <c r="I34" s="122"/>
      <c r="J34" s="227"/>
      <c r="K34" s="122"/>
      <c r="L34" s="123"/>
      <c r="M34" s="122"/>
      <c r="N34" s="122"/>
      <c r="O34" s="122"/>
      <c r="P34" s="122"/>
      <c r="Q34" s="122"/>
      <c r="R34" s="122"/>
      <c r="S34" s="122"/>
      <c r="T34" s="122"/>
      <c r="U34" s="122"/>
      <c r="V34" s="122"/>
      <c r="W34" s="122"/>
    </row>
    <row r="35" spans="1:23" ht="10.5" customHeight="1">
      <c r="A35" s="122"/>
      <c r="B35" s="122"/>
      <c r="C35" s="122"/>
      <c r="D35" s="123"/>
      <c r="E35" s="123"/>
      <c r="F35" s="123"/>
      <c r="G35" s="123"/>
      <c r="H35" s="123"/>
      <c r="I35" s="123"/>
      <c r="J35" s="123"/>
      <c r="K35" s="123"/>
      <c r="L35" s="123"/>
      <c r="M35" s="123"/>
      <c r="N35" s="123"/>
      <c r="O35" s="123"/>
      <c r="P35" s="123"/>
      <c r="Q35" s="123"/>
      <c r="R35" s="123"/>
      <c r="S35" s="123"/>
      <c r="T35" s="123"/>
      <c r="U35" s="123"/>
      <c r="V35" s="123"/>
      <c r="W35" s="122"/>
    </row>
    <row r="37" spans="4:20" ht="10.5" customHeight="1">
      <c r="D37" s="123"/>
      <c r="E37" s="60"/>
      <c r="F37" s="60"/>
      <c r="G37" s="60"/>
      <c r="H37" s="60"/>
      <c r="I37" s="60"/>
      <c r="J37" s="60"/>
      <c r="K37" s="60"/>
      <c r="L37" s="124"/>
      <c r="M37" s="60"/>
      <c r="N37" s="60"/>
      <c r="O37" s="60"/>
      <c r="P37" s="60"/>
      <c r="Q37" s="60"/>
      <c r="R37" s="60"/>
      <c r="S37" s="60"/>
      <c r="T37" s="60"/>
    </row>
  </sheetData>
  <sheetProtection/>
  <hyperlinks>
    <hyperlink ref="A33" location="Contents!A1" display="Return to contents pag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colBreaks count="1" manualBreakCount="1">
    <brk id="20" max="20" man="1"/>
  </colBreaks>
</worksheet>
</file>

<file path=xl/worksheets/sheet5.xml><?xml version="1.0" encoding="utf-8"?>
<worksheet xmlns="http://schemas.openxmlformats.org/spreadsheetml/2006/main" xmlns:r="http://schemas.openxmlformats.org/officeDocument/2006/relationships">
  <sheetPr codeName="Sheet3"/>
  <dimension ref="A1:R378"/>
  <sheetViews>
    <sheetView zoomScalePageLayoutView="0" workbookViewId="0" topLeftCell="A2">
      <pane xSplit="2" ySplit="5" topLeftCell="C25" activePane="bottomRight" state="frozen"/>
      <selection pane="topLeft" activeCell="A2" sqref="A2"/>
      <selection pane="topRight" activeCell="C2" sqref="C2"/>
      <selection pane="bottomLeft" activeCell="A7" sqref="A7"/>
      <selection pane="bottomRight" activeCell="A2" sqref="A2"/>
    </sheetView>
  </sheetViews>
  <sheetFormatPr defaultColWidth="8.7109375" defaultRowHeight="12.75"/>
  <cols>
    <col min="1" max="1" width="9.28125" style="132" customWidth="1"/>
    <col min="2" max="2" width="0" style="18" hidden="1" customWidth="1"/>
    <col min="3" max="4" width="9.28125" style="18" bestFit="1" customWidth="1"/>
    <col min="5" max="5" width="8.140625" style="18" bestFit="1" customWidth="1"/>
    <col min="6" max="6" width="12.00390625" style="18" customWidth="1"/>
    <col min="7" max="7" width="12.8515625" style="18" customWidth="1"/>
    <col min="8" max="8" width="10.28125" style="18" bestFit="1" customWidth="1"/>
    <col min="9" max="9" width="9.28125" style="18" bestFit="1" customWidth="1"/>
    <col min="10" max="10" width="14.28125" style="18" bestFit="1" customWidth="1"/>
    <col min="11" max="11" width="8.140625" style="18" bestFit="1" customWidth="1"/>
    <col min="12" max="12" width="13.28125" style="18" bestFit="1" customWidth="1"/>
    <col min="13" max="13" width="12.421875" style="18" customWidth="1"/>
    <col min="14" max="14" width="9.421875" style="18" customWidth="1"/>
    <col min="15" max="15" width="12.00390625" style="18" customWidth="1"/>
    <col min="16" max="16" width="10.140625" style="18" customWidth="1"/>
    <col min="17" max="17" width="8.421875" style="18" customWidth="1"/>
    <col min="18" max="16384" width="8.7109375" style="18" customWidth="1"/>
  </cols>
  <sheetData>
    <row r="1" spans="1:2" ht="34.5" hidden="1">
      <c r="A1" s="130" t="s">
        <v>40</v>
      </c>
      <c r="B1" s="131"/>
    </row>
    <row r="2" spans="1:17" ht="15">
      <c r="A2" s="230" t="s">
        <v>41</v>
      </c>
      <c r="B2" s="138"/>
      <c r="C2" s="138"/>
      <c r="D2" s="138"/>
      <c r="E2" s="138"/>
      <c r="F2" s="138"/>
      <c r="G2" s="138"/>
      <c r="H2" s="138"/>
      <c r="I2" s="138"/>
      <c r="J2" s="138"/>
      <c r="K2" s="138"/>
      <c r="L2" s="138"/>
      <c r="M2" s="138"/>
      <c r="N2" s="138"/>
      <c r="O2" s="138"/>
      <c r="P2" s="139"/>
      <c r="Q2" s="139" t="s">
        <v>31</v>
      </c>
    </row>
    <row r="3" spans="1:17" ht="12">
      <c r="A3" s="191"/>
      <c r="B3" s="214"/>
      <c r="C3" s="138"/>
      <c r="D3" s="138"/>
      <c r="E3" s="138"/>
      <c r="F3" s="138"/>
      <c r="G3" s="138"/>
      <c r="H3" s="138"/>
      <c r="I3" s="138"/>
      <c r="J3" s="138"/>
      <c r="K3" s="138"/>
      <c r="L3" s="138"/>
      <c r="M3" s="138"/>
      <c r="N3" s="138"/>
      <c r="O3" s="138"/>
      <c r="P3" s="138"/>
      <c r="Q3" s="138"/>
    </row>
    <row r="4" spans="1:17" ht="18.75" customHeight="1">
      <c r="A4" s="239"/>
      <c r="B4" s="232"/>
      <c r="C4" s="248" t="s">
        <v>1</v>
      </c>
      <c r="D4" s="240"/>
      <c r="E4" s="241"/>
      <c r="F4" s="241"/>
      <c r="G4" s="242"/>
      <c r="H4" s="248" t="s">
        <v>2</v>
      </c>
      <c r="I4" s="241"/>
      <c r="J4" s="241"/>
      <c r="K4" s="241"/>
      <c r="L4" s="241"/>
      <c r="M4" s="241"/>
      <c r="N4" s="242"/>
      <c r="O4" s="248" t="s">
        <v>0</v>
      </c>
      <c r="P4" s="241"/>
      <c r="Q4" s="242"/>
    </row>
    <row r="5" spans="1:17" ht="24.75" customHeight="1" hidden="1">
      <c r="A5" s="163"/>
      <c r="B5" s="163"/>
      <c r="C5" s="243"/>
      <c r="D5" s="244"/>
      <c r="E5" s="244"/>
      <c r="F5" s="245"/>
      <c r="G5" s="246"/>
      <c r="H5" s="247"/>
      <c r="I5" s="244"/>
      <c r="J5" s="244"/>
      <c r="K5" s="244"/>
      <c r="L5" s="244"/>
      <c r="M5" s="245"/>
      <c r="N5" s="163"/>
      <c r="O5" s="244"/>
      <c r="P5" s="244"/>
      <c r="Q5" s="163"/>
    </row>
    <row r="6" spans="1:17" ht="33" customHeight="1">
      <c r="A6" s="215"/>
      <c r="B6" s="180"/>
      <c r="C6" s="156" t="s">
        <v>61</v>
      </c>
      <c r="D6" s="155" t="s">
        <v>62</v>
      </c>
      <c r="E6" s="155" t="s">
        <v>63</v>
      </c>
      <c r="F6" s="155" t="s">
        <v>143</v>
      </c>
      <c r="G6" s="164" t="s">
        <v>59</v>
      </c>
      <c r="H6" s="156" t="s">
        <v>78</v>
      </c>
      <c r="I6" s="155" t="s">
        <v>64</v>
      </c>
      <c r="J6" s="155" t="s">
        <v>79</v>
      </c>
      <c r="K6" s="155" t="s">
        <v>80</v>
      </c>
      <c r="L6" s="155" t="s">
        <v>81</v>
      </c>
      <c r="M6" s="155" t="s">
        <v>144</v>
      </c>
      <c r="N6" s="164" t="s">
        <v>82</v>
      </c>
      <c r="O6" s="155" t="s">
        <v>145</v>
      </c>
      <c r="P6" s="155" t="s">
        <v>84</v>
      </c>
      <c r="Q6" s="164" t="s">
        <v>83</v>
      </c>
    </row>
    <row r="7" spans="1:17" ht="20.25" customHeight="1">
      <c r="A7" s="171">
        <v>1995</v>
      </c>
      <c r="B7" s="138"/>
      <c r="C7" s="144">
        <f>+Month!C19</f>
        <v>5076</v>
      </c>
      <c r="D7" s="144">
        <f>+Month!D19</f>
        <v>1003</v>
      </c>
      <c r="E7" s="144">
        <f>+Month!E19</f>
        <v>588</v>
      </c>
      <c r="F7" s="144">
        <f>+Month!F19</f>
        <v>74</v>
      </c>
      <c r="G7" s="145">
        <f>+Month!G19</f>
        <v>6741</v>
      </c>
      <c r="H7" s="144">
        <f>+Month!H19</f>
        <v>2482</v>
      </c>
      <c r="I7" s="144">
        <f>+Month!I19</f>
        <v>2444</v>
      </c>
      <c r="J7" s="144">
        <f>+Month!J19</f>
        <v>0</v>
      </c>
      <c r="K7" s="144">
        <f>+Month!K19</f>
        <v>2974</v>
      </c>
      <c r="L7" s="144">
        <f>+Month!L19</f>
        <v>1611</v>
      </c>
      <c r="M7" s="144">
        <f>+Month!M19</f>
        <v>1534</v>
      </c>
      <c r="N7" s="145">
        <f>+Month!N19</f>
        <v>9511</v>
      </c>
      <c r="O7" s="144">
        <f>+Month!O19</f>
        <v>1608</v>
      </c>
      <c r="P7" s="144">
        <f>+Month!P19</f>
        <v>14644</v>
      </c>
      <c r="Q7" s="145">
        <f>+Month!Q19</f>
        <v>16252</v>
      </c>
    </row>
    <row r="8" spans="1:17" ht="12">
      <c r="A8" s="171">
        <v>1996</v>
      </c>
      <c r="B8" s="138"/>
      <c r="C8" s="144">
        <f>+Month!C31</f>
        <v>4970</v>
      </c>
      <c r="D8" s="144">
        <f>+Month!D31</f>
        <v>1461</v>
      </c>
      <c r="E8" s="144">
        <f>+Month!E31</f>
        <v>590</v>
      </c>
      <c r="F8" s="144">
        <f>+Month!F31</f>
        <v>44</v>
      </c>
      <c r="G8" s="145">
        <f>+Month!G31</f>
        <v>7065</v>
      </c>
      <c r="H8" s="144">
        <f>+Month!H31</f>
        <v>2509</v>
      </c>
      <c r="I8" s="144">
        <f>+Month!I31</f>
        <v>2534</v>
      </c>
      <c r="J8" s="144">
        <f>+Month!J31</f>
        <v>0</v>
      </c>
      <c r="K8" s="144">
        <f>+Month!K31</f>
        <v>2962</v>
      </c>
      <c r="L8" s="144">
        <f>+Month!L31</f>
        <v>1441</v>
      </c>
      <c r="M8" s="144">
        <f>+Month!M31</f>
        <v>1527</v>
      </c>
      <c r="N8" s="145">
        <f>+Month!N31</f>
        <v>9446</v>
      </c>
      <c r="O8" s="144">
        <f>+Month!O31</f>
        <v>1571</v>
      </c>
      <c r="P8" s="144">
        <f>+Month!P31</f>
        <v>14940</v>
      </c>
      <c r="Q8" s="145">
        <f>+Month!Q31</f>
        <v>16511</v>
      </c>
    </row>
    <row r="9" spans="1:17" ht="12">
      <c r="A9" s="171">
        <v>1997</v>
      </c>
      <c r="B9" s="138"/>
      <c r="C9" s="144">
        <f>+Month!C43</f>
        <v>4976.66</v>
      </c>
      <c r="D9" s="144">
        <f>+Month!D43</f>
        <v>1463.13</v>
      </c>
      <c r="E9" s="144">
        <f>+Month!E43</f>
        <v>790</v>
      </c>
      <c r="F9" s="144">
        <f>+Month!F43</f>
        <v>160</v>
      </c>
      <c r="G9" s="145">
        <f>+Month!G43</f>
        <v>7389.79</v>
      </c>
      <c r="H9" s="144">
        <f>+Month!H43</f>
        <v>2223.68</v>
      </c>
      <c r="I9" s="144">
        <f>+Month!I43</f>
        <v>2500.02</v>
      </c>
      <c r="J9" s="144">
        <f>+Month!J43</f>
        <v>0</v>
      </c>
      <c r="K9" s="144">
        <f>+Month!K43</f>
        <v>2879.51</v>
      </c>
      <c r="L9" s="144">
        <f>+Month!L43</f>
        <v>1534.81</v>
      </c>
      <c r="M9" s="144">
        <f>+Month!M43</f>
        <v>1858.1</v>
      </c>
      <c r="N9" s="145">
        <f>+Month!N43</f>
        <v>9138.02</v>
      </c>
      <c r="O9" s="144">
        <f>+Month!O43</f>
        <v>2018.1</v>
      </c>
      <c r="P9" s="144">
        <f>+Month!P43</f>
        <v>14509.71</v>
      </c>
      <c r="Q9" s="145">
        <f>+Month!Q43</f>
        <v>16527.81</v>
      </c>
    </row>
    <row r="10" spans="1:17" ht="12">
      <c r="A10" s="171">
        <v>1998</v>
      </c>
      <c r="B10" s="138"/>
      <c r="C10" s="144">
        <f>+Month!C55</f>
        <v>5073.83</v>
      </c>
      <c r="D10" s="144">
        <f>+Month!D55</f>
        <v>1832.4</v>
      </c>
      <c r="E10" s="144">
        <f>+Month!E55</f>
        <v>916.62</v>
      </c>
      <c r="F10" s="144">
        <f>+Month!F55</f>
        <v>60</v>
      </c>
      <c r="G10" s="145">
        <f>+Month!G55</f>
        <v>7882.86</v>
      </c>
      <c r="H10" s="144">
        <f>+Month!H55</f>
        <v>1995.79</v>
      </c>
      <c r="I10" s="144">
        <f>+Month!I55</f>
        <v>4597</v>
      </c>
      <c r="J10" s="144">
        <f>+Month!J55</f>
        <v>0</v>
      </c>
      <c r="K10" s="144">
        <f>+Month!K55</f>
        <v>1465.83</v>
      </c>
      <c r="L10" s="144">
        <f>+Month!L55</f>
        <v>1707.42</v>
      </c>
      <c r="M10" s="144">
        <f>+Month!M55</f>
        <v>2288.1</v>
      </c>
      <c r="N10" s="145">
        <f>+Month!N55</f>
        <v>9766.04</v>
      </c>
      <c r="O10" s="144">
        <f>+Month!O55</f>
        <v>2348.1</v>
      </c>
      <c r="P10" s="144">
        <f>+Month!P55</f>
        <v>15300.79</v>
      </c>
      <c r="Q10" s="145">
        <f>+Month!Q55</f>
        <v>17648.89</v>
      </c>
    </row>
    <row r="11" spans="1:17" ht="12">
      <c r="A11" s="171">
        <v>1999</v>
      </c>
      <c r="B11" s="138"/>
      <c r="C11" s="144">
        <f>+Month!C67</f>
        <v>4559.93</v>
      </c>
      <c r="D11" s="144">
        <f>+Month!D67</f>
        <v>2460.53</v>
      </c>
      <c r="E11" s="144">
        <f>+Month!E67</f>
        <v>1000</v>
      </c>
      <c r="F11" s="144">
        <f>+Month!F67</f>
        <v>60</v>
      </c>
      <c r="G11" s="145">
        <f>+Month!G67</f>
        <v>8080.46</v>
      </c>
      <c r="H11" s="144">
        <f>+Month!H67</f>
        <v>1430.23</v>
      </c>
      <c r="I11" s="144">
        <f>+Month!I67</f>
        <v>3784.31</v>
      </c>
      <c r="J11" s="144">
        <f>+Month!J67</f>
        <v>0</v>
      </c>
      <c r="K11" s="144">
        <f>+Month!K67</f>
        <v>1400.56</v>
      </c>
      <c r="L11" s="144">
        <f>+Month!L67</f>
        <v>1653.6</v>
      </c>
      <c r="M11" s="144">
        <f>+Month!M67</f>
        <v>1367.3</v>
      </c>
      <c r="N11" s="145">
        <f>+Month!N67</f>
        <v>8268.7</v>
      </c>
      <c r="O11" s="144">
        <f>+Month!O67</f>
        <v>1427.3</v>
      </c>
      <c r="P11" s="144">
        <f>+Month!P67</f>
        <v>14921.86</v>
      </c>
      <c r="Q11" s="145">
        <f>+Month!Q67</f>
        <v>16349.16</v>
      </c>
    </row>
    <row r="12" spans="1:17" ht="12">
      <c r="A12" s="171">
        <v>2000</v>
      </c>
      <c r="B12" s="138"/>
      <c r="C12" s="144">
        <f>+Month!C79</f>
        <v>3916.88</v>
      </c>
      <c r="D12" s="144">
        <f>+Month!D79</f>
        <v>2555.57</v>
      </c>
      <c r="E12" s="144">
        <f>+Month!E79</f>
        <v>450</v>
      </c>
      <c r="F12" s="144">
        <f>+Month!F79</f>
        <v>70</v>
      </c>
      <c r="G12" s="145">
        <f>+Month!G79</f>
        <v>6992.44</v>
      </c>
      <c r="H12" s="144">
        <f>+Month!H79</f>
        <v>1081.38</v>
      </c>
      <c r="I12" s="144">
        <f>+Month!I79</f>
        <v>2809.7</v>
      </c>
      <c r="J12" s="144">
        <f>+Month!J79</f>
        <v>0</v>
      </c>
      <c r="K12" s="144">
        <f>+Month!K79</f>
        <v>1121.63</v>
      </c>
      <c r="L12" s="144">
        <f>+Month!L79</f>
        <v>2405.44</v>
      </c>
      <c r="M12" s="144">
        <f>+Month!M79</f>
        <v>146.7</v>
      </c>
      <c r="N12" s="145">
        <f>+Month!N79</f>
        <v>7418.14</v>
      </c>
      <c r="O12" s="144">
        <f>+Month!O79</f>
        <v>216.7</v>
      </c>
      <c r="P12" s="144">
        <f>+Month!P79</f>
        <v>14193.89</v>
      </c>
      <c r="Q12" s="145">
        <f>+Month!Q79</f>
        <v>14410.59</v>
      </c>
    </row>
    <row r="13" spans="1:17" ht="12">
      <c r="A13" s="171">
        <v>2001</v>
      </c>
      <c r="B13" s="138"/>
      <c r="C13" s="144">
        <f>Month!C91</f>
        <v>4182.73</v>
      </c>
      <c r="D13" s="144">
        <f>Month!D91</f>
        <v>2526.04</v>
      </c>
      <c r="E13" s="144">
        <f>Month!E91</f>
        <v>828</v>
      </c>
      <c r="F13" s="144">
        <f>Month!F91</f>
        <v>100</v>
      </c>
      <c r="G13" s="145">
        <f>Month!G91</f>
        <v>7636.77</v>
      </c>
      <c r="H13" s="144">
        <f>Month!H91</f>
        <v>1378.31</v>
      </c>
      <c r="I13" s="144">
        <f>Month!I91</f>
        <v>3302.62</v>
      </c>
      <c r="J13" s="144">
        <f>Month!J91</f>
        <v>0</v>
      </c>
      <c r="K13" s="144">
        <f>Month!K91</f>
        <v>1180.33</v>
      </c>
      <c r="L13" s="144">
        <f>Month!L91</f>
        <v>2599.62</v>
      </c>
      <c r="M13" s="144">
        <f>Month!M91</f>
        <v>614</v>
      </c>
      <c r="N13" s="145">
        <f>Month!N91</f>
        <v>8460.88</v>
      </c>
      <c r="O13" s="144">
        <f>Month!O91</f>
        <v>714</v>
      </c>
      <c r="P13" s="144">
        <f>Month!P91</f>
        <v>15383.65</v>
      </c>
      <c r="Q13" s="145">
        <f>Month!Q91</f>
        <v>16097.65</v>
      </c>
    </row>
    <row r="14" spans="1:17" ht="12">
      <c r="A14" s="171">
        <v>2002</v>
      </c>
      <c r="B14" s="138"/>
      <c r="C14" s="144">
        <f>Month!C103</f>
        <v>4508</v>
      </c>
      <c r="D14" s="144">
        <f>Month!D103</f>
        <v>2126.05</v>
      </c>
      <c r="E14" s="144">
        <f>Month!E103</f>
        <v>760.19</v>
      </c>
      <c r="F14" s="144">
        <f>Month!F103</f>
        <v>109.77</v>
      </c>
      <c r="G14" s="145">
        <f>Month!G103</f>
        <v>7504</v>
      </c>
      <c r="H14" s="144">
        <f>Month!H103</f>
        <v>1281.75</v>
      </c>
      <c r="I14" s="144">
        <f>Month!I103</f>
        <v>3173.06</v>
      </c>
      <c r="J14" s="144">
        <f>Month!J103</f>
        <v>0</v>
      </c>
      <c r="K14" s="144">
        <f>Month!K103</f>
        <v>1195.78</v>
      </c>
      <c r="L14" s="144">
        <f>Month!L103</f>
        <v>2061.32</v>
      </c>
      <c r="M14" s="144">
        <f>Month!M103</f>
        <v>1118.2</v>
      </c>
      <c r="N14" s="145">
        <f>Month!N103</f>
        <v>7711.91</v>
      </c>
      <c r="O14" s="144">
        <f>Month!O103</f>
        <v>1227.97</v>
      </c>
      <c r="P14" s="144">
        <f>Month!P103</f>
        <v>13987.94</v>
      </c>
      <c r="Q14" s="145">
        <f>Month!Q103</f>
        <v>15215.91</v>
      </c>
    </row>
    <row r="15" spans="1:17" ht="12">
      <c r="A15" s="171">
        <v>2003</v>
      </c>
      <c r="B15" s="138"/>
      <c r="C15" s="144">
        <f>Month!C115</f>
        <v>4670</v>
      </c>
      <c r="D15" s="144">
        <f>Month!D115</f>
        <v>1509</v>
      </c>
      <c r="E15" s="144">
        <f>Month!E115</f>
        <v>741</v>
      </c>
      <c r="F15" s="144">
        <f>Month!F115</f>
        <v>220</v>
      </c>
      <c r="G15" s="145">
        <f>Month!G115</f>
        <v>7140</v>
      </c>
      <c r="H15" s="144">
        <f>Month!H115</f>
        <v>1490.03</v>
      </c>
      <c r="I15" s="144">
        <f>Month!I115</f>
        <v>3640.18</v>
      </c>
      <c r="J15" s="144">
        <f>Month!J115</f>
        <v>0</v>
      </c>
      <c r="K15" s="144">
        <f>Month!K115</f>
        <v>1236.98</v>
      </c>
      <c r="L15" s="144">
        <f>Month!L115</f>
        <v>2165.76</v>
      </c>
      <c r="M15" s="144">
        <f>Month!M115</f>
        <v>1609.5</v>
      </c>
      <c r="N15" s="145">
        <f>Month!N115</f>
        <v>8532.94</v>
      </c>
      <c r="O15" s="144">
        <f>Month!O115</f>
        <v>1829.5</v>
      </c>
      <c r="P15" s="144">
        <f>Month!P115</f>
        <v>13843.44</v>
      </c>
      <c r="Q15" s="145">
        <f>Month!Q115</f>
        <v>15672.94</v>
      </c>
    </row>
    <row r="16" spans="1:17" ht="12">
      <c r="A16" s="171">
        <v>2004</v>
      </c>
      <c r="B16" s="138"/>
      <c r="C16" s="144">
        <f>Month!C127</f>
        <v>4440</v>
      </c>
      <c r="D16" s="144">
        <f>Month!D127</f>
        <v>1261.2</v>
      </c>
      <c r="E16" s="144">
        <f>Month!E127</f>
        <v>736.19</v>
      </c>
      <c r="F16" s="144">
        <f>Month!F127</f>
        <v>210.94</v>
      </c>
      <c r="G16" s="145">
        <f>Month!G127</f>
        <v>6648.33</v>
      </c>
      <c r="H16" s="144">
        <f>Month!H127</f>
        <v>1505</v>
      </c>
      <c r="I16" s="144">
        <f>Month!I127</f>
        <v>3790</v>
      </c>
      <c r="J16" s="144">
        <f>Month!J127</f>
        <v>0</v>
      </c>
      <c r="K16" s="144">
        <f>Month!K127</f>
        <v>987</v>
      </c>
      <c r="L16" s="144">
        <f>Month!L127</f>
        <v>1693</v>
      </c>
      <c r="M16" s="144">
        <f>Month!M127</f>
        <v>1314.8</v>
      </c>
      <c r="N16" s="145">
        <f>Month!N127</f>
        <v>7975</v>
      </c>
      <c r="O16" s="144">
        <f>Month!O127</f>
        <v>1525.74</v>
      </c>
      <c r="P16" s="144">
        <f>Month!P127</f>
        <v>13097.59</v>
      </c>
      <c r="Q16" s="145">
        <f>Month!Q127</f>
        <v>14623.33</v>
      </c>
    </row>
    <row r="17" spans="1:17" ht="12">
      <c r="A17" s="171">
        <v>2005</v>
      </c>
      <c r="B17" s="138"/>
      <c r="C17" s="144">
        <f>Month!C139</f>
        <v>5019.77</v>
      </c>
      <c r="D17" s="144">
        <f>Month!D139</f>
        <v>1129.25</v>
      </c>
      <c r="E17" s="144">
        <f>Month!E139</f>
        <v>797.78</v>
      </c>
      <c r="F17" s="144">
        <f>Month!F139</f>
        <v>265</v>
      </c>
      <c r="G17" s="145">
        <f>Month!G139</f>
        <v>7211.8</v>
      </c>
      <c r="H17" s="144">
        <f>Month!H139</f>
        <v>948.45</v>
      </c>
      <c r="I17" s="144">
        <f>Month!I139</f>
        <v>934.5</v>
      </c>
      <c r="J17" s="144">
        <f>Month!J139</f>
        <v>1522</v>
      </c>
      <c r="K17" s="144">
        <f>Month!K139</f>
        <v>848.01</v>
      </c>
      <c r="L17" s="144">
        <f>Month!L139</f>
        <v>1101.04</v>
      </c>
      <c r="M17" s="144">
        <f>Month!M139</f>
        <v>1322.47</v>
      </c>
      <c r="N17" s="145">
        <f>Month!N139</f>
        <v>6676.47</v>
      </c>
      <c r="O17" s="144">
        <f>Month!O139</f>
        <v>1587.47</v>
      </c>
      <c r="P17" s="144">
        <f>Month!P139</f>
        <v>12300.81</v>
      </c>
      <c r="Q17" s="145">
        <f>Month!Q139</f>
        <v>13888.28</v>
      </c>
    </row>
    <row r="18" spans="1:17" ht="12">
      <c r="A18" s="171">
        <v>2006</v>
      </c>
      <c r="B18" s="138"/>
      <c r="C18" s="144">
        <f>Month!C151</f>
        <v>4719.59</v>
      </c>
      <c r="D18" s="144">
        <f>Month!D151</f>
        <v>1635.06</v>
      </c>
      <c r="E18" s="144">
        <f>Month!E151</f>
        <v>765.63</v>
      </c>
      <c r="F18" s="144">
        <f>Month!F151</f>
        <v>295</v>
      </c>
      <c r="G18" s="145">
        <f>Month!G151</f>
        <v>7415.27</v>
      </c>
      <c r="H18" s="144">
        <f>Month!H151</f>
        <v>983.41</v>
      </c>
      <c r="I18" s="144">
        <f>Month!I151</f>
        <v>1295.2</v>
      </c>
      <c r="J18" s="144">
        <f>Month!J151</f>
        <v>1819.47</v>
      </c>
      <c r="K18" s="144">
        <f>Month!K151</f>
        <v>994.38</v>
      </c>
      <c r="L18" s="144">
        <f>Month!L151</f>
        <v>1070.73</v>
      </c>
      <c r="M18" s="144">
        <f>Month!M151</f>
        <v>1230.89</v>
      </c>
      <c r="N18" s="145">
        <f>Month!N151</f>
        <v>7394.09</v>
      </c>
      <c r="O18" s="144">
        <f>Month!O151</f>
        <v>1525.89</v>
      </c>
      <c r="P18" s="144">
        <f>Month!P151</f>
        <v>13283.47</v>
      </c>
      <c r="Q18" s="145">
        <f>Month!Q151</f>
        <v>14809.36</v>
      </c>
    </row>
    <row r="19" spans="1:17" ht="12">
      <c r="A19" s="171">
        <v>2007</v>
      </c>
      <c r="B19" s="138"/>
      <c r="C19" s="144">
        <f>Month!C163</f>
        <v>4663.64</v>
      </c>
      <c r="D19" s="144">
        <f>Month!D163</f>
        <v>1130.57</v>
      </c>
      <c r="E19" s="144">
        <f>Month!E163</f>
        <v>638.41</v>
      </c>
      <c r="F19" s="144">
        <f>Month!F163</f>
        <v>401</v>
      </c>
      <c r="G19" s="145">
        <f>Month!G163</f>
        <v>6833.62</v>
      </c>
      <c r="H19" s="144">
        <f>Month!H163</f>
        <v>994.28</v>
      </c>
      <c r="I19" s="144">
        <f>Month!I163</f>
        <v>1046.14</v>
      </c>
      <c r="J19" s="144">
        <f>Month!J163</f>
        <v>2315.79</v>
      </c>
      <c r="K19" s="144">
        <f>Month!K163</f>
        <v>859.53</v>
      </c>
      <c r="L19" s="144">
        <f>Month!L163</f>
        <v>1000.81</v>
      </c>
      <c r="M19" s="144">
        <f>Month!M163</f>
        <v>886.31</v>
      </c>
      <c r="N19" s="145">
        <f>Month!N163</f>
        <v>7102.86</v>
      </c>
      <c r="O19" s="144">
        <f>Month!O163</f>
        <v>1287.31</v>
      </c>
      <c r="P19" s="144">
        <f>Month!P163</f>
        <v>12649.17</v>
      </c>
      <c r="Q19" s="145">
        <f>Month!Q163</f>
        <v>13936.47</v>
      </c>
    </row>
    <row r="20" spans="1:17" ht="12">
      <c r="A20" s="171">
        <v>2008</v>
      </c>
      <c r="B20" s="138"/>
      <c r="C20" s="144">
        <f>Month!C175</f>
        <v>4615.63</v>
      </c>
      <c r="D20" s="144">
        <f>Month!D175</f>
        <v>1092.32</v>
      </c>
      <c r="E20" s="144">
        <f>Month!E175</f>
        <v>664.46</v>
      </c>
      <c r="F20" s="144">
        <f>Month!F175</f>
        <v>415</v>
      </c>
      <c r="G20" s="145">
        <f>Month!G175</f>
        <v>6787.41</v>
      </c>
      <c r="H20" s="144">
        <f>Month!H175</f>
        <v>1020.71</v>
      </c>
      <c r="I20" s="144">
        <f>Month!I175</f>
        <v>1323.29</v>
      </c>
      <c r="J20" s="144">
        <f>Month!J175</f>
        <v>2304.18</v>
      </c>
      <c r="K20" s="144">
        <f>Month!K175</f>
        <v>709.1</v>
      </c>
      <c r="L20" s="144">
        <f>Month!L175</f>
        <v>952.85</v>
      </c>
      <c r="M20" s="144">
        <f>Month!M175</f>
        <v>2103.92</v>
      </c>
      <c r="N20" s="145">
        <f>Month!N175</f>
        <v>8414.04</v>
      </c>
      <c r="O20" s="144">
        <f>Month!O175</f>
        <v>2518.92</v>
      </c>
      <c r="P20" s="144">
        <f>Month!P175</f>
        <v>12682.53</v>
      </c>
      <c r="Q20" s="145">
        <f>Month!Q175</f>
        <v>15201.45</v>
      </c>
    </row>
    <row r="21" spans="1:17" ht="12">
      <c r="A21" s="171">
        <v>2009</v>
      </c>
      <c r="B21" s="138"/>
      <c r="C21" s="144">
        <f>Month!C187</f>
        <v>3848.34</v>
      </c>
      <c r="D21" s="144">
        <f>Month!D187</f>
        <v>1135.54</v>
      </c>
      <c r="E21" s="144">
        <f>Month!E187</f>
        <v>681.93</v>
      </c>
      <c r="F21" s="144">
        <f>Month!F187</f>
        <v>367</v>
      </c>
      <c r="G21" s="145">
        <f>Month!G187</f>
        <v>6032.82</v>
      </c>
      <c r="H21" s="144">
        <f>Month!H187</f>
        <v>817</v>
      </c>
      <c r="I21" s="144">
        <f>Month!I187</f>
        <v>1633.06</v>
      </c>
      <c r="J21" s="144">
        <f>Month!J187</f>
        <v>2123.88</v>
      </c>
      <c r="K21" s="144">
        <f>Month!K187</f>
        <v>690.11</v>
      </c>
      <c r="L21" s="144">
        <f>Month!L187</f>
        <v>1181.71</v>
      </c>
      <c r="M21" s="144">
        <f>Month!M187</f>
        <v>2727.58</v>
      </c>
      <c r="N21" s="145">
        <f>Month!N187</f>
        <v>9173.32</v>
      </c>
      <c r="O21" s="144">
        <f>Month!O187</f>
        <v>3094.58</v>
      </c>
      <c r="P21" s="144">
        <f>Month!P187</f>
        <v>12111.57</v>
      </c>
      <c r="Q21" s="145">
        <f>Month!Q187</f>
        <v>15206.14</v>
      </c>
    </row>
    <row r="22" spans="1:17" ht="12">
      <c r="A22" s="171">
        <v>2010</v>
      </c>
      <c r="B22" s="138"/>
      <c r="C22" s="144">
        <f>Month!C199</f>
        <v>4109.97</v>
      </c>
      <c r="D22" s="144">
        <f>Month!D199</f>
        <v>1048.88</v>
      </c>
      <c r="E22" s="144">
        <f>Month!E199</f>
        <v>520.07</v>
      </c>
      <c r="F22" s="144">
        <f>Month!F199</f>
        <v>210</v>
      </c>
      <c r="G22" s="145">
        <f>Month!G199</f>
        <v>5888.92</v>
      </c>
      <c r="H22" s="144">
        <f>Month!H199</f>
        <v>797.14</v>
      </c>
      <c r="I22" s="144">
        <f>Month!I199</f>
        <v>1397.2</v>
      </c>
      <c r="J22" s="144">
        <f>Month!J199</f>
        <v>1945.64</v>
      </c>
      <c r="K22" s="144">
        <f>Month!K199</f>
        <v>543.84</v>
      </c>
      <c r="L22" s="144">
        <f>Month!L199</f>
        <v>917.22</v>
      </c>
      <c r="M22" s="144">
        <f>Month!M199</f>
        <v>2562.6</v>
      </c>
      <c r="N22" s="145">
        <f>Month!N199</f>
        <v>8163.63</v>
      </c>
      <c r="O22" s="144">
        <f>Month!O199</f>
        <v>2772.6</v>
      </c>
      <c r="P22" s="144">
        <f>Month!P199</f>
        <v>11279.96</v>
      </c>
      <c r="Q22" s="145">
        <f>Month!Q199</f>
        <v>14052.55</v>
      </c>
    </row>
    <row r="23" spans="1:17" ht="12">
      <c r="A23" s="173">
        <v>2011</v>
      </c>
      <c r="B23" s="138"/>
      <c r="C23" s="144">
        <f>Month!C211</f>
        <v>3889.29</v>
      </c>
      <c r="D23" s="144">
        <f>Month!D211</f>
        <v>694.07</v>
      </c>
      <c r="E23" s="144">
        <f>Month!E211</f>
        <v>539.57</v>
      </c>
      <c r="F23" s="144">
        <f>Month!F211</f>
        <v>151</v>
      </c>
      <c r="G23" s="145">
        <f>Month!G211</f>
        <v>5273.94</v>
      </c>
      <c r="H23" s="144">
        <f>Month!H211</f>
        <v>696.19</v>
      </c>
      <c r="I23" s="144">
        <f>Month!I211</f>
        <v>1453.74</v>
      </c>
      <c r="J23" s="144">
        <f>Month!J211</f>
        <v>1949.29</v>
      </c>
      <c r="K23" s="144">
        <f>Month!K211</f>
        <v>524.69</v>
      </c>
      <c r="L23" s="144">
        <f>Month!L211</f>
        <v>844.82</v>
      </c>
      <c r="M23" s="144">
        <f>Month!M211</f>
        <v>2100.45</v>
      </c>
      <c r="N23" s="145">
        <f>Month!N211</f>
        <v>7569.18</v>
      </c>
      <c r="O23" s="144">
        <f>Month!O211</f>
        <v>2251.45</v>
      </c>
      <c r="P23" s="144">
        <f>Month!P211</f>
        <v>10591.67</v>
      </c>
      <c r="Q23" s="145">
        <f>Month!Q211</f>
        <v>12843.12</v>
      </c>
    </row>
    <row r="24" spans="1:17" ht="12">
      <c r="A24" s="173">
        <v>2012</v>
      </c>
      <c r="B24" s="138"/>
      <c r="C24" s="144">
        <f>Month!C223</f>
        <v>3828.56</v>
      </c>
      <c r="D24" s="144">
        <f>Month!D223</f>
        <v>1193.69</v>
      </c>
      <c r="E24" s="144">
        <f>Month!E223</f>
        <v>472.96</v>
      </c>
      <c r="F24" s="144">
        <f>Month!F223</f>
        <v>195</v>
      </c>
      <c r="G24" s="145">
        <f>Month!G223</f>
        <v>5690.21</v>
      </c>
      <c r="H24" s="144">
        <f>Month!H223</f>
        <v>604.61</v>
      </c>
      <c r="I24" s="144">
        <f>Month!I223</f>
        <v>1426.98</v>
      </c>
      <c r="J24" s="144">
        <f>Month!J223</f>
        <v>1931.3</v>
      </c>
      <c r="K24" s="144">
        <f>Month!K223</f>
        <v>490.71</v>
      </c>
      <c r="L24" s="144">
        <f>Month!L223</f>
        <v>840.85</v>
      </c>
      <c r="M24" s="144">
        <f>Month!M223</f>
        <v>2440.55</v>
      </c>
      <c r="N24" s="145">
        <f>Month!N223</f>
        <v>7735.01</v>
      </c>
      <c r="O24" s="144">
        <f>Month!O223</f>
        <v>2635.55</v>
      </c>
      <c r="P24" s="144">
        <f>Month!P223</f>
        <v>10789.67</v>
      </c>
      <c r="Q24" s="145">
        <f>Month!Q223</f>
        <v>13425.22</v>
      </c>
    </row>
    <row r="25" spans="1:17" ht="12">
      <c r="A25" s="173">
        <v>2013</v>
      </c>
      <c r="B25" s="138"/>
      <c r="C25" s="144">
        <f>Month!C235</f>
        <v>3592.47</v>
      </c>
      <c r="D25" s="144">
        <f>Month!D235</f>
        <v>1102.44</v>
      </c>
      <c r="E25" s="144">
        <f>Month!E235</f>
        <v>512.54</v>
      </c>
      <c r="F25" s="144">
        <f>Month!F235</f>
        <v>1469.29</v>
      </c>
      <c r="G25" s="145">
        <f>Month!G235</f>
        <v>6676.73</v>
      </c>
      <c r="H25" s="144">
        <f>Month!H235</f>
        <v>1041.11</v>
      </c>
      <c r="I25" s="144">
        <f>Month!I235</f>
        <v>1419.29</v>
      </c>
      <c r="J25" s="144">
        <f>Month!J235</f>
        <v>1539.29</v>
      </c>
      <c r="K25" s="144">
        <f>Month!K235</f>
        <v>403.53</v>
      </c>
      <c r="L25" s="144">
        <f>Month!L235</f>
        <v>692.91</v>
      </c>
      <c r="M25" s="144">
        <f>Month!M235</f>
        <v>2432.09</v>
      </c>
      <c r="N25" s="145">
        <f>Month!N235</f>
        <v>7528.21</v>
      </c>
      <c r="O25" s="144">
        <f>Month!O235</f>
        <v>3901.37</v>
      </c>
      <c r="P25" s="144">
        <f>Month!P235</f>
        <v>10303.58</v>
      </c>
      <c r="Q25" s="145">
        <f>Month!Q235</f>
        <v>14204.95</v>
      </c>
    </row>
    <row r="26" spans="1:18" ht="12.75" customHeight="1">
      <c r="A26" s="173">
        <v>2014</v>
      </c>
      <c r="B26" s="213"/>
      <c r="C26" s="144">
        <f>Month!C247</f>
        <v>3876.07</v>
      </c>
      <c r="D26" s="144">
        <f>Month!D247</f>
        <v>1146.83</v>
      </c>
      <c r="E26" s="144">
        <f>Month!E247</f>
        <v>460.03</v>
      </c>
      <c r="F26" s="144">
        <f>Month!F247</f>
        <v>1727.9</v>
      </c>
      <c r="G26" s="145">
        <f>Month!G247</f>
        <v>7210.83</v>
      </c>
      <c r="H26" s="144">
        <f>Month!H247</f>
        <v>947</v>
      </c>
      <c r="I26" s="144">
        <f>Month!I247</f>
        <v>1177.98</v>
      </c>
      <c r="J26" s="144">
        <f>Month!J247</f>
        <v>1656.16</v>
      </c>
      <c r="K26" s="144">
        <f>Month!K247</f>
        <v>253.26</v>
      </c>
      <c r="L26" s="144">
        <f>Month!L247</f>
        <v>773.16</v>
      </c>
      <c r="M26" s="144">
        <f>Month!M247</f>
        <v>2063.61</v>
      </c>
      <c r="N26" s="145">
        <f>Month!N247</f>
        <v>6871.16</v>
      </c>
      <c r="O26" s="144">
        <f>Month!O247</f>
        <v>3791.51</v>
      </c>
      <c r="P26" s="144">
        <f>Month!P247</f>
        <v>10290.49</v>
      </c>
      <c r="Q26" s="145">
        <f>Month!Q247</f>
        <v>14081.99</v>
      </c>
      <c r="R26" s="133"/>
    </row>
    <row r="27" spans="1:18" ht="12.75" customHeight="1">
      <c r="A27" s="173">
        <v>2015</v>
      </c>
      <c r="B27" s="213"/>
      <c r="C27" s="144">
        <f>Month!C259</f>
        <v>3155.88</v>
      </c>
      <c r="D27" s="144">
        <f>Month!D259</f>
        <v>1629.13</v>
      </c>
      <c r="E27" s="144">
        <f>Month!E259</f>
        <v>499.36</v>
      </c>
      <c r="F27" s="144">
        <f>Month!F259</f>
        <v>2289.13</v>
      </c>
      <c r="G27" s="145">
        <f>Month!G259</f>
        <v>7573.5</v>
      </c>
      <c r="H27" s="144">
        <f>Month!H259</f>
        <v>1084.46</v>
      </c>
      <c r="I27" s="144">
        <f>Month!I259</f>
        <v>1425.13</v>
      </c>
      <c r="J27" s="144">
        <f>Month!J259</f>
        <v>1858.3</v>
      </c>
      <c r="K27" s="144">
        <f>Month!K259</f>
        <v>314.31</v>
      </c>
      <c r="L27" s="144">
        <f>Month!L259</f>
        <v>792.1</v>
      </c>
      <c r="M27" s="144">
        <f>Month!M259</f>
        <v>2022.49</v>
      </c>
      <c r="N27" s="145">
        <f>Month!N259</f>
        <v>7496.8</v>
      </c>
      <c r="O27" s="144">
        <f>Month!O259</f>
        <v>4311.63</v>
      </c>
      <c r="P27" s="144">
        <f>Month!P259</f>
        <v>10758.68</v>
      </c>
      <c r="Q27" s="145">
        <f>Month!Q259</f>
        <v>15070.3</v>
      </c>
      <c r="R27" s="133"/>
    </row>
    <row r="28" spans="1:18" ht="12.75" customHeight="1">
      <c r="A28" s="173">
        <v>2016</v>
      </c>
      <c r="B28" s="213"/>
      <c r="C28" s="144">
        <f>Month!C271</f>
        <v>3088.1</v>
      </c>
      <c r="D28" s="144">
        <f>Month!D271</f>
        <v>1795.4</v>
      </c>
      <c r="E28" s="144">
        <f>Month!E271</f>
        <v>525.63</v>
      </c>
      <c r="F28" s="144">
        <f>Month!F271</f>
        <v>2006.26</v>
      </c>
      <c r="G28" s="145">
        <f>Month!G271</f>
        <v>7415.39</v>
      </c>
      <c r="H28" s="144">
        <f>Month!H271</f>
        <v>1079.21</v>
      </c>
      <c r="I28" s="144">
        <f>Month!I271</f>
        <v>1342.31</v>
      </c>
      <c r="J28" s="144">
        <f>Month!J271</f>
        <v>2032.93</v>
      </c>
      <c r="K28" s="144">
        <f>Month!K271</f>
        <v>217.91</v>
      </c>
      <c r="L28" s="144">
        <f>Month!L271</f>
        <v>687.28</v>
      </c>
      <c r="M28" s="144">
        <f>Month!M271</f>
        <v>2082.35</v>
      </c>
      <c r="N28" s="145">
        <f>Month!N271</f>
        <v>7441.99</v>
      </c>
      <c r="O28" s="144">
        <f>Month!O271</f>
        <v>4088.61</v>
      </c>
      <c r="P28" s="144">
        <f>Month!P271</f>
        <v>10768.76</v>
      </c>
      <c r="Q28" s="145">
        <f>Month!Q271</f>
        <v>14857.37</v>
      </c>
      <c r="R28" s="133"/>
    </row>
    <row r="29" spans="1:18" ht="12.75" customHeight="1">
      <c r="A29" s="173">
        <v>2017</v>
      </c>
      <c r="B29" s="213"/>
      <c r="C29" s="144">
        <f>Month!C283</f>
        <v>3244.06</v>
      </c>
      <c r="D29" s="144">
        <f>Month!D283</f>
        <v>1235.41</v>
      </c>
      <c r="E29" s="144">
        <f>Month!E283</f>
        <v>613.59</v>
      </c>
      <c r="F29" s="144">
        <f>Month!F283</f>
        <v>2120.72</v>
      </c>
      <c r="G29" s="145">
        <f>Month!G283</f>
        <v>7213.78</v>
      </c>
      <c r="H29" s="144">
        <f>Month!H283</f>
        <v>1128.4</v>
      </c>
      <c r="I29" s="144">
        <f>Month!I283</f>
        <v>1298.42</v>
      </c>
      <c r="J29" s="144">
        <f>Month!J283</f>
        <v>2045.22</v>
      </c>
      <c r="K29" s="144">
        <f>Month!K283</f>
        <v>239.26</v>
      </c>
      <c r="L29" s="144">
        <f>Month!L283</f>
        <v>794.14</v>
      </c>
      <c r="M29" s="144">
        <f>Month!M283</f>
        <v>2125.77</v>
      </c>
      <c r="N29" s="145">
        <f>Month!N283</f>
        <v>7631.22</v>
      </c>
      <c r="O29" s="144">
        <f>Month!O283</f>
        <v>4246.49</v>
      </c>
      <c r="P29" s="144">
        <f>Month!P283</f>
        <v>10598.51</v>
      </c>
      <c r="Q29" s="145">
        <f>Month!Q283</f>
        <v>14845</v>
      </c>
      <c r="R29" s="133"/>
    </row>
    <row r="30" spans="1:18" ht="12.75" customHeight="1">
      <c r="A30" s="173">
        <v>2018</v>
      </c>
      <c r="B30" s="213"/>
      <c r="C30" s="144">
        <f>Month!C295</f>
        <v>2933.3</v>
      </c>
      <c r="D30" s="144">
        <f>Month!D295</f>
        <v>1257.52</v>
      </c>
      <c r="E30" s="144">
        <f>Month!E295</f>
        <v>615.38</v>
      </c>
      <c r="F30" s="144">
        <f>Month!F295</f>
        <v>2054.5</v>
      </c>
      <c r="G30" s="145">
        <f>Month!G295</f>
        <v>6860.7</v>
      </c>
      <c r="H30" s="144">
        <f>Month!H295</f>
        <v>1169.8</v>
      </c>
      <c r="I30" s="144">
        <f>Month!I295</f>
        <v>1098.72</v>
      </c>
      <c r="J30" s="144">
        <f>Month!J295</f>
        <v>2016.46</v>
      </c>
      <c r="K30" s="144">
        <f>Month!K295</f>
        <v>191.36</v>
      </c>
      <c r="L30" s="144">
        <f>Month!L295</f>
        <v>737.04</v>
      </c>
      <c r="M30" s="144">
        <f>Month!M295</f>
        <v>2362.56</v>
      </c>
      <c r="N30" s="145">
        <f>Month!N295</f>
        <v>7575.95</v>
      </c>
      <c r="O30" s="144">
        <f>Month!O295</f>
        <v>4417.06</v>
      </c>
      <c r="P30" s="144">
        <f>Month!P295</f>
        <v>10019.59</v>
      </c>
      <c r="Q30" s="145">
        <f>Month!Q295</f>
        <v>14436.65</v>
      </c>
      <c r="R30" s="133"/>
    </row>
    <row r="31" spans="1:18" ht="12">
      <c r="A31" s="173">
        <v>2019</v>
      </c>
      <c r="B31" s="213"/>
      <c r="C31" s="144">
        <f>Month!C307</f>
        <v>3065.36</v>
      </c>
      <c r="D31" s="144">
        <f>Month!D307</f>
        <v>962.37</v>
      </c>
      <c r="E31" s="144">
        <f>Month!E307</f>
        <v>875.32</v>
      </c>
      <c r="F31" s="144">
        <f>Month!F307</f>
        <v>1845.83</v>
      </c>
      <c r="G31" s="145">
        <f>Month!G307</f>
        <v>6748.88</v>
      </c>
      <c r="H31" s="144">
        <f>Month!H307</f>
        <v>1035.72</v>
      </c>
      <c r="I31" s="144">
        <f>Month!I307</f>
        <v>1318.66</v>
      </c>
      <c r="J31" s="144">
        <f>Month!J307</f>
        <v>2233.93</v>
      </c>
      <c r="K31" s="144">
        <f>Month!K307</f>
        <v>210.24</v>
      </c>
      <c r="L31" s="144">
        <f>Month!L307</f>
        <v>1089.89</v>
      </c>
      <c r="M31" s="144">
        <f>Month!M307</f>
        <v>2590.83</v>
      </c>
      <c r="N31" s="145">
        <f>Month!N307</f>
        <v>8479.28</v>
      </c>
      <c r="O31" s="144">
        <f>Month!O307</f>
        <v>4436.66</v>
      </c>
      <c r="P31" s="144">
        <f>Month!P307</f>
        <v>10791.5</v>
      </c>
      <c r="Q31" s="145">
        <f>Month!Q307</f>
        <v>15228.16</v>
      </c>
      <c r="R31" s="133"/>
    </row>
    <row r="32" spans="1:18" ht="12">
      <c r="A32" s="173" t="s">
        <v>146</v>
      </c>
      <c r="B32" s="213"/>
      <c r="C32" s="144">
        <f>Month!C319</f>
        <v>2924.76</v>
      </c>
      <c r="D32" s="144">
        <f>Month!D319</f>
        <v>947</v>
      </c>
      <c r="E32" s="144">
        <f>Month!E319</f>
        <v>773.89</v>
      </c>
      <c r="F32" s="144">
        <f>Month!F319</f>
        <v>1515.49</v>
      </c>
      <c r="G32" s="145">
        <f>Month!G319</f>
        <v>6161.17</v>
      </c>
      <c r="H32" s="144">
        <f>Month!H319</f>
        <v>1288.05</v>
      </c>
      <c r="I32" s="144">
        <f>Month!I319</f>
        <v>1563.46</v>
      </c>
      <c r="J32" s="144">
        <f>Month!J319</f>
        <v>2367.09</v>
      </c>
      <c r="K32" s="144">
        <f>Month!K319</f>
        <v>195.94</v>
      </c>
      <c r="L32" s="144">
        <f>Month!L319</f>
        <v>1040.46</v>
      </c>
      <c r="M32" s="144">
        <f>Month!M319</f>
        <v>2302.78</v>
      </c>
      <c r="N32" s="145">
        <f>Month!N319</f>
        <v>8757.8</v>
      </c>
      <c r="O32" s="144">
        <f>Month!O319</f>
        <v>3818.27</v>
      </c>
      <c r="P32" s="144">
        <f>Month!P319</f>
        <v>11100.69</v>
      </c>
      <c r="Q32" s="145">
        <f>Month!Q319</f>
        <v>14918.97</v>
      </c>
      <c r="R32" s="133"/>
    </row>
    <row r="33" spans="1:17" ht="12.75" customHeight="1">
      <c r="A33" s="11" t="s">
        <v>86</v>
      </c>
      <c r="B33" s="212"/>
      <c r="C33" s="133"/>
      <c r="D33" s="133"/>
      <c r="E33" s="133"/>
      <c r="F33" s="133"/>
      <c r="G33" s="133"/>
      <c r="H33" s="133"/>
      <c r="I33" s="133"/>
      <c r="J33" s="133"/>
      <c r="K33" s="133"/>
      <c r="L33" s="133"/>
      <c r="M33" s="133"/>
      <c r="N33" s="133"/>
      <c r="O33" s="133"/>
      <c r="P33" s="133"/>
      <c r="Q33" s="133"/>
    </row>
    <row r="34" spans="3:17" ht="12">
      <c r="C34" s="133"/>
      <c r="D34" s="133"/>
      <c r="E34" s="133"/>
      <c r="F34" s="133"/>
      <c r="G34" s="133"/>
      <c r="H34" s="133"/>
      <c r="I34" s="133"/>
      <c r="J34" s="133"/>
      <c r="K34" s="133"/>
      <c r="L34" s="133"/>
      <c r="M34" s="133"/>
      <c r="N34" s="133"/>
      <c r="O34" s="133"/>
      <c r="P34" s="133"/>
      <c r="Q34" s="133"/>
    </row>
    <row r="35" spans="3:17" ht="12">
      <c r="C35" s="133"/>
      <c r="D35" s="133"/>
      <c r="E35" s="133"/>
      <c r="F35" s="133"/>
      <c r="G35" s="133"/>
      <c r="H35" s="133"/>
      <c r="I35" s="133"/>
      <c r="J35" s="133"/>
      <c r="K35" s="133"/>
      <c r="L35" s="133"/>
      <c r="M35" s="133"/>
      <c r="N35" s="133"/>
      <c r="O35" s="133"/>
      <c r="P35" s="133"/>
      <c r="Q35" s="133"/>
    </row>
    <row r="36" spans="3:17" ht="12">
      <c r="C36" s="133"/>
      <c r="D36" s="133"/>
      <c r="E36" s="133"/>
      <c r="F36" s="133"/>
      <c r="G36" s="133"/>
      <c r="H36" s="133"/>
      <c r="I36" s="133"/>
      <c r="J36" s="133"/>
      <c r="K36" s="133"/>
      <c r="L36" s="133"/>
      <c r="M36" s="133"/>
      <c r="N36" s="133"/>
      <c r="O36" s="133"/>
      <c r="P36" s="133"/>
      <c r="Q36" s="133"/>
    </row>
    <row r="37" spans="3:17" ht="12">
      <c r="C37" s="133"/>
      <c r="D37" s="133"/>
      <c r="E37" s="133"/>
      <c r="F37" s="133"/>
      <c r="G37" s="133"/>
      <c r="H37" s="133"/>
      <c r="I37" s="133"/>
      <c r="J37" s="133"/>
      <c r="K37" s="133"/>
      <c r="L37" s="133"/>
      <c r="M37" s="133"/>
      <c r="N37" s="133"/>
      <c r="O37" s="133"/>
      <c r="P37" s="133"/>
      <c r="Q37" s="133"/>
    </row>
    <row r="38" spans="3:17" ht="12">
      <c r="C38" s="133"/>
      <c r="D38" s="133"/>
      <c r="E38" s="133"/>
      <c r="F38" s="133"/>
      <c r="G38" s="133"/>
      <c r="H38" s="133"/>
      <c r="I38" s="133"/>
      <c r="J38" s="133"/>
      <c r="K38" s="133"/>
      <c r="L38" s="133"/>
      <c r="M38" s="133"/>
      <c r="N38" s="133"/>
      <c r="O38" s="133"/>
      <c r="P38" s="133"/>
      <c r="Q38" s="133"/>
    </row>
    <row r="39" spans="3:17" ht="12">
      <c r="C39" s="133"/>
      <c r="D39" s="133"/>
      <c r="E39" s="133"/>
      <c r="F39" s="133"/>
      <c r="G39" s="133"/>
      <c r="H39" s="133"/>
      <c r="I39" s="133"/>
      <c r="J39" s="133"/>
      <c r="K39" s="133"/>
      <c r="L39" s="133"/>
      <c r="M39" s="133"/>
      <c r="N39" s="133"/>
      <c r="O39" s="133"/>
      <c r="P39" s="133"/>
      <c r="Q39" s="133"/>
    </row>
    <row r="40" spans="3:17" ht="12">
      <c r="C40" s="133"/>
      <c r="D40" s="133"/>
      <c r="E40" s="133"/>
      <c r="F40" s="133"/>
      <c r="G40" s="133"/>
      <c r="H40" s="133"/>
      <c r="I40" s="133"/>
      <c r="J40" s="133"/>
      <c r="K40" s="133"/>
      <c r="L40" s="133"/>
      <c r="M40" s="133"/>
      <c r="N40" s="133"/>
      <c r="O40" s="133"/>
      <c r="P40" s="133"/>
      <c r="Q40" s="133"/>
    </row>
    <row r="41" spans="3:17" ht="12">
      <c r="C41" s="133"/>
      <c r="D41" s="133"/>
      <c r="E41" s="133"/>
      <c r="F41" s="133"/>
      <c r="G41" s="133"/>
      <c r="H41" s="133"/>
      <c r="I41" s="133"/>
      <c r="J41" s="133"/>
      <c r="K41" s="133"/>
      <c r="L41" s="133"/>
      <c r="M41" s="133"/>
      <c r="N41" s="133"/>
      <c r="O41" s="133"/>
      <c r="P41" s="133"/>
      <c r="Q41" s="133"/>
    </row>
    <row r="42" spans="3:17" ht="12">
      <c r="C42" s="133"/>
      <c r="D42" s="133"/>
      <c r="E42" s="133"/>
      <c r="F42" s="133"/>
      <c r="G42" s="133"/>
      <c r="H42" s="133"/>
      <c r="I42" s="133"/>
      <c r="J42" s="133"/>
      <c r="K42" s="133"/>
      <c r="L42" s="133"/>
      <c r="M42" s="133"/>
      <c r="N42" s="133"/>
      <c r="O42" s="133"/>
      <c r="P42" s="133"/>
      <c r="Q42" s="133"/>
    </row>
    <row r="43" spans="3:17" ht="12">
      <c r="C43" s="133"/>
      <c r="D43" s="133"/>
      <c r="E43" s="133"/>
      <c r="F43" s="133"/>
      <c r="G43" s="133"/>
      <c r="H43" s="133"/>
      <c r="I43" s="133"/>
      <c r="J43" s="133"/>
      <c r="K43" s="133"/>
      <c r="L43" s="133"/>
      <c r="M43" s="133"/>
      <c r="N43" s="133"/>
      <c r="O43" s="133"/>
      <c r="P43" s="133"/>
      <c r="Q43" s="133"/>
    </row>
    <row r="44" spans="3:17" ht="12">
      <c r="C44" s="133"/>
      <c r="D44" s="133"/>
      <c r="E44" s="133"/>
      <c r="F44" s="133"/>
      <c r="G44" s="133"/>
      <c r="H44" s="133"/>
      <c r="I44" s="133"/>
      <c r="J44" s="133"/>
      <c r="K44" s="133"/>
      <c r="L44" s="133"/>
      <c r="M44" s="133"/>
      <c r="N44" s="133"/>
      <c r="O44" s="133"/>
      <c r="P44" s="133"/>
      <c r="Q44" s="133"/>
    </row>
    <row r="45" spans="3:17" ht="12">
      <c r="C45" s="133"/>
      <c r="D45" s="133"/>
      <c r="E45" s="133"/>
      <c r="F45" s="133"/>
      <c r="G45" s="133"/>
      <c r="H45" s="133"/>
      <c r="I45" s="133"/>
      <c r="J45" s="133"/>
      <c r="K45" s="133"/>
      <c r="L45" s="133"/>
      <c r="M45" s="133"/>
      <c r="N45" s="133"/>
      <c r="O45" s="133"/>
      <c r="P45" s="133"/>
      <c r="Q45" s="133"/>
    </row>
    <row r="46" spans="3:17" ht="12">
      <c r="C46" s="133"/>
      <c r="D46" s="133"/>
      <c r="E46" s="133"/>
      <c r="F46" s="133"/>
      <c r="G46" s="133"/>
      <c r="H46" s="133"/>
      <c r="I46" s="133"/>
      <c r="J46" s="133"/>
      <c r="K46" s="133"/>
      <c r="L46" s="133"/>
      <c r="M46" s="133"/>
      <c r="N46" s="133"/>
      <c r="O46" s="133"/>
      <c r="P46" s="133"/>
      <c r="Q46" s="133"/>
    </row>
    <row r="47" spans="3:17" ht="12">
      <c r="C47" s="133"/>
      <c r="D47" s="133"/>
      <c r="E47" s="133"/>
      <c r="F47" s="133"/>
      <c r="G47" s="133"/>
      <c r="H47" s="133"/>
      <c r="I47" s="133"/>
      <c r="J47" s="133"/>
      <c r="K47" s="133"/>
      <c r="L47" s="133"/>
      <c r="M47" s="133"/>
      <c r="N47" s="133"/>
      <c r="O47" s="133"/>
      <c r="P47" s="133"/>
      <c r="Q47" s="133"/>
    </row>
    <row r="48" spans="3:17" ht="12">
      <c r="C48" s="133"/>
      <c r="D48" s="133"/>
      <c r="E48" s="133"/>
      <c r="F48" s="133"/>
      <c r="G48" s="133"/>
      <c r="H48" s="133"/>
      <c r="I48" s="133"/>
      <c r="J48" s="133"/>
      <c r="K48" s="133"/>
      <c r="L48" s="133"/>
      <c r="M48" s="133"/>
      <c r="N48" s="133"/>
      <c r="O48" s="133"/>
      <c r="P48" s="133"/>
      <c r="Q48" s="133"/>
    </row>
    <row r="49" spans="1:17" ht="12">
      <c r="A49" s="18"/>
      <c r="C49" s="133"/>
      <c r="D49" s="133"/>
      <c r="E49" s="133"/>
      <c r="F49" s="133"/>
      <c r="G49" s="133"/>
      <c r="H49" s="133"/>
      <c r="I49" s="133"/>
      <c r="J49" s="133"/>
      <c r="K49" s="133"/>
      <c r="L49" s="133"/>
      <c r="M49" s="133"/>
      <c r="N49" s="133"/>
      <c r="O49" s="133"/>
      <c r="P49" s="133"/>
      <c r="Q49" s="133"/>
    </row>
    <row r="50" spans="1:17" ht="12">
      <c r="A50" s="18"/>
      <c r="C50" s="133"/>
      <c r="D50" s="133"/>
      <c r="E50" s="133"/>
      <c r="F50" s="133"/>
      <c r="G50" s="133"/>
      <c r="H50" s="133"/>
      <c r="I50" s="133"/>
      <c r="J50" s="133"/>
      <c r="K50" s="133"/>
      <c r="L50" s="133"/>
      <c r="M50" s="133"/>
      <c r="N50" s="133"/>
      <c r="O50" s="133"/>
      <c r="P50" s="133"/>
      <c r="Q50" s="133"/>
    </row>
    <row r="51" spans="1:17" ht="12">
      <c r="A51" s="18"/>
      <c r="C51" s="133"/>
      <c r="D51" s="133"/>
      <c r="E51" s="133"/>
      <c r="F51" s="133"/>
      <c r="G51" s="133"/>
      <c r="H51" s="133"/>
      <c r="I51" s="133"/>
      <c r="J51" s="133"/>
      <c r="K51" s="133"/>
      <c r="L51" s="133"/>
      <c r="M51" s="133"/>
      <c r="N51" s="133"/>
      <c r="O51" s="133"/>
      <c r="P51" s="133"/>
      <c r="Q51" s="133"/>
    </row>
    <row r="52" spans="1:17" ht="12">
      <c r="A52" s="18"/>
      <c r="C52" s="133"/>
      <c r="D52" s="133"/>
      <c r="E52" s="133"/>
      <c r="F52" s="133"/>
      <c r="G52" s="133"/>
      <c r="H52" s="133"/>
      <c r="I52" s="133"/>
      <c r="J52" s="133"/>
      <c r="K52" s="133"/>
      <c r="L52" s="133"/>
      <c r="M52" s="133"/>
      <c r="N52" s="133"/>
      <c r="O52" s="133"/>
      <c r="P52" s="133"/>
      <c r="Q52" s="133"/>
    </row>
    <row r="53" spans="1:17" ht="12">
      <c r="A53" s="18"/>
      <c r="C53" s="133"/>
      <c r="D53" s="133"/>
      <c r="E53" s="133"/>
      <c r="F53" s="133"/>
      <c r="G53" s="133"/>
      <c r="H53" s="133"/>
      <c r="I53" s="133"/>
      <c r="J53" s="133"/>
      <c r="K53" s="133"/>
      <c r="L53" s="133"/>
      <c r="M53" s="133"/>
      <c r="N53" s="133"/>
      <c r="O53" s="133"/>
      <c r="P53" s="133"/>
      <c r="Q53" s="133"/>
    </row>
    <row r="54" spans="1:17" ht="12">
      <c r="A54" s="18"/>
      <c r="C54" s="133"/>
      <c r="D54" s="133"/>
      <c r="E54" s="133"/>
      <c r="F54" s="133"/>
      <c r="G54" s="133"/>
      <c r="H54" s="133"/>
      <c r="I54" s="133"/>
      <c r="J54" s="133"/>
      <c r="K54" s="133"/>
      <c r="L54" s="133"/>
      <c r="M54" s="133"/>
      <c r="N54" s="133"/>
      <c r="O54" s="133"/>
      <c r="P54" s="133"/>
      <c r="Q54" s="133"/>
    </row>
    <row r="55" spans="1:17" ht="12">
      <c r="A55" s="18"/>
      <c r="C55" s="133"/>
      <c r="D55" s="133"/>
      <c r="E55" s="133"/>
      <c r="F55" s="133"/>
      <c r="G55" s="133"/>
      <c r="H55" s="133"/>
      <c r="I55" s="133"/>
      <c r="J55" s="133"/>
      <c r="K55" s="133"/>
      <c r="L55" s="133"/>
      <c r="M55" s="133"/>
      <c r="N55" s="133"/>
      <c r="O55" s="133"/>
      <c r="P55" s="133"/>
      <c r="Q55" s="133"/>
    </row>
    <row r="56" spans="1:17" ht="12">
      <c r="A56" s="18"/>
      <c r="C56" s="133"/>
      <c r="D56" s="133"/>
      <c r="E56" s="133"/>
      <c r="F56" s="133"/>
      <c r="G56" s="133"/>
      <c r="H56" s="133"/>
      <c r="I56" s="133"/>
      <c r="J56" s="133"/>
      <c r="K56" s="133"/>
      <c r="L56" s="133"/>
      <c r="M56" s="133"/>
      <c r="N56" s="133"/>
      <c r="O56" s="133"/>
      <c r="P56" s="133"/>
      <c r="Q56" s="133"/>
    </row>
    <row r="57" spans="1:17" ht="12">
      <c r="A57" s="18"/>
      <c r="C57" s="133"/>
      <c r="D57" s="133"/>
      <c r="E57" s="133"/>
      <c r="F57" s="133"/>
      <c r="G57" s="133"/>
      <c r="H57" s="133"/>
      <c r="I57" s="133"/>
      <c r="J57" s="133"/>
      <c r="K57" s="133"/>
      <c r="L57" s="133"/>
      <c r="M57" s="133"/>
      <c r="N57" s="133"/>
      <c r="O57" s="133"/>
      <c r="P57" s="133"/>
      <c r="Q57" s="133"/>
    </row>
    <row r="58" spans="1:17" ht="12">
      <c r="A58" s="18"/>
      <c r="C58" s="133"/>
      <c r="D58" s="133"/>
      <c r="E58" s="133"/>
      <c r="F58" s="133"/>
      <c r="G58" s="133"/>
      <c r="H58" s="133"/>
      <c r="I58" s="133"/>
      <c r="J58" s="133"/>
      <c r="K58" s="133"/>
      <c r="L58" s="133"/>
      <c r="M58" s="133"/>
      <c r="N58" s="133"/>
      <c r="O58" s="133"/>
      <c r="P58" s="133"/>
      <c r="Q58" s="133"/>
    </row>
    <row r="59" spans="1:17" ht="12">
      <c r="A59" s="18"/>
      <c r="C59" s="133"/>
      <c r="D59" s="133"/>
      <c r="E59" s="133"/>
      <c r="F59" s="133"/>
      <c r="G59" s="133"/>
      <c r="H59" s="133"/>
      <c r="I59" s="133"/>
      <c r="J59" s="133"/>
      <c r="K59" s="133"/>
      <c r="L59" s="133"/>
      <c r="M59" s="133"/>
      <c r="N59" s="133"/>
      <c r="O59" s="133"/>
      <c r="P59" s="133"/>
      <c r="Q59" s="133"/>
    </row>
    <row r="60" spans="1:17" ht="12">
      <c r="A60" s="18"/>
      <c r="C60" s="133"/>
      <c r="D60" s="133"/>
      <c r="E60" s="133"/>
      <c r="F60" s="133"/>
      <c r="G60" s="133"/>
      <c r="H60" s="133"/>
      <c r="I60" s="133"/>
      <c r="J60" s="133"/>
      <c r="K60" s="133"/>
      <c r="L60" s="133"/>
      <c r="M60" s="133"/>
      <c r="N60" s="133"/>
      <c r="O60" s="133"/>
      <c r="P60" s="133"/>
      <c r="Q60" s="133"/>
    </row>
    <row r="61" spans="1:17" ht="12">
      <c r="A61" s="18"/>
      <c r="C61" s="133"/>
      <c r="D61" s="133"/>
      <c r="E61" s="133"/>
      <c r="F61" s="133"/>
      <c r="G61" s="133"/>
      <c r="H61" s="133"/>
      <c r="I61" s="133"/>
      <c r="J61" s="133"/>
      <c r="K61" s="133"/>
      <c r="L61" s="133"/>
      <c r="M61" s="133"/>
      <c r="N61" s="133"/>
      <c r="O61" s="133"/>
      <c r="P61" s="133"/>
      <c r="Q61" s="133"/>
    </row>
    <row r="62" spans="1:17" ht="12">
      <c r="A62" s="18"/>
      <c r="C62" s="133"/>
      <c r="D62" s="133"/>
      <c r="E62" s="133"/>
      <c r="F62" s="133"/>
      <c r="G62" s="133"/>
      <c r="H62" s="133"/>
      <c r="I62" s="133"/>
      <c r="J62" s="133"/>
      <c r="K62" s="133"/>
      <c r="L62" s="133"/>
      <c r="M62" s="133"/>
      <c r="N62" s="133"/>
      <c r="O62" s="133"/>
      <c r="P62" s="133"/>
      <c r="Q62" s="133"/>
    </row>
    <row r="63" spans="1:17" ht="12">
      <c r="A63" s="18"/>
      <c r="C63" s="133"/>
      <c r="D63" s="133"/>
      <c r="E63" s="133"/>
      <c r="F63" s="133"/>
      <c r="G63" s="133"/>
      <c r="H63" s="133"/>
      <c r="I63" s="133"/>
      <c r="J63" s="133"/>
      <c r="K63" s="133"/>
      <c r="L63" s="133"/>
      <c r="M63" s="133"/>
      <c r="N63" s="133"/>
      <c r="O63" s="133"/>
      <c r="P63" s="133"/>
      <c r="Q63" s="133"/>
    </row>
    <row r="64" spans="1:17" ht="12">
      <c r="A64" s="18"/>
      <c r="C64" s="133"/>
      <c r="D64" s="133"/>
      <c r="E64" s="133"/>
      <c r="F64" s="133"/>
      <c r="G64" s="133"/>
      <c r="H64" s="133"/>
      <c r="I64" s="133"/>
      <c r="J64" s="133"/>
      <c r="K64" s="133"/>
      <c r="L64" s="133"/>
      <c r="M64" s="133"/>
      <c r="N64" s="133"/>
      <c r="O64" s="133"/>
      <c r="P64" s="133"/>
      <c r="Q64" s="133"/>
    </row>
    <row r="65" spans="1:17" ht="12">
      <c r="A65" s="18"/>
      <c r="C65" s="133"/>
      <c r="D65" s="133"/>
      <c r="E65" s="133"/>
      <c r="F65" s="133"/>
      <c r="G65" s="133"/>
      <c r="H65" s="133"/>
      <c r="I65" s="133"/>
      <c r="J65" s="133"/>
      <c r="K65" s="133"/>
      <c r="L65" s="133"/>
      <c r="M65" s="133"/>
      <c r="N65" s="133"/>
      <c r="O65" s="133"/>
      <c r="P65" s="133"/>
      <c r="Q65" s="133"/>
    </row>
    <row r="66" spans="1:17" ht="12">
      <c r="A66" s="18"/>
      <c r="C66" s="133"/>
      <c r="D66" s="133"/>
      <c r="E66" s="133"/>
      <c r="F66" s="133"/>
      <c r="G66" s="133"/>
      <c r="H66" s="133"/>
      <c r="I66" s="133"/>
      <c r="J66" s="133"/>
      <c r="K66" s="133"/>
      <c r="L66" s="133"/>
      <c r="M66" s="133"/>
      <c r="N66" s="133"/>
      <c r="O66" s="133"/>
      <c r="P66" s="133"/>
      <c r="Q66" s="133"/>
    </row>
    <row r="67" spans="1:17" ht="12">
      <c r="A67" s="18"/>
      <c r="C67" s="133"/>
      <c r="D67" s="133"/>
      <c r="E67" s="133"/>
      <c r="F67" s="133"/>
      <c r="G67" s="133"/>
      <c r="H67" s="133"/>
      <c r="I67" s="133"/>
      <c r="J67" s="133"/>
      <c r="K67" s="133"/>
      <c r="L67" s="133"/>
      <c r="M67" s="133"/>
      <c r="N67" s="133"/>
      <c r="O67" s="133"/>
      <c r="P67" s="133"/>
      <c r="Q67" s="133"/>
    </row>
    <row r="68" spans="1:17" ht="12">
      <c r="A68" s="18"/>
      <c r="C68" s="133"/>
      <c r="D68" s="133"/>
      <c r="E68" s="133"/>
      <c r="F68" s="133"/>
      <c r="G68" s="133"/>
      <c r="H68" s="133"/>
      <c r="I68" s="133"/>
      <c r="J68" s="133"/>
      <c r="K68" s="133"/>
      <c r="L68" s="133"/>
      <c r="M68" s="133"/>
      <c r="N68" s="133"/>
      <c r="O68" s="133"/>
      <c r="P68" s="133"/>
      <c r="Q68" s="133"/>
    </row>
    <row r="69" spans="1:17" ht="12">
      <c r="A69" s="18"/>
      <c r="C69" s="133"/>
      <c r="D69" s="133"/>
      <c r="E69" s="133"/>
      <c r="F69" s="133"/>
      <c r="G69" s="133"/>
      <c r="H69" s="133"/>
      <c r="I69" s="133"/>
      <c r="J69" s="133"/>
      <c r="K69" s="133"/>
      <c r="L69" s="133"/>
      <c r="M69" s="133"/>
      <c r="N69" s="133"/>
      <c r="O69" s="133"/>
      <c r="P69" s="133"/>
      <c r="Q69" s="133"/>
    </row>
    <row r="70" spans="1:17" ht="12">
      <c r="A70" s="18"/>
      <c r="C70" s="133"/>
      <c r="D70" s="133"/>
      <c r="E70" s="133"/>
      <c r="F70" s="133"/>
      <c r="G70" s="133"/>
      <c r="H70" s="133"/>
      <c r="I70" s="133"/>
      <c r="J70" s="133"/>
      <c r="K70" s="133"/>
      <c r="L70" s="133"/>
      <c r="M70" s="133"/>
      <c r="N70" s="133"/>
      <c r="O70" s="133"/>
      <c r="P70" s="133"/>
      <c r="Q70" s="133"/>
    </row>
    <row r="71" spans="1:17" ht="12">
      <c r="A71" s="18"/>
      <c r="C71" s="133"/>
      <c r="D71" s="133"/>
      <c r="E71" s="133"/>
      <c r="F71" s="133"/>
      <c r="G71" s="133"/>
      <c r="H71" s="133"/>
      <c r="I71" s="133"/>
      <c r="J71" s="133"/>
      <c r="K71" s="133"/>
      <c r="L71" s="133"/>
      <c r="M71" s="133"/>
      <c r="N71" s="133"/>
      <c r="O71" s="133"/>
      <c r="P71" s="133"/>
      <c r="Q71" s="133"/>
    </row>
    <row r="72" spans="1:17" ht="12">
      <c r="A72" s="18"/>
      <c r="C72" s="133"/>
      <c r="D72" s="133"/>
      <c r="E72" s="133"/>
      <c r="F72" s="133"/>
      <c r="G72" s="133"/>
      <c r="H72" s="133"/>
      <c r="I72" s="133"/>
      <c r="J72" s="133"/>
      <c r="K72" s="133"/>
      <c r="L72" s="133"/>
      <c r="M72" s="133"/>
      <c r="N72" s="133"/>
      <c r="O72" s="133"/>
      <c r="P72" s="133"/>
      <c r="Q72" s="133"/>
    </row>
    <row r="73" spans="1:17" ht="12">
      <c r="A73" s="18"/>
      <c r="C73" s="133"/>
      <c r="D73" s="133"/>
      <c r="E73" s="133"/>
      <c r="F73" s="133"/>
      <c r="G73" s="133"/>
      <c r="H73" s="133"/>
      <c r="I73" s="133"/>
      <c r="J73" s="133"/>
      <c r="K73" s="133"/>
      <c r="L73" s="133"/>
      <c r="M73" s="133"/>
      <c r="N73" s="133"/>
      <c r="O73" s="133"/>
      <c r="P73" s="133"/>
      <c r="Q73" s="133"/>
    </row>
    <row r="74" spans="1:17" ht="12">
      <c r="A74" s="18"/>
      <c r="C74" s="133"/>
      <c r="D74" s="133"/>
      <c r="E74" s="133"/>
      <c r="F74" s="133"/>
      <c r="G74" s="133"/>
      <c r="H74" s="133"/>
      <c r="I74" s="133"/>
      <c r="J74" s="133"/>
      <c r="K74" s="133"/>
      <c r="L74" s="133"/>
      <c r="M74" s="133"/>
      <c r="N74" s="133"/>
      <c r="O74" s="133"/>
      <c r="P74" s="133"/>
      <c r="Q74" s="133"/>
    </row>
    <row r="75" spans="1:17" ht="12">
      <c r="A75" s="18"/>
      <c r="C75" s="133"/>
      <c r="D75" s="133"/>
      <c r="E75" s="133"/>
      <c r="F75" s="133"/>
      <c r="G75" s="133"/>
      <c r="H75" s="133"/>
      <c r="I75" s="133"/>
      <c r="J75" s="133"/>
      <c r="K75" s="133"/>
      <c r="L75" s="133"/>
      <c r="M75" s="133"/>
      <c r="N75" s="133"/>
      <c r="O75" s="133"/>
      <c r="P75" s="133"/>
      <c r="Q75" s="133"/>
    </row>
    <row r="76" spans="1:17" ht="12">
      <c r="A76" s="18"/>
      <c r="C76" s="133"/>
      <c r="D76" s="133"/>
      <c r="E76" s="133"/>
      <c r="F76" s="133"/>
      <c r="G76" s="133"/>
      <c r="H76" s="133"/>
      <c r="I76" s="133"/>
      <c r="J76" s="133"/>
      <c r="K76" s="133"/>
      <c r="L76" s="133"/>
      <c r="M76" s="133"/>
      <c r="N76" s="133"/>
      <c r="O76" s="133"/>
      <c r="P76" s="133"/>
      <c r="Q76" s="133"/>
    </row>
    <row r="77" spans="1:17" ht="12">
      <c r="A77" s="18"/>
      <c r="C77" s="133"/>
      <c r="D77" s="133"/>
      <c r="E77" s="133"/>
      <c r="F77" s="133"/>
      <c r="G77" s="133"/>
      <c r="H77" s="133"/>
      <c r="I77" s="133"/>
      <c r="J77" s="133"/>
      <c r="K77" s="133"/>
      <c r="L77" s="133"/>
      <c r="M77" s="133"/>
      <c r="N77" s="133"/>
      <c r="O77" s="133"/>
      <c r="P77" s="133"/>
      <c r="Q77" s="133"/>
    </row>
    <row r="78" spans="1:17" ht="12">
      <c r="A78" s="18"/>
      <c r="C78" s="133"/>
      <c r="D78" s="133"/>
      <c r="E78" s="133"/>
      <c r="F78" s="133"/>
      <c r="G78" s="133"/>
      <c r="H78" s="133"/>
      <c r="I78" s="133"/>
      <c r="J78" s="133"/>
      <c r="K78" s="133"/>
      <c r="L78" s="133"/>
      <c r="M78" s="133"/>
      <c r="N78" s="133"/>
      <c r="O78" s="133"/>
      <c r="P78" s="133"/>
      <c r="Q78" s="133"/>
    </row>
    <row r="79" spans="1:17" ht="12">
      <c r="A79" s="18"/>
      <c r="C79" s="133"/>
      <c r="D79" s="133"/>
      <c r="E79" s="133"/>
      <c r="F79" s="133"/>
      <c r="G79" s="133"/>
      <c r="H79" s="133"/>
      <c r="I79" s="133"/>
      <c r="J79" s="133"/>
      <c r="K79" s="133"/>
      <c r="L79" s="133"/>
      <c r="M79" s="133"/>
      <c r="N79" s="133"/>
      <c r="O79" s="133"/>
      <c r="P79" s="133"/>
      <c r="Q79" s="133"/>
    </row>
    <row r="80" spans="1:17" ht="12">
      <c r="A80" s="18"/>
      <c r="C80" s="133"/>
      <c r="D80" s="133"/>
      <c r="E80" s="133"/>
      <c r="F80" s="133"/>
      <c r="G80" s="133"/>
      <c r="H80" s="133"/>
      <c r="I80" s="133"/>
      <c r="J80" s="133"/>
      <c r="K80" s="133"/>
      <c r="L80" s="133"/>
      <c r="M80" s="133"/>
      <c r="N80" s="133"/>
      <c r="O80" s="133"/>
      <c r="P80" s="133"/>
      <c r="Q80" s="133"/>
    </row>
    <row r="81" spans="1:17" ht="12">
      <c r="A81" s="18"/>
      <c r="C81" s="133"/>
      <c r="D81" s="133"/>
      <c r="E81" s="133"/>
      <c r="F81" s="133"/>
      <c r="G81" s="133"/>
      <c r="H81" s="133"/>
      <c r="I81" s="133"/>
      <c r="J81" s="133"/>
      <c r="K81" s="133"/>
      <c r="L81" s="133"/>
      <c r="M81" s="133"/>
      <c r="N81" s="133"/>
      <c r="O81" s="133"/>
      <c r="P81" s="133"/>
      <c r="Q81" s="133"/>
    </row>
    <row r="82" spans="1:17" ht="12">
      <c r="A82" s="18"/>
      <c r="C82" s="133"/>
      <c r="D82" s="133"/>
      <c r="E82" s="133"/>
      <c r="F82" s="133"/>
      <c r="G82" s="133"/>
      <c r="H82" s="133"/>
      <c r="I82" s="133"/>
      <c r="J82" s="133"/>
      <c r="K82" s="133"/>
      <c r="L82" s="133"/>
      <c r="M82" s="133"/>
      <c r="N82" s="133"/>
      <c r="O82" s="133"/>
      <c r="P82" s="133"/>
      <c r="Q82" s="133"/>
    </row>
    <row r="83" spans="1:17" ht="12">
      <c r="A83" s="18"/>
      <c r="C83" s="133"/>
      <c r="D83" s="133"/>
      <c r="E83" s="133"/>
      <c r="F83" s="133"/>
      <c r="G83" s="133"/>
      <c r="H83" s="133"/>
      <c r="I83" s="133"/>
      <c r="J83" s="133"/>
      <c r="K83" s="133"/>
      <c r="L83" s="133"/>
      <c r="M83" s="133"/>
      <c r="N83" s="133"/>
      <c r="O83" s="133"/>
      <c r="P83" s="133"/>
      <c r="Q83" s="133"/>
    </row>
    <row r="84" spans="1:17" ht="12">
      <c r="A84" s="18"/>
      <c r="C84" s="133"/>
      <c r="D84" s="133"/>
      <c r="E84" s="133"/>
      <c r="F84" s="133"/>
      <c r="G84" s="133"/>
      <c r="H84" s="133"/>
      <c r="I84" s="133"/>
      <c r="J84" s="133"/>
      <c r="K84" s="133"/>
      <c r="L84" s="133"/>
      <c r="M84" s="133"/>
      <c r="N84" s="133"/>
      <c r="O84" s="133"/>
      <c r="P84" s="133"/>
      <c r="Q84" s="133"/>
    </row>
    <row r="85" spans="1:17" ht="12">
      <c r="A85" s="18"/>
      <c r="C85" s="133"/>
      <c r="D85" s="133"/>
      <c r="E85" s="133"/>
      <c r="F85" s="133"/>
      <c r="G85" s="133"/>
      <c r="H85" s="133"/>
      <c r="I85" s="133"/>
      <c r="J85" s="133"/>
      <c r="K85" s="133"/>
      <c r="L85" s="133"/>
      <c r="M85" s="133"/>
      <c r="N85" s="133"/>
      <c r="O85" s="133"/>
      <c r="P85" s="133"/>
      <c r="Q85" s="133"/>
    </row>
    <row r="86" spans="1:17" ht="12">
      <c r="A86" s="18"/>
      <c r="C86" s="133"/>
      <c r="D86" s="133"/>
      <c r="E86" s="133"/>
      <c r="F86" s="133"/>
      <c r="G86" s="133"/>
      <c r="H86" s="133"/>
      <c r="I86" s="133"/>
      <c r="J86" s="133"/>
      <c r="K86" s="133"/>
      <c r="L86" s="133"/>
      <c r="M86" s="133"/>
      <c r="N86" s="133"/>
      <c r="O86" s="133"/>
      <c r="P86" s="133"/>
      <c r="Q86" s="133"/>
    </row>
    <row r="87" spans="1:17" ht="12">
      <c r="A87" s="18"/>
      <c r="C87" s="133"/>
      <c r="D87" s="133"/>
      <c r="E87" s="133"/>
      <c r="F87" s="133"/>
      <c r="G87" s="133"/>
      <c r="H87" s="133"/>
      <c r="I87" s="133"/>
      <c r="J87" s="133"/>
      <c r="K87" s="133"/>
      <c r="L87" s="133"/>
      <c r="M87" s="133"/>
      <c r="N87" s="133"/>
      <c r="O87" s="133"/>
      <c r="P87" s="133"/>
      <c r="Q87" s="133"/>
    </row>
    <row r="88" spans="1:17" ht="12">
      <c r="A88" s="18"/>
      <c r="C88" s="133"/>
      <c r="D88" s="133"/>
      <c r="E88" s="133"/>
      <c r="F88" s="133"/>
      <c r="G88" s="133"/>
      <c r="H88" s="133"/>
      <c r="I88" s="133"/>
      <c r="J88" s="133"/>
      <c r="K88" s="133"/>
      <c r="L88" s="133"/>
      <c r="M88" s="133"/>
      <c r="N88" s="133"/>
      <c r="O88" s="133"/>
      <c r="P88" s="133"/>
      <c r="Q88" s="133"/>
    </row>
    <row r="89" spans="1:17" ht="12">
      <c r="A89" s="18"/>
      <c r="C89" s="133"/>
      <c r="D89" s="133"/>
      <c r="E89" s="133"/>
      <c r="F89" s="133"/>
      <c r="G89" s="133"/>
      <c r="H89" s="133"/>
      <c r="I89" s="133"/>
      <c r="J89" s="133"/>
      <c r="K89" s="133"/>
      <c r="L89" s="133"/>
      <c r="M89" s="133"/>
      <c r="N89" s="133"/>
      <c r="O89" s="133"/>
      <c r="P89" s="133"/>
      <c r="Q89" s="133"/>
    </row>
    <row r="90" spans="1:17" ht="12">
      <c r="A90" s="18"/>
      <c r="C90" s="133"/>
      <c r="D90" s="133"/>
      <c r="E90" s="133"/>
      <c r="F90" s="133"/>
      <c r="G90" s="133"/>
      <c r="H90" s="133"/>
      <c r="I90" s="133"/>
      <c r="J90" s="133"/>
      <c r="K90" s="133"/>
      <c r="L90" s="133"/>
      <c r="M90" s="133"/>
      <c r="N90" s="133"/>
      <c r="O90" s="133"/>
      <c r="P90" s="133"/>
      <c r="Q90" s="133"/>
    </row>
    <row r="91" spans="1:17" ht="12">
      <c r="A91" s="18"/>
      <c r="C91" s="133"/>
      <c r="D91" s="133"/>
      <c r="E91" s="133"/>
      <c r="F91" s="133"/>
      <c r="G91" s="133"/>
      <c r="H91" s="133"/>
      <c r="I91" s="133"/>
      <c r="J91" s="133"/>
      <c r="K91" s="133"/>
      <c r="L91" s="133"/>
      <c r="M91" s="133"/>
      <c r="N91" s="133"/>
      <c r="O91" s="133"/>
      <c r="P91" s="133"/>
      <c r="Q91" s="133"/>
    </row>
    <row r="92" spans="1:17" ht="12">
      <c r="A92" s="18"/>
      <c r="C92" s="133"/>
      <c r="D92" s="133"/>
      <c r="E92" s="133"/>
      <c r="F92" s="133"/>
      <c r="G92" s="133"/>
      <c r="H92" s="133"/>
      <c r="I92" s="133"/>
      <c r="J92" s="133"/>
      <c r="K92" s="133"/>
      <c r="L92" s="133"/>
      <c r="M92" s="133"/>
      <c r="N92" s="133"/>
      <c r="O92" s="133"/>
      <c r="P92" s="133"/>
      <c r="Q92" s="133"/>
    </row>
    <row r="93" spans="1:17" ht="12">
      <c r="A93" s="18"/>
      <c r="C93" s="133"/>
      <c r="D93" s="133"/>
      <c r="E93" s="133"/>
      <c r="F93" s="133"/>
      <c r="G93" s="133"/>
      <c r="H93" s="133"/>
      <c r="I93" s="133"/>
      <c r="J93" s="133"/>
      <c r="K93" s="133"/>
      <c r="L93" s="133"/>
      <c r="M93" s="133"/>
      <c r="N93" s="133"/>
      <c r="O93" s="133"/>
      <c r="P93" s="133"/>
      <c r="Q93" s="133"/>
    </row>
    <row r="94" spans="1:17" ht="12">
      <c r="A94" s="18"/>
      <c r="C94" s="133"/>
      <c r="D94" s="133"/>
      <c r="E94" s="133"/>
      <c r="F94" s="133"/>
      <c r="G94" s="133"/>
      <c r="H94" s="133"/>
      <c r="I94" s="133"/>
      <c r="J94" s="133"/>
      <c r="K94" s="133"/>
      <c r="L94" s="133"/>
      <c r="M94" s="133"/>
      <c r="N94" s="133"/>
      <c r="O94" s="133"/>
      <c r="P94" s="133"/>
      <c r="Q94" s="133"/>
    </row>
    <row r="95" spans="1:17" ht="12">
      <c r="A95" s="18"/>
      <c r="C95" s="133"/>
      <c r="D95" s="133"/>
      <c r="E95" s="133"/>
      <c r="F95" s="133"/>
      <c r="G95" s="133"/>
      <c r="H95" s="133"/>
      <c r="I95" s="133"/>
      <c r="J95" s="133"/>
      <c r="K95" s="133"/>
      <c r="L95" s="133"/>
      <c r="M95" s="133"/>
      <c r="N95" s="133"/>
      <c r="O95" s="133"/>
      <c r="P95" s="133"/>
      <c r="Q95" s="133"/>
    </row>
    <row r="96" spans="1:17" ht="12">
      <c r="A96" s="18"/>
      <c r="C96" s="133"/>
      <c r="D96" s="133"/>
      <c r="E96" s="133"/>
      <c r="F96" s="133"/>
      <c r="G96" s="133"/>
      <c r="H96" s="133"/>
      <c r="I96" s="133"/>
      <c r="J96" s="133"/>
      <c r="K96" s="133"/>
      <c r="L96" s="133"/>
      <c r="M96" s="133"/>
      <c r="N96" s="133"/>
      <c r="O96" s="133"/>
      <c r="P96" s="133"/>
      <c r="Q96" s="133"/>
    </row>
    <row r="97" spans="1:17" ht="12">
      <c r="A97" s="18"/>
      <c r="C97" s="133"/>
      <c r="D97" s="133"/>
      <c r="E97" s="133"/>
      <c r="F97" s="133"/>
      <c r="G97" s="133"/>
      <c r="H97" s="133"/>
      <c r="I97" s="133"/>
      <c r="J97" s="133"/>
      <c r="K97" s="133"/>
      <c r="L97" s="133"/>
      <c r="M97" s="133"/>
      <c r="N97" s="133"/>
      <c r="O97" s="133"/>
      <c r="P97" s="133"/>
      <c r="Q97" s="133"/>
    </row>
    <row r="98" spans="1:17" ht="12">
      <c r="A98" s="18"/>
      <c r="C98" s="133"/>
      <c r="D98" s="133"/>
      <c r="E98" s="133"/>
      <c r="F98" s="133"/>
      <c r="G98" s="133"/>
      <c r="H98" s="133"/>
      <c r="I98" s="133"/>
      <c r="J98" s="133"/>
      <c r="K98" s="133"/>
      <c r="L98" s="133"/>
      <c r="M98" s="133"/>
      <c r="N98" s="133"/>
      <c r="O98" s="133"/>
      <c r="P98" s="133"/>
      <c r="Q98" s="133"/>
    </row>
    <row r="99" spans="1:17" ht="12">
      <c r="A99" s="18"/>
      <c r="C99" s="133"/>
      <c r="D99" s="133"/>
      <c r="E99" s="133"/>
      <c r="F99" s="133"/>
      <c r="G99" s="133"/>
      <c r="H99" s="133"/>
      <c r="I99" s="133"/>
      <c r="J99" s="133"/>
      <c r="K99" s="133"/>
      <c r="L99" s="133"/>
      <c r="M99" s="133"/>
      <c r="N99" s="133"/>
      <c r="O99" s="133"/>
      <c r="P99" s="133"/>
      <c r="Q99" s="133"/>
    </row>
    <row r="100" spans="1:17" ht="12">
      <c r="A100" s="18"/>
      <c r="C100" s="133"/>
      <c r="D100" s="133"/>
      <c r="E100" s="133"/>
      <c r="F100" s="133"/>
      <c r="G100" s="133"/>
      <c r="H100" s="133"/>
      <c r="I100" s="133"/>
      <c r="J100" s="133"/>
      <c r="K100" s="133"/>
      <c r="L100" s="133"/>
      <c r="M100" s="133"/>
      <c r="N100" s="133"/>
      <c r="O100" s="133"/>
      <c r="P100" s="133"/>
      <c r="Q100" s="133"/>
    </row>
    <row r="101" spans="1:17" ht="12">
      <c r="A101" s="18"/>
      <c r="C101" s="133"/>
      <c r="D101" s="133"/>
      <c r="E101" s="133"/>
      <c r="F101" s="133"/>
      <c r="G101" s="133"/>
      <c r="H101" s="133"/>
      <c r="I101" s="133"/>
      <c r="J101" s="133"/>
      <c r="K101" s="133"/>
      <c r="L101" s="133"/>
      <c r="M101" s="133"/>
      <c r="N101" s="133"/>
      <c r="O101" s="133"/>
      <c r="P101" s="133"/>
      <c r="Q101" s="133"/>
    </row>
    <row r="102" spans="1:17" ht="12">
      <c r="A102" s="18"/>
      <c r="C102" s="133"/>
      <c r="D102" s="133"/>
      <c r="E102" s="133"/>
      <c r="F102" s="133"/>
      <c r="G102" s="133"/>
      <c r="H102" s="133"/>
      <c r="I102" s="133"/>
      <c r="J102" s="133"/>
      <c r="K102" s="133"/>
      <c r="L102" s="133"/>
      <c r="M102" s="133"/>
      <c r="N102" s="133"/>
      <c r="O102" s="133"/>
      <c r="P102" s="133"/>
      <c r="Q102" s="133"/>
    </row>
    <row r="103" spans="1:17" ht="12">
      <c r="A103" s="18"/>
      <c r="C103" s="133"/>
      <c r="D103" s="133"/>
      <c r="E103" s="133"/>
      <c r="F103" s="133"/>
      <c r="G103" s="133"/>
      <c r="H103" s="133"/>
      <c r="I103" s="133"/>
      <c r="J103" s="133"/>
      <c r="K103" s="133"/>
      <c r="L103" s="133"/>
      <c r="M103" s="133"/>
      <c r="N103" s="133"/>
      <c r="O103" s="133"/>
      <c r="P103" s="133"/>
      <c r="Q103" s="133"/>
    </row>
    <row r="104" spans="1:17" ht="12">
      <c r="A104" s="18"/>
      <c r="C104" s="133"/>
      <c r="D104" s="133"/>
      <c r="E104" s="133"/>
      <c r="F104" s="133"/>
      <c r="G104" s="133"/>
      <c r="H104" s="133"/>
      <c r="I104" s="133"/>
      <c r="J104" s="133"/>
      <c r="K104" s="133"/>
      <c r="L104" s="133"/>
      <c r="M104" s="133"/>
      <c r="N104" s="133"/>
      <c r="O104" s="133"/>
      <c r="P104" s="133"/>
      <c r="Q104" s="133"/>
    </row>
    <row r="105" spans="1:17" ht="12">
      <c r="A105" s="18"/>
      <c r="C105" s="133"/>
      <c r="D105" s="133"/>
      <c r="E105" s="133"/>
      <c r="F105" s="133"/>
      <c r="G105" s="133"/>
      <c r="H105" s="133"/>
      <c r="I105" s="133"/>
      <c r="J105" s="133"/>
      <c r="K105" s="133"/>
      <c r="L105" s="133"/>
      <c r="M105" s="133"/>
      <c r="N105" s="133"/>
      <c r="O105" s="133"/>
      <c r="P105" s="133"/>
      <c r="Q105" s="133"/>
    </row>
    <row r="106" spans="1:17" ht="12">
      <c r="A106" s="18"/>
      <c r="C106" s="133"/>
      <c r="D106" s="133"/>
      <c r="E106" s="133"/>
      <c r="F106" s="133"/>
      <c r="G106" s="133"/>
      <c r="H106" s="133"/>
      <c r="I106" s="133"/>
      <c r="J106" s="133"/>
      <c r="K106" s="133"/>
      <c r="L106" s="133"/>
      <c r="M106" s="133"/>
      <c r="N106" s="133"/>
      <c r="O106" s="133"/>
      <c r="P106" s="133"/>
      <c r="Q106" s="133"/>
    </row>
    <row r="107" spans="1:17" ht="12">
      <c r="A107" s="18"/>
      <c r="C107" s="133"/>
      <c r="D107" s="133"/>
      <c r="E107" s="133"/>
      <c r="F107" s="133"/>
      <c r="G107" s="133"/>
      <c r="H107" s="133"/>
      <c r="I107" s="133"/>
      <c r="J107" s="133"/>
      <c r="K107" s="133"/>
      <c r="L107" s="133"/>
      <c r="M107" s="133"/>
      <c r="N107" s="133"/>
      <c r="O107" s="133"/>
      <c r="P107" s="133"/>
      <c r="Q107" s="133"/>
    </row>
    <row r="108" spans="1:17" ht="12">
      <c r="A108" s="18"/>
      <c r="C108" s="133"/>
      <c r="D108" s="133"/>
      <c r="E108" s="133"/>
      <c r="F108" s="133"/>
      <c r="G108" s="133"/>
      <c r="H108" s="133"/>
      <c r="I108" s="133"/>
      <c r="J108" s="133"/>
      <c r="K108" s="133"/>
      <c r="L108" s="133"/>
      <c r="M108" s="133"/>
      <c r="N108" s="133"/>
      <c r="O108" s="133"/>
      <c r="P108" s="133"/>
      <c r="Q108" s="133"/>
    </row>
    <row r="109" spans="1:17" ht="12">
      <c r="A109" s="18"/>
      <c r="C109" s="133"/>
      <c r="D109" s="133"/>
      <c r="E109" s="133"/>
      <c r="F109" s="133"/>
      <c r="G109" s="133"/>
      <c r="H109" s="133"/>
      <c r="I109" s="133"/>
      <c r="J109" s="133"/>
      <c r="K109" s="133"/>
      <c r="L109" s="133"/>
      <c r="M109" s="133"/>
      <c r="N109" s="133"/>
      <c r="O109" s="133"/>
      <c r="P109" s="133"/>
      <c r="Q109" s="133"/>
    </row>
    <row r="110" spans="1:17" ht="12">
      <c r="A110" s="18"/>
      <c r="C110" s="133"/>
      <c r="D110" s="133"/>
      <c r="E110" s="133"/>
      <c r="F110" s="133"/>
      <c r="G110" s="133"/>
      <c r="H110" s="133"/>
      <c r="I110" s="133"/>
      <c r="J110" s="133"/>
      <c r="K110" s="133"/>
      <c r="L110" s="133"/>
      <c r="M110" s="133"/>
      <c r="N110" s="133"/>
      <c r="O110" s="133"/>
      <c r="P110" s="133"/>
      <c r="Q110" s="133"/>
    </row>
    <row r="111" spans="1:17" ht="12">
      <c r="A111" s="18"/>
      <c r="C111" s="133"/>
      <c r="D111" s="133"/>
      <c r="E111" s="133"/>
      <c r="F111" s="133"/>
      <c r="G111" s="133"/>
      <c r="H111" s="133"/>
      <c r="I111" s="133"/>
      <c r="J111" s="133"/>
      <c r="K111" s="133"/>
      <c r="L111" s="133"/>
      <c r="M111" s="133"/>
      <c r="N111" s="133"/>
      <c r="O111" s="133"/>
      <c r="P111" s="133"/>
      <c r="Q111" s="133"/>
    </row>
    <row r="112" spans="1:17" ht="12">
      <c r="A112" s="18"/>
      <c r="C112" s="133"/>
      <c r="D112" s="133"/>
      <c r="E112" s="133"/>
      <c r="F112" s="133"/>
      <c r="G112" s="133"/>
      <c r="H112" s="133"/>
      <c r="I112" s="133"/>
      <c r="J112" s="133"/>
      <c r="K112" s="133"/>
      <c r="L112" s="133"/>
      <c r="M112" s="133"/>
      <c r="N112" s="133"/>
      <c r="O112" s="133"/>
      <c r="P112" s="133"/>
      <c r="Q112" s="133"/>
    </row>
    <row r="113" spans="1:17" ht="12">
      <c r="A113" s="18"/>
      <c r="C113" s="133"/>
      <c r="D113" s="133"/>
      <c r="E113" s="133"/>
      <c r="F113" s="133"/>
      <c r="G113" s="133"/>
      <c r="H113" s="133"/>
      <c r="I113" s="133"/>
      <c r="J113" s="133"/>
      <c r="K113" s="133"/>
      <c r="L113" s="133"/>
      <c r="M113" s="133"/>
      <c r="N113" s="133"/>
      <c r="O113" s="133"/>
      <c r="P113" s="133"/>
      <c r="Q113" s="133"/>
    </row>
    <row r="114" spans="1:17" ht="12">
      <c r="A114" s="18"/>
      <c r="C114" s="133"/>
      <c r="D114" s="133"/>
      <c r="E114" s="133"/>
      <c r="F114" s="133"/>
      <c r="G114" s="133"/>
      <c r="H114" s="133"/>
      <c r="I114" s="133"/>
      <c r="J114" s="133"/>
      <c r="K114" s="133"/>
      <c r="L114" s="133"/>
      <c r="M114" s="133"/>
      <c r="N114" s="133"/>
      <c r="O114" s="133"/>
      <c r="P114" s="133"/>
      <c r="Q114" s="133"/>
    </row>
    <row r="115" spans="1:17" ht="12">
      <c r="A115" s="18"/>
      <c r="C115" s="133"/>
      <c r="D115" s="133"/>
      <c r="E115" s="133"/>
      <c r="F115" s="133"/>
      <c r="G115" s="133"/>
      <c r="H115" s="133"/>
      <c r="I115" s="133"/>
      <c r="J115" s="133"/>
      <c r="K115" s="133"/>
      <c r="L115" s="133"/>
      <c r="M115" s="133"/>
      <c r="N115" s="133"/>
      <c r="O115" s="133"/>
      <c r="P115" s="133"/>
      <c r="Q115" s="133"/>
    </row>
    <row r="116" spans="1:17" ht="12">
      <c r="A116" s="18"/>
      <c r="C116" s="133"/>
      <c r="D116" s="133"/>
      <c r="E116" s="133"/>
      <c r="F116" s="133"/>
      <c r="G116" s="133"/>
      <c r="H116" s="133"/>
      <c r="I116" s="133"/>
      <c r="J116" s="133"/>
      <c r="K116" s="133"/>
      <c r="L116" s="133"/>
      <c r="M116" s="133"/>
      <c r="N116" s="133"/>
      <c r="O116" s="133"/>
      <c r="P116" s="133"/>
      <c r="Q116" s="133"/>
    </row>
    <row r="117" spans="1:17" ht="12">
      <c r="A117" s="18"/>
      <c r="C117" s="133"/>
      <c r="D117" s="133"/>
      <c r="E117" s="133"/>
      <c r="F117" s="133"/>
      <c r="G117" s="133"/>
      <c r="H117" s="133"/>
      <c r="I117" s="133"/>
      <c r="J117" s="133"/>
      <c r="K117" s="133"/>
      <c r="L117" s="133"/>
      <c r="M117" s="133"/>
      <c r="N117" s="133"/>
      <c r="O117" s="133"/>
      <c r="P117" s="133"/>
      <c r="Q117" s="133"/>
    </row>
    <row r="118" spans="1:17" ht="12">
      <c r="A118" s="18"/>
      <c r="C118" s="133"/>
      <c r="D118" s="133"/>
      <c r="E118" s="133"/>
      <c r="F118" s="133"/>
      <c r="G118" s="133"/>
      <c r="H118" s="133"/>
      <c r="I118" s="133"/>
      <c r="J118" s="133"/>
      <c r="K118" s="133"/>
      <c r="L118" s="133"/>
      <c r="M118" s="133"/>
      <c r="N118" s="133"/>
      <c r="O118" s="133"/>
      <c r="P118" s="133"/>
      <c r="Q118" s="133"/>
    </row>
    <row r="119" spans="1:17" ht="12">
      <c r="A119" s="18"/>
      <c r="C119" s="133"/>
      <c r="D119" s="133"/>
      <c r="E119" s="133"/>
      <c r="F119" s="133"/>
      <c r="G119" s="133"/>
      <c r="H119" s="133"/>
      <c r="I119" s="133"/>
      <c r="J119" s="133"/>
      <c r="K119" s="133"/>
      <c r="L119" s="133"/>
      <c r="M119" s="133"/>
      <c r="N119" s="133"/>
      <c r="O119" s="133"/>
      <c r="P119" s="133"/>
      <c r="Q119" s="133"/>
    </row>
    <row r="120" spans="1:17" ht="12">
      <c r="A120" s="18"/>
      <c r="C120" s="133"/>
      <c r="D120" s="133"/>
      <c r="E120" s="133"/>
      <c r="F120" s="133"/>
      <c r="G120" s="133"/>
      <c r="H120" s="133"/>
      <c r="I120" s="133"/>
      <c r="J120" s="133"/>
      <c r="K120" s="133"/>
      <c r="L120" s="133"/>
      <c r="M120" s="133"/>
      <c r="N120" s="133"/>
      <c r="O120" s="133"/>
      <c r="P120" s="133"/>
      <c r="Q120" s="133"/>
    </row>
    <row r="121" spans="1:17" ht="12">
      <c r="A121" s="18"/>
      <c r="C121" s="133"/>
      <c r="D121" s="133"/>
      <c r="E121" s="133"/>
      <c r="F121" s="133"/>
      <c r="G121" s="133"/>
      <c r="H121" s="133"/>
      <c r="I121" s="133"/>
      <c r="J121" s="133"/>
      <c r="K121" s="133"/>
      <c r="L121" s="133"/>
      <c r="M121" s="133"/>
      <c r="N121" s="133"/>
      <c r="O121" s="133"/>
      <c r="P121" s="133"/>
      <c r="Q121" s="133"/>
    </row>
    <row r="122" spans="1:17" ht="12">
      <c r="A122" s="18"/>
      <c r="C122" s="133"/>
      <c r="D122" s="133"/>
      <c r="E122" s="133"/>
      <c r="F122" s="133"/>
      <c r="G122" s="133"/>
      <c r="H122" s="133"/>
      <c r="I122" s="133"/>
      <c r="J122" s="133"/>
      <c r="K122" s="133"/>
      <c r="L122" s="133"/>
      <c r="M122" s="133"/>
      <c r="N122" s="133"/>
      <c r="O122" s="133"/>
      <c r="P122" s="133"/>
      <c r="Q122" s="133"/>
    </row>
    <row r="123" spans="1:17" ht="12">
      <c r="A123" s="18"/>
      <c r="C123" s="133"/>
      <c r="D123" s="133"/>
      <c r="E123" s="133"/>
      <c r="F123" s="133"/>
      <c r="G123" s="133"/>
      <c r="H123" s="133"/>
      <c r="I123" s="133"/>
      <c r="J123" s="133"/>
      <c r="K123" s="133"/>
      <c r="L123" s="133"/>
      <c r="M123" s="133"/>
      <c r="N123" s="133"/>
      <c r="O123" s="133"/>
      <c r="P123" s="133"/>
      <c r="Q123" s="133"/>
    </row>
    <row r="124" spans="1:17" ht="12">
      <c r="A124" s="18"/>
      <c r="C124" s="133"/>
      <c r="D124" s="133"/>
      <c r="E124" s="133"/>
      <c r="F124" s="133"/>
      <c r="G124" s="133"/>
      <c r="H124" s="133"/>
      <c r="I124" s="133"/>
      <c r="J124" s="133"/>
      <c r="K124" s="133"/>
      <c r="L124" s="133"/>
      <c r="M124" s="133"/>
      <c r="N124" s="133"/>
      <c r="O124" s="133"/>
      <c r="P124" s="133"/>
      <c r="Q124" s="133"/>
    </row>
    <row r="125" spans="1:17" ht="12">
      <c r="A125" s="18"/>
      <c r="C125" s="133"/>
      <c r="D125" s="133"/>
      <c r="E125" s="133"/>
      <c r="F125" s="133"/>
      <c r="G125" s="133"/>
      <c r="H125" s="133"/>
      <c r="I125" s="133"/>
      <c r="J125" s="133"/>
      <c r="K125" s="133"/>
      <c r="L125" s="133"/>
      <c r="M125" s="133"/>
      <c r="N125" s="133"/>
      <c r="O125" s="133"/>
      <c r="P125" s="133"/>
      <c r="Q125" s="133"/>
    </row>
    <row r="126" spans="1:17" ht="12">
      <c r="A126" s="18"/>
      <c r="C126" s="133"/>
      <c r="D126" s="133"/>
      <c r="E126" s="133"/>
      <c r="F126" s="133"/>
      <c r="G126" s="133"/>
      <c r="H126" s="133"/>
      <c r="I126" s="133"/>
      <c r="J126" s="133"/>
      <c r="K126" s="133"/>
      <c r="L126" s="133"/>
      <c r="M126" s="133"/>
      <c r="N126" s="133"/>
      <c r="O126" s="133"/>
      <c r="P126" s="133"/>
      <c r="Q126" s="133"/>
    </row>
    <row r="127" spans="1:17" ht="12">
      <c r="A127" s="18"/>
      <c r="C127" s="133"/>
      <c r="D127" s="133"/>
      <c r="E127" s="133"/>
      <c r="F127" s="133"/>
      <c r="G127" s="133"/>
      <c r="H127" s="133"/>
      <c r="I127" s="133"/>
      <c r="J127" s="133"/>
      <c r="K127" s="133"/>
      <c r="L127" s="133"/>
      <c r="M127" s="133"/>
      <c r="N127" s="133"/>
      <c r="O127" s="133"/>
      <c r="P127" s="133"/>
      <c r="Q127" s="133"/>
    </row>
    <row r="128" spans="1:17" ht="12">
      <c r="A128" s="18"/>
      <c r="C128" s="133"/>
      <c r="D128" s="133"/>
      <c r="E128" s="133"/>
      <c r="F128" s="133"/>
      <c r="G128" s="133"/>
      <c r="H128" s="133"/>
      <c r="I128" s="133"/>
      <c r="J128" s="133"/>
      <c r="K128" s="133"/>
      <c r="L128" s="133"/>
      <c r="M128" s="133"/>
      <c r="N128" s="133"/>
      <c r="O128" s="133"/>
      <c r="P128" s="133"/>
      <c r="Q128" s="133"/>
    </row>
    <row r="129" spans="1:17" ht="12">
      <c r="A129" s="18"/>
      <c r="C129" s="133"/>
      <c r="D129" s="133"/>
      <c r="E129" s="133"/>
      <c r="F129" s="133"/>
      <c r="G129" s="133"/>
      <c r="H129" s="133"/>
      <c r="I129" s="133"/>
      <c r="J129" s="133"/>
      <c r="K129" s="133"/>
      <c r="L129" s="133"/>
      <c r="M129" s="133"/>
      <c r="N129" s="133"/>
      <c r="O129" s="133"/>
      <c r="P129" s="133"/>
      <c r="Q129" s="133"/>
    </row>
    <row r="130" spans="1:17" ht="12">
      <c r="A130" s="18"/>
      <c r="C130" s="133"/>
      <c r="D130" s="133"/>
      <c r="E130" s="133"/>
      <c r="F130" s="133"/>
      <c r="G130" s="133"/>
      <c r="H130" s="133"/>
      <c r="I130" s="133"/>
      <c r="J130" s="133"/>
      <c r="K130" s="133"/>
      <c r="L130" s="133"/>
      <c r="M130" s="133"/>
      <c r="N130" s="133"/>
      <c r="O130" s="133"/>
      <c r="P130" s="133"/>
      <c r="Q130" s="133"/>
    </row>
    <row r="131" spans="1:17" ht="12">
      <c r="A131" s="18"/>
      <c r="C131" s="133"/>
      <c r="D131" s="133"/>
      <c r="E131" s="133"/>
      <c r="F131" s="133"/>
      <c r="G131" s="133"/>
      <c r="H131" s="133"/>
      <c r="I131" s="133"/>
      <c r="J131" s="133"/>
      <c r="K131" s="133"/>
      <c r="L131" s="133"/>
      <c r="M131" s="133"/>
      <c r="N131" s="133"/>
      <c r="O131" s="133"/>
      <c r="P131" s="133"/>
      <c r="Q131" s="133"/>
    </row>
    <row r="132" spans="1:17" ht="12">
      <c r="A132" s="18"/>
      <c r="C132" s="133"/>
      <c r="D132" s="133"/>
      <c r="E132" s="133"/>
      <c r="F132" s="133"/>
      <c r="G132" s="133"/>
      <c r="H132" s="133"/>
      <c r="I132" s="133"/>
      <c r="J132" s="133"/>
      <c r="K132" s="133"/>
      <c r="L132" s="133"/>
      <c r="M132" s="133"/>
      <c r="N132" s="133"/>
      <c r="O132" s="133"/>
      <c r="P132" s="133"/>
      <c r="Q132" s="133"/>
    </row>
    <row r="133" spans="1:17" ht="12">
      <c r="A133" s="18"/>
      <c r="C133" s="133"/>
      <c r="D133" s="133"/>
      <c r="E133" s="133"/>
      <c r="F133" s="133"/>
      <c r="G133" s="133"/>
      <c r="H133" s="133"/>
      <c r="I133" s="133"/>
      <c r="J133" s="133"/>
      <c r="K133" s="133"/>
      <c r="L133" s="133"/>
      <c r="M133" s="133"/>
      <c r="N133" s="133"/>
      <c r="O133" s="133"/>
      <c r="P133" s="133"/>
      <c r="Q133" s="133"/>
    </row>
    <row r="134" spans="1:17" ht="12">
      <c r="A134" s="18"/>
      <c r="C134" s="133"/>
      <c r="D134" s="133"/>
      <c r="E134" s="133"/>
      <c r="F134" s="133"/>
      <c r="G134" s="133"/>
      <c r="H134" s="133"/>
      <c r="I134" s="133"/>
      <c r="J134" s="133"/>
      <c r="K134" s="133"/>
      <c r="L134" s="133"/>
      <c r="M134" s="133"/>
      <c r="N134" s="133"/>
      <c r="O134" s="133"/>
      <c r="P134" s="133"/>
      <c r="Q134" s="133"/>
    </row>
    <row r="135" spans="1:17" ht="12">
      <c r="A135" s="18"/>
      <c r="C135" s="133"/>
      <c r="D135" s="133"/>
      <c r="E135" s="133"/>
      <c r="F135" s="133"/>
      <c r="G135" s="133"/>
      <c r="H135" s="133"/>
      <c r="I135" s="133"/>
      <c r="J135" s="133"/>
      <c r="K135" s="133"/>
      <c r="L135" s="133"/>
      <c r="M135" s="133"/>
      <c r="N135" s="133"/>
      <c r="O135" s="133"/>
      <c r="P135" s="133"/>
      <c r="Q135" s="133"/>
    </row>
    <row r="136" spans="1:17" ht="12">
      <c r="A136" s="18"/>
      <c r="C136" s="133"/>
      <c r="D136" s="133"/>
      <c r="E136" s="133"/>
      <c r="F136" s="133"/>
      <c r="G136" s="133"/>
      <c r="H136" s="133"/>
      <c r="I136" s="133"/>
      <c r="J136" s="133"/>
      <c r="K136" s="133"/>
      <c r="L136" s="133"/>
      <c r="M136" s="133"/>
      <c r="N136" s="133"/>
      <c r="O136" s="133"/>
      <c r="P136" s="133"/>
      <c r="Q136" s="133"/>
    </row>
    <row r="137" spans="1:17" ht="12">
      <c r="A137" s="18"/>
      <c r="C137" s="133"/>
      <c r="D137" s="133"/>
      <c r="E137" s="133"/>
      <c r="F137" s="133"/>
      <c r="G137" s="133"/>
      <c r="H137" s="133"/>
      <c r="I137" s="133"/>
      <c r="J137" s="133"/>
      <c r="K137" s="133"/>
      <c r="L137" s="133"/>
      <c r="M137" s="133"/>
      <c r="N137" s="133"/>
      <c r="O137" s="133"/>
      <c r="P137" s="133"/>
      <c r="Q137" s="133"/>
    </row>
    <row r="138" spans="1:17" ht="12">
      <c r="A138" s="18"/>
      <c r="C138" s="133"/>
      <c r="D138" s="133"/>
      <c r="E138" s="133"/>
      <c r="F138" s="133"/>
      <c r="G138" s="133"/>
      <c r="H138" s="133"/>
      <c r="I138" s="133"/>
      <c r="J138" s="133"/>
      <c r="K138" s="133"/>
      <c r="L138" s="133"/>
      <c r="M138" s="133"/>
      <c r="N138" s="133"/>
      <c r="O138" s="133"/>
      <c r="P138" s="133"/>
      <c r="Q138" s="133"/>
    </row>
    <row r="139" spans="1:17" ht="12">
      <c r="A139" s="18"/>
      <c r="C139" s="133"/>
      <c r="D139" s="133"/>
      <c r="E139" s="133"/>
      <c r="F139" s="133"/>
      <c r="G139" s="133"/>
      <c r="H139" s="133"/>
      <c r="I139" s="133"/>
      <c r="J139" s="133"/>
      <c r="K139" s="133"/>
      <c r="L139" s="133"/>
      <c r="M139" s="133"/>
      <c r="N139" s="133"/>
      <c r="O139" s="133"/>
      <c r="P139" s="133"/>
      <c r="Q139" s="133"/>
    </row>
    <row r="140" spans="1:17" ht="12">
      <c r="A140" s="18"/>
      <c r="C140" s="133"/>
      <c r="D140" s="133"/>
      <c r="E140" s="133"/>
      <c r="F140" s="133"/>
      <c r="G140" s="133"/>
      <c r="H140" s="133"/>
      <c r="I140" s="133"/>
      <c r="J140" s="133"/>
      <c r="K140" s="133"/>
      <c r="L140" s="133"/>
      <c r="M140" s="133"/>
      <c r="N140" s="133"/>
      <c r="O140" s="133"/>
      <c r="P140" s="133"/>
      <c r="Q140" s="133"/>
    </row>
    <row r="141" spans="1:17" ht="12">
      <c r="A141" s="18"/>
      <c r="C141" s="133"/>
      <c r="D141" s="133"/>
      <c r="E141" s="133"/>
      <c r="F141" s="133"/>
      <c r="G141" s="133"/>
      <c r="H141" s="133"/>
      <c r="I141" s="133"/>
      <c r="J141" s="133"/>
      <c r="K141" s="133"/>
      <c r="L141" s="133"/>
      <c r="M141" s="133"/>
      <c r="N141" s="133"/>
      <c r="O141" s="133"/>
      <c r="P141" s="133"/>
      <c r="Q141" s="133"/>
    </row>
    <row r="142" spans="1:17" ht="12">
      <c r="A142" s="18"/>
      <c r="C142" s="133"/>
      <c r="D142" s="133"/>
      <c r="E142" s="133"/>
      <c r="F142" s="133"/>
      <c r="G142" s="133"/>
      <c r="H142" s="133"/>
      <c r="I142" s="133"/>
      <c r="J142" s="133"/>
      <c r="K142" s="133"/>
      <c r="L142" s="133"/>
      <c r="M142" s="133"/>
      <c r="N142" s="133"/>
      <c r="O142" s="133"/>
      <c r="P142" s="133"/>
      <c r="Q142" s="133"/>
    </row>
    <row r="143" spans="1:17" ht="12">
      <c r="A143" s="18"/>
      <c r="C143" s="133"/>
      <c r="D143" s="133"/>
      <c r="E143" s="133"/>
      <c r="F143" s="133"/>
      <c r="G143" s="133"/>
      <c r="H143" s="133"/>
      <c r="I143" s="133"/>
      <c r="J143" s="133"/>
      <c r="K143" s="133"/>
      <c r="L143" s="133"/>
      <c r="M143" s="133"/>
      <c r="N143" s="133"/>
      <c r="O143" s="133"/>
      <c r="P143" s="133"/>
      <c r="Q143" s="133"/>
    </row>
    <row r="144" spans="1:17" ht="12">
      <c r="A144" s="18"/>
      <c r="C144" s="133"/>
      <c r="D144" s="133"/>
      <c r="E144" s="133"/>
      <c r="F144" s="133"/>
      <c r="G144" s="133"/>
      <c r="H144" s="133"/>
      <c r="I144" s="133"/>
      <c r="J144" s="133"/>
      <c r="K144" s="133"/>
      <c r="L144" s="133"/>
      <c r="M144" s="133"/>
      <c r="N144" s="133"/>
      <c r="O144" s="133"/>
      <c r="P144" s="133"/>
      <c r="Q144" s="133"/>
    </row>
    <row r="145" spans="1:17" ht="12">
      <c r="A145" s="18"/>
      <c r="C145" s="133"/>
      <c r="D145" s="133"/>
      <c r="E145" s="133"/>
      <c r="F145" s="133"/>
      <c r="G145" s="133"/>
      <c r="H145" s="133"/>
      <c r="I145" s="133"/>
      <c r="J145" s="133"/>
      <c r="K145" s="133"/>
      <c r="L145" s="133"/>
      <c r="M145" s="133"/>
      <c r="N145" s="133"/>
      <c r="O145" s="133"/>
      <c r="P145" s="133"/>
      <c r="Q145" s="133"/>
    </row>
    <row r="146" spans="1:17" ht="12">
      <c r="A146" s="18"/>
      <c r="C146" s="133"/>
      <c r="D146" s="133"/>
      <c r="E146" s="133"/>
      <c r="F146" s="133"/>
      <c r="G146" s="133"/>
      <c r="H146" s="133"/>
      <c r="I146" s="133"/>
      <c r="J146" s="133"/>
      <c r="K146" s="133"/>
      <c r="L146" s="133"/>
      <c r="M146" s="133"/>
      <c r="N146" s="133"/>
      <c r="O146" s="133"/>
      <c r="P146" s="133"/>
      <c r="Q146" s="133"/>
    </row>
    <row r="147" spans="1:17" ht="12">
      <c r="A147" s="18"/>
      <c r="C147" s="133"/>
      <c r="D147" s="133"/>
      <c r="E147" s="133"/>
      <c r="F147" s="133"/>
      <c r="G147" s="133"/>
      <c r="H147" s="133"/>
      <c r="I147" s="133"/>
      <c r="J147" s="133"/>
      <c r="K147" s="133"/>
      <c r="L147" s="133"/>
      <c r="M147" s="133"/>
      <c r="N147" s="133"/>
      <c r="O147" s="133"/>
      <c r="P147" s="133"/>
      <c r="Q147" s="133"/>
    </row>
    <row r="148" spans="1:17" ht="12">
      <c r="A148" s="18"/>
      <c r="C148" s="133"/>
      <c r="D148" s="133"/>
      <c r="E148" s="133"/>
      <c r="F148" s="133"/>
      <c r="G148" s="133"/>
      <c r="H148" s="133"/>
      <c r="I148" s="133"/>
      <c r="J148" s="133"/>
      <c r="K148" s="133"/>
      <c r="L148" s="133"/>
      <c r="M148" s="133"/>
      <c r="N148" s="133"/>
      <c r="O148" s="133"/>
      <c r="P148" s="133"/>
      <c r="Q148" s="133"/>
    </row>
    <row r="149" spans="1:17" ht="12">
      <c r="A149" s="18"/>
      <c r="C149" s="133"/>
      <c r="D149" s="133"/>
      <c r="E149" s="133"/>
      <c r="F149" s="133"/>
      <c r="G149" s="133"/>
      <c r="H149" s="133"/>
      <c r="I149" s="133"/>
      <c r="J149" s="133"/>
      <c r="K149" s="133"/>
      <c r="L149" s="133"/>
      <c r="M149" s="133"/>
      <c r="N149" s="133"/>
      <c r="O149" s="133"/>
      <c r="P149" s="133"/>
      <c r="Q149" s="133"/>
    </row>
    <row r="150" spans="1:17" ht="12">
      <c r="A150" s="18"/>
      <c r="C150" s="133"/>
      <c r="D150" s="133"/>
      <c r="E150" s="133"/>
      <c r="F150" s="133"/>
      <c r="G150" s="133"/>
      <c r="H150" s="133"/>
      <c r="I150" s="133"/>
      <c r="J150" s="133"/>
      <c r="K150" s="133"/>
      <c r="L150" s="133"/>
      <c r="M150" s="133"/>
      <c r="N150" s="133"/>
      <c r="O150" s="133"/>
      <c r="P150" s="133"/>
      <c r="Q150" s="133"/>
    </row>
    <row r="151" spans="1:17" ht="12">
      <c r="A151" s="18"/>
      <c r="C151" s="133"/>
      <c r="D151" s="133"/>
      <c r="E151" s="133"/>
      <c r="F151" s="133"/>
      <c r="G151" s="133"/>
      <c r="H151" s="133"/>
      <c r="I151" s="133"/>
      <c r="J151" s="133"/>
      <c r="K151" s="133"/>
      <c r="L151" s="133"/>
      <c r="M151" s="133"/>
      <c r="N151" s="133"/>
      <c r="O151" s="133"/>
      <c r="P151" s="133"/>
      <c r="Q151" s="133"/>
    </row>
    <row r="152" spans="1:17" ht="12">
      <c r="A152" s="18"/>
      <c r="C152" s="133"/>
      <c r="D152" s="133"/>
      <c r="E152" s="133"/>
      <c r="F152" s="133"/>
      <c r="G152" s="133"/>
      <c r="H152" s="133"/>
      <c r="I152" s="133"/>
      <c r="J152" s="133"/>
      <c r="K152" s="133"/>
      <c r="L152" s="133"/>
      <c r="M152" s="133"/>
      <c r="N152" s="133"/>
      <c r="O152" s="133"/>
      <c r="P152" s="133"/>
      <c r="Q152" s="133"/>
    </row>
    <row r="153" spans="1:17" ht="12">
      <c r="A153" s="18"/>
      <c r="C153" s="133"/>
      <c r="D153" s="133"/>
      <c r="E153" s="133"/>
      <c r="F153" s="133"/>
      <c r="G153" s="133"/>
      <c r="H153" s="133"/>
      <c r="I153" s="133"/>
      <c r="J153" s="133"/>
      <c r="K153" s="133"/>
      <c r="L153" s="133"/>
      <c r="M153" s="133"/>
      <c r="N153" s="133"/>
      <c r="O153" s="133"/>
      <c r="P153" s="133"/>
      <c r="Q153" s="133"/>
    </row>
    <row r="154" spans="1:17" ht="12">
      <c r="A154" s="18"/>
      <c r="C154" s="133"/>
      <c r="D154" s="133"/>
      <c r="E154" s="133"/>
      <c r="F154" s="133"/>
      <c r="G154" s="133"/>
      <c r="H154" s="133"/>
      <c r="I154" s="133"/>
      <c r="J154" s="133"/>
      <c r="K154" s="133"/>
      <c r="L154" s="133"/>
      <c r="M154" s="133"/>
      <c r="N154" s="133"/>
      <c r="O154" s="133"/>
      <c r="P154" s="133"/>
      <c r="Q154" s="133"/>
    </row>
    <row r="155" spans="1:17" ht="12">
      <c r="A155" s="18"/>
      <c r="C155" s="133"/>
      <c r="D155" s="133"/>
      <c r="E155" s="133"/>
      <c r="F155" s="133"/>
      <c r="G155" s="133"/>
      <c r="H155" s="133"/>
      <c r="I155" s="133"/>
      <c r="J155" s="133"/>
      <c r="K155" s="133"/>
      <c r="L155" s="133"/>
      <c r="M155" s="133"/>
      <c r="N155" s="133"/>
      <c r="O155" s="133"/>
      <c r="P155" s="133"/>
      <c r="Q155" s="133"/>
    </row>
    <row r="156" spans="1:17" ht="12">
      <c r="A156" s="18"/>
      <c r="C156" s="133"/>
      <c r="D156" s="133"/>
      <c r="E156" s="133"/>
      <c r="F156" s="133"/>
      <c r="G156" s="133"/>
      <c r="H156" s="133"/>
      <c r="I156" s="133"/>
      <c r="J156" s="133"/>
      <c r="K156" s="133"/>
      <c r="L156" s="133"/>
      <c r="M156" s="133"/>
      <c r="N156" s="133"/>
      <c r="O156" s="133"/>
      <c r="P156" s="133"/>
      <c r="Q156" s="133"/>
    </row>
    <row r="157" spans="1:17" ht="12">
      <c r="A157" s="18"/>
      <c r="C157" s="133"/>
      <c r="D157" s="133"/>
      <c r="E157" s="133"/>
      <c r="F157" s="133"/>
      <c r="G157" s="133"/>
      <c r="H157" s="133"/>
      <c r="I157" s="133"/>
      <c r="J157" s="133"/>
      <c r="K157" s="133"/>
      <c r="L157" s="133"/>
      <c r="M157" s="133"/>
      <c r="N157" s="133"/>
      <c r="O157" s="133"/>
      <c r="P157" s="133"/>
      <c r="Q157" s="133"/>
    </row>
    <row r="158" spans="1:17" ht="12">
      <c r="A158" s="18"/>
      <c r="C158" s="133"/>
      <c r="D158" s="133"/>
      <c r="E158" s="133"/>
      <c r="F158" s="133"/>
      <c r="G158" s="133"/>
      <c r="H158" s="133"/>
      <c r="I158" s="133"/>
      <c r="J158" s="133"/>
      <c r="K158" s="133"/>
      <c r="L158" s="133"/>
      <c r="M158" s="133"/>
      <c r="N158" s="133"/>
      <c r="O158" s="133"/>
      <c r="P158" s="133"/>
      <c r="Q158" s="133"/>
    </row>
    <row r="159" spans="1:17" ht="12">
      <c r="A159" s="18"/>
      <c r="C159" s="133"/>
      <c r="D159" s="133"/>
      <c r="E159" s="133"/>
      <c r="F159" s="133"/>
      <c r="G159" s="133"/>
      <c r="H159" s="133"/>
      <c r="I159" s="133"/>
      <c r="J159" s="133"/>
      <c r="K159" s="133"/>
      <c r="L159" s="133"/>
      <c r="M159" s="133"/>
      <c r="N159" s="133"/>
      <c r="O159" s="133"/>
      <c r="P159" s="133"/>
      <c r="Q159" s="133"/>
    </row>
    <row r="160" spans="1:17" ht="12">
      <c r="A160" s="18"/>
      <c r="C160" s="133"/>
      <c r="D160" s="133"/>
      <c r="E160" s="133"/>
      <c r="F160" s="133"/>
      <c r="G160" s="133"/>
      <c r="H160" s="133"/>
      <c r="I160" s="133"/>
      <c r="J160" s="133"/>
      <c r="K160" s="133"/>
      <c r="L160" s="133"/>
      <c r="M160" s="133"/>
      <c r="N160" s="133"/>
      <c r="O160" s="133"/>
      <c r="P160" s="133"/>
      <c r="Q160" s="133"/>
    </row>
    <row r="161" spans="1:17" ht="12">
      <c r="A161" s="18"/>
      <c r="C161" s="133"/>
      <c r="D161" s="133"/>
      <c r="E161" s="133"/>
      <c r="F161" s="133"/>
      <c r="G161" s="133"/>
      <c r="H161" s="133"/>
      <c r="I161" s="133"/>
      <c r="J161" s="133"/>
      <c r="K161" s="133"/>
      <c r="L161" s="133"/>
      <c r="M161" s="133"/>
      <c r="N161" s="133"/>
      <c r="O161" s="133"/>
      <c r="P161" s="133"/>
      <c r="Q161" s="133"/>
    </row>
    <row r="162" spans="1:17" ht="12">
      <c r="A162" s="18"/>
      <c r="C162" s="133"/>
      <c r="D162" s="133"/>
      <c r="E162" s="133"/>
      <c r="F162" s="133"/>
      <c r="G162" s="133"/>
      <c r="H162" s="133"/>
      <c r="I162" s="133"/>
      <c r="J162" s="133"/>
      <c r="K162" s="133"/>
      <c r="L162" s="133"/>
      <c r="M162" s="133"/>
      <c r="N162" s="133"/>
      <c r="O162" s="133"/>
      <c r="P162" s="133"/>
      <c r="Q162" s="133"/>
    </row>
    <row r="163" spans="1:17" ht="12">
      <c r="A163" s="18"/>
      <c r="C163" s="133"/>
      <c r="D163" s="133"/>
      <c r="E163" s="133"/>
      <c r="F163" s="133"/>
      <c r="G163" s="133"/>
      <c r="H163" s="133"/>
      <c r="I163" s="133"/>
      <c r="J163" s="133"/>
      <c r="K163" s="133"/>
      <c r="L163" s="133"/>
      <c r="M163" s="133"/>
      <c r="N163" s="133"/>
      <c r="O163" s="133"/>
      <c r="P163" s="133"/>
      <c r="Q163" s="133"/>
    </row>
    <row r="164" spans="1:17" ht="12">
      <c r="A164" s="18"/>
      <c r="C164" s="133"/>
      <c r="D164" s="133"/>
      <c r="E164" s="133"/>
      <c r="F164" s="133"/>
      <c r="G164" s="133"/>
      <c r="H164" s="133"/>
      <c r="I164" s="133"/>
      <c r="J164" s="133"/>
      <c r="K164" s="133"/>
      <c r="L164" s="133"/>
      <c r="M164" s="133"/>
      <c r="N164" s="133"/>
      <c r="O164" s="133"/>
      <c r="P164" s="133"/>
      <c r="Q164" s="133"/>
    </row>
    <row r="165" spans="1:17" ht="12">
      <c r="A165" s="18"/>
      <c r="C165" s="133"/>
      <c r="D165" s="133"/>
      <c r="E165" s="133"/>
      <c r="F165" s="133"/>
      <c r="G165" s="133"/>
      <c r="H165" s="133"/>
      <c r="I165" s="133"/>
      <c r="J165" s="133"/>
      <c r="K165" s="133"/>
      <c r="L165" s="133"/>
      <c r="M165" s="133"/>
      <c r="N165" s="133"/>
      <c r="O165" s="133"/>
      <c r="P165" s="133"/>
      <c r="Q165" s="133"/>
    </row>
    <row r="166" spans="1:17" ht="12">
      <c r="A166" s="18"/>
      <c r="C166" s="133"/>
      <c r="D166" s="133"/>
      <c r="E166" s="133"/>
      <c r="F166" s="133"/>
      <c r="G166" s="133"/>
      <c r="H166" s="133"/>
      <c r="I166" s="133"/>
      <c r="J166" s="133"/>
      <c r="K166" s="133"/>
      <c r="L166" s="133"/>
      <c r="M166" s="133"/>
      <c r="N166" s="133"/>
      <c r="O166" s="133"/>
      <c r="P166" s="133"/>
      <c r="Q166" s="133"/>
    </row>
    <row r="167" spans="1:17" ht="12">
      <c r="A167" s="18"/>
      <c r="C167" s="133"/>
      <c r="D167" s="133"/>
      <c r="E167" s="133"/>
      <c r="F167" s="133"/>
      <c r="G167" s="133"/>
      <c r="H167" s="133"/>
      <c r="I167" s="133"/>
      <c r="J167" s="133"/>
      <c r="K167" s="133"/>
      <c r="L167" s="133"/>
      <c r="M167" s="133"/>
      <c r="N167" s="133"/>
      <c r="O167" s="133"/>
      <c r="P167" s="133"/>
      <c r="Q167" s="133"/>
    </row>
    <row r="168" spans="1:17" ht="12">
      <c r="A168" s="18"/>
      <c r="C168" s="133"/>
      <c r="D168" s="133"/>
      <c r="E168" s="133"/>
      <c r="F168" s="133"/>
      <c r="G168" s="133"/>
      <c r="H168" s="133"/>
      <c r="I168" s="133"/>
      <c r="J168" s="133"/>
      <c r="K168" s="133"/>
      <c r="L168" s="133"/>
      <c r="M168" s="133"/>
      <c r="N168" s="133"/>
      <c r="O168" s="133"/>
      <c r="P168" s="133"/>
      <c r="Q168" s="133"/>
    </row>
    <row r="169" spans="1:17" ht="12">
      <c r="A169" s="18"/>
      <c r="C169" s="133"/>
      <c r="D169" s="133"/>
      <c r="E169" s="133"/>
      <c r="F169" s="133"/>
      <c r="G169" s="133"/>
      <c r="H169" s="133"/>
      <c r="I169" s="133"/>
      <c r="J169" s="133"/>
      <c r="K169" s="133"/>
      <c r="L169" s="133"/>
      <c r="M169" s="133"/>
      <c r="N169" s="133"/>
      <c r="O169" s="133"/>
      <c r="P169" s="133"/>
      <c r="Q169" s="133"/>
    </row>
    <row r="170" spans="1:17" ht="12">
      <c r="A170" s="18"/>
      <c r="C170" s="133"/>
      <c r="D170" s="133"/>
      <c r="E170" s="133"/>
      <c r="F170" s="133"/>
      <c r="G170" s="133"/>
      <c r="H170" s="133"/>
      <c r="I170" s="133"/>
      <c r="J170" s="133"/>
      <c r="K170" s="133"/>
      <c r="L170" s="133"/>
      <c r="M170" s="133"/>
      <c r="N170" s="133"/>
      <c r="O170" s="133"/>
      <c r="P170" s="133"/>
      <c r="Q170" s="133"/>
    </row>
    <row r="171" spans="1:17" ht="12">
      <c r="A171" s="18"/>
      <c r="C171" s="133"/>
      <c r="D171" s="133"/>
      <c r="E171" s="133"/>
      <c r="F171" s="133"/>
      <c r="G171" s="133"/>
      <c r="H171" s="133"/>
      <c r="I171" s="133"/>
      <c r="J171" s="133"/>
      <c r="K171" s="133"/>
      <c r="L171" s="133"/>
      <c r="M171" s="133"/>
      <c r="N171" s="133"/>
      <c r="O171" s="133"/>
      <c r="P171" s="133"/>
      <c r="Q171" s="133"/>
    </row>
    <row r="172" spans="1:17" ht="12">
      <c r="A172" s="18"/>
      <c r="C172" s="133"/>
      <c r="D172" s="133"/>
      <c r="E172" s="133"/>
      <c r="F172" s="133"/>
      <c r="G172" s="133"/>
      <c r="H172" s="133"/>
      <c r="I172" s="133"/>
      <c r="J172" s="133"/>
      <c r="K172" s="133"/>
      <c r="L172" s="133"/>
      <c r="M172" s="133"/>
      <c r="N172" s="133"/>
      <c r="O172" s="133"/>
      <c r="P172" s="133"/>
      <c r="Q172" s="133"/>
    </row>
    <row r="173" spans="1:17" ht="12">
      <c r="A173" s="18"/>
      <c r="C173" s="133"/>
      <c r="D173" s="133"/>
      <c r="E173" s="133"/>
      <c r="F173" s="133"/>
      <c r="G173" s="133"/>
      <c r="H173" s="133"/>
      <c r="I173" s="133"/>
      <c r="J173" s="133"/>
      <c r="K173" s="133"/>
      <c r="L173" s="133"/>
      <c r="M173" s="133"/>
      <c r="N173" s="133"/>
      <c r="O173" s="133"/>
      <c r="P173" s="133"/>
      <c r="Q173" s="133"/>
    </row>
    <row r="174" spans="1:17" ht="12">
      <c r="A174" s="18"/>
      <c r="C174" s="133"/>
      <c r="D174" s="133"/>
      <c r="E174" s="133"/>
      <c r="F174" s="133"/>
      <c r="G174" s="133"/>
      <c r="H174" s="133"/>
      <c r="I174" s="133"/>
      <c r="J174" s="133"/>
      <c r="K174" s="133"/>
      <c r="L174" s="133"/>
      <c r="M174" s="133"/>
      <c r="N174" s="133"/>
      <c r="O174" s="133"/>
      <c r="P174" s="133"/>
      <c r="Q174" s="133"/>
    </row>
    <row r="175" spans="1:17" ht="12">
      <c r="A175" s="18"/>
      <c r="C175" s="133"/>
      <c r="D175" s="133"/>
      <c r="E175" s="133"/>
      <c r="F175" s="133"/>
      <c r="G175" s="133"/>
      <c r="H175" s="133"/>
      <c r="I175" s="133"/>
      <c r="J175" s="133"/>
      <c r="K175" s="133"/>
      <c r="L175" s="133"/>
      <c r="M175" s="133"/>
      <c r="N175" s="133"/>
      <c r="O175" s="133"/>
      <c r="P175" s="133"/>
      <c r="Q175" s="133"/>
    </row>
    <row r="176" spans="1:17" ht="12">
      <c r="A176" s="18"/>
      <c r="C176" s="133"/>
      <c r="D176" s="133"/>
      <c r="E176" s="133"/>
      <c r="F176" s="133"/>
      <c r="G176" s="133"/>
      <c r="H176" s="133"/>
      <c r="I176" s="133"/>
      <c r="J176" s="133"/>
      <c r="K176" s="133"/>
      <c r="L176" s="133"/>
      <c r="M176" s="133"/>
      <c r="N176" s="133"/>
      <c r="O176" s="133"/>
      <c r="P176" s="133"/>
      <c r="Q176" s="133"/>
    </row>
    <row r="177" spans="1:17" ht="12">
      <c r="A177" s="18"/>
      <c r="C177" s="133"/>
      <c r="D177" s="133"/>
      <c r="E177" s="133"/>
      <c r="F177" s="133"/>
      <c r="G177" s="133"/>
      <c r="H177" s="133"/>
      <c r="I177" s="133"/>
      <c r="J177" s="133"/>
      <c r="K177" s="133"/>
      <c r="L177" s="133"/>
      <c r="M177" s="133"/>
      <c r="N177" s="133"/>
      <c r="O177" s="133"/>
      <c r="P177" s="133"/>
      <c r="Q177" s="133"/>
    </row>
    <row r="178" spans="1:17" ht="12">
      <c r="A178" s="18"/>
      <c r="C178" s="133"/>
      <c r="D178" s="133"/>
      <c r="E178" s="133"/>
      <c r="F178" s="133"/>
      <c r="G178" s="133"/>
      <c r="H178" s="133"/>
      <c r="I178" s="133"/>
      <c r="J178" s="133"/>
      <c r="K178" s="133"/>
      <c r="L178" s="133"/>
      <c r="M178" s="133"/>
      <c r="N178" s="133"/>
      <c r="O178" s="133"/>
      <c r="P178" s="133"/>
      <c r="Q178" s="133"/>
    </row>
    <row r="179" spans="1:17" ht="12">
      <c r="A179" s="18"/>
      <c r="C179" s="133"/>
      <c r="D179" s="133"/>
      <c r="E179" s="133"/>
      <c r="F179" s="133"/>
      <c r="G179" s="133"/>
      <c r="H179" s="133"/>
      <c r="I179" s="133"/>
      <c r="J179" s="133"/>
      <c r="K179" s="133"/>
      <c r="L179" s="133"/>
      <c r="M179" s="133"/>
      <c r="N179" s="133"/>
      <c r="O179" s="133"/>
      <c r="P179" s="133"/>
      <c r="Q179" s="133"/>
    </row>
    <row r="180" spans="1:17" ht="12">
      <c r="A180" s="18"/>
      <c r="C180" s="133"/>
      <c r="D180" s="133"/>
      <c r="E180" s="133"/>
      <c r="F180" s="133"/>
      <c r="G180" s="133"/>
      <c r="H180" s="133"/>
      <c r="I180" s="133"/>
      <c r="J180" s="133"/>
      <c r="K180" s="133"/>
      <c r="L180" s="133"/>
      <c r="M180" s="133"/>
      <c r="N180" s="133"/>
      <c r="O180" s="133"/>
      <c r="P180" s="133"/>
      <c r="Q180" s="133"/>
    </row>
    <row r="181" spans="1:17" ht="12">
      <c r="A181" s="18"/>
      <c r="C181" s="133"/>
      <c r="D181" s="133"/>
      <c r="E181" s="133"/>
      <c r="F181" s="133"/>
      <c r="G181" s="133"/>
      <c r="H181" s="133"/>
      <c r="I181" s="133"/>
      <c r="J181" s="133"/>
      <c r="K181" s="133"/>
      <c r="L181" s="133"/>
      <c r="M181" s="133"/>
      <c r="N181" s="133"/>
      <c r="O181" s="133"/>
      <c r="P181" s="133"/>
      <c r="Q181" s="133"/>
    </row>
    <row r="182" spans="1:17" ht="12">
      <c r="A182" s="18"/>
      <c r="C182" s="133"/>
      <c r="D182" s="133"/>
      <c r="E182" s="133"/>
      <c r="F182" s="133"/>
      <c r="G182" s="133"/>
      <c r="H182" s="133"/>
      <c r="I182" s="133"/>
      <c r="J182" s="133"/>
      <c r="K182" s="133"/>
      <c r="L182" s="133"/>
      <c r="M182" s="133"/>
      <c r="N182" s="133"/>
      <c r="O182" s="133"/>
      <c r="P182" s="133"/>
      <c r="Q182" s="133"/>
    </row>
    <row r="183" spans="1:17" ht="12">
      <c r="A183" s="18"/>
      <c r="C183" s="133"/>
      <c r="D183" s="133"/>
      <c r="E183" s="133"/>
      <c r="F183" s="133"/>
      <c r="G183" s="133"/>
      <c r="H183" s="133"/>
      <c r="I183" s="133"/>
      <c r="J183" s="133"/>
      <c r="K183" s="133"/>
      <c r="L183" s="133"/>
      <c r="M183" s="133"/>
      <c r="N183" s="133"/>
      <c r="O183" s="133"/>
      <c r="P183" s="133"/>
      <c r="Q183" s="133"/>
    </row>
    <row r="184" spans="1:17" ht="12">
      <c r="A184" s="18"/>
      <c r="C184" s="133"/>
      <c r="D184" s="133"/>
      <c r="E184" s="133"/>
      <c r="F184" s="133"/>
      <c r="G184" s="133"/>
      <c r="H184" s="133"/>
      <c r="I184" s="133"/>
      <c r="J184" s="133"/>
      <c r="K184" s="133"/>
      <c r="L184" s="133"/>
      <c r="M184" s="133"/>
      <c r="N184" s="133"/>
      <c r="O184" s="133"/>
      <c r="P184" s="133"/>
      <c r="Q184" s="133"/>
    </row>
    <row r="185" spans="1:17" ht="12">
      <c r="A185" s="18"/>
      <c r="C185" s="133"/>
      <c r="D185" s="133"/>
      <c r="E185" s="133"/>
      <c r="F185" s="133"/>
      <c r="G185" s="133"/>
      <c r="H185" s="133"/>
      <c r="I185" s="133"/>
      <c r="J185" s="133"/>
      <c r="K185" s="133"/>
      <c r="L185" s="133"/>
      <c r="M185" s="133"/>
      <c r="N185" s="133"/>
      <c r="O185" s="133"/>
      <c r="P185" s="133"/>
      <c r="Q185" s="133"/>
    </row>
    <row r="186" spans="1:17" ht="12">
      <c r="A186" s="18"/>
      <c r="C186" s="133"/>
      <c r="D186" s="133"/>
      <c r="E186" s="133"/>
      <c r="F186" s="133"/>
      <c r="G186" s="133"/>
      <c r="H186" s="133"/>
      <c r="I186" s="133"/>
      <c r="J186" s="133"/>
      <c r="K186" s="133"/>
      <c r="L186" s="133"/>
      <c r="M186" s="133"/>
      <c r="N186" s="133"/>
      <c r="O186" s="133"/>
      <c r="P186" s="133"/>
      <c r="Q186" s="133"/>
    </row>
    <row r="187" spans="1:17" ht="12">
      <c r="A187" s="18"/>
      <c r="C187" s="133"/>
      <c r="D187" s="133"/>
      <c r="E187" s="133"/>
      <c r="F187" s="133"/>
      <c r="G187" s="133"/>
      <c r="H187" s="133"/>
      <c r="I187" s="133"/>
      <c r="J187" s="133"/>
      <c r="K187" s="133"/>
      <c r="L187" s="133"/>
      <c r="M187" s="133"/>
      <c r="N187" s="133"/>
      <c r="O187" s="133"/>
      <c r="P187" s="133"/>
      <c r="Q187" s="133"/>
    </row>
    <row r="188" spans="1:17" ht="12">
      <c r="A188" s="18"/>
      <c r="C188" s="133"/>
      <c r="D188" s="133"/>
      <c r="E188" s="133"/>
      <c r="F188" s="133"/>
      <c r="G188" s="133"/>
      <c r="H188" s="133"/>
      <c r="I188" s="133"/>
      <c r="J188" s="133"/>
      <c r="K188" s="133"/>
      <c r="L188" s="133"/>
      <c r="M188" s="133"/>
      <c r="N188" s="133"/>
      <c r="O188" s="133"/>
      <c r="P188" s="133"/>
      <c r="Q188" s="133"/>
    </row>
    <row r="189" spans="1:17" ht="12">
      <c r="A189" s="18"/>
      <c r="C189" s="133"/>
      <c r="D189" s="133"/>
      <c r="E189" s="133"/>
      <c r="F189" s="133"/>
      <c r="G189" s="133"/>
      <c r="H189" s="133"/>
      <c r="I189" s="133"/>
      <c r="J189" s="133"/>
      <c r="K189" s="133"/>
      <c r="L189" s="133"/>
      <c r="M189" s="133"/>
      <c r="N189" s="133"/>
      <c r="O189" s="133"/>
      <c r="P189" s="133"/>
      <c r="Q189" s="133"/>
    </row>
    <row r="190" spans="1:17" ht="12">
      <c r="A190" s="18"/>
      <c r="C190" s="133"/>
      <c r="D190" s="133"/>
      <c r="E190" s="133"/>
      <c r="F190" s="133"/>
      <c r="G190" s="133"/>
      <c r="H190" s="133"/>
      <c r="I190" s="133"/>
      <c r="J190" s="133"/>
      <c r="K190" s="133"/>
      <c r="L190" s="133"/>
      <c r="M190" s="133"/>
      <c r="N190" s="133"/>
      <c r="O190" s="133"/>
      <c r="P190" s="133"/>
      <c r="Q190" s="133"/>
    </row>
    <row r="191" spans="1:17" ht="12">
      <c r="A191" s="18"/>
      <c r="C191" s="133"/>
      <c r="D191" s="133"/>
      <c r="E191" s="133"/>
      <c r="F191" s="133"/>
      <c r="G191" s="133"/>
      <c r="H191" s="133"/>
      <c r="I191" s="133"/>
      <c r="J191" s="133"/>
      <c r="K191" s="133"/>
      <c r="L191" s="133"/>
      <c r="M191" s="133"/>
      <c r="N191" s="133"/>
      <c r="O191" s="133"/>
      <c r="P191" s="133"/>
      <c r="Q191" s="133"/>
    </row>
    <row r="192" spans="1:17" ht="12">
      <c r="A192" s="18"/>
      <c r="C192" s="133"/>
      <c r="D192" s="133"/>
      <c r="E192" s="133"/>
      <c r="F192" s="133"/>
      <c r="G192" s="133"/>
      <c r="H192" s="133"/>
      <c r="I192" s="133"/>
      <c r="J192" s="133"/>
      <c r="K192" s="133"/>
      <c r="L192" s="133"/>
      <c r="M192" s="133"/>
      <c r="N192" s="133"/>
      <c r="O192" s="133"/>
      <c r="P192" s="133"/>
      <c r="Q192" s="133"/>
    </row>
    <row r="193" spans="1:17" ht="12">
      <c r="A193" s="18"/>
      <c r="C193" s="133"/>
      <c r="D193" s="133"/>
      <c r="E193" s="133"/>
      <c r="F193" s="133"/>
      <c r="G193" s="133"/>
      <c r="H193" s="133"/>
      <c r="I193" s="133"/>
      <c r="J193" s="133"/>
      <c r="K193" s="133"/>
      <c r="L193" s="133"/>
      <c r="M193" s="133"/>
      <c r="N193" s="133"/>
      <c r="O193" s="133"/>
      <c r="P193" s="133"/>
      <c r="Q193" s="133"/>
    </row>
    <row r="194" spans="1:17" ht="12">
      <c r="A194" s="18"/>
      <c r="C194" s="133"/>
      <c r="D194" s="133"/>
      <c r="E194" s="133"/>
      <c r="F194" s="133"/>
      <c r="G194" s="133"/>
      <c r="H194" s="133"/>
      <c r="I194" s="133"/>
      <c r="J194" s="133"/>
      <c r="K194" s="133"/>
      <c r="L194" s="133"/>
      <c r="M194" s="133"/>
      <c r="N194" s="133"/>
      <c r="O194" s="133"/>
      <c r="P194" s="133"/>
      <c r="Q194" s="133"/>
    </row>
    <row r="195" spans="1:17" ht="12">
      <c r="A195" s="18"/>
      <c r="C195" s="133"/>
      <c r="D195" s="133"/>
      <c r="E195" s="133"/>
      <c r="F195" s="133"/>
      <c r="G195" s="133"/>
      <c r="H195" s="133"/>
      <c r="I195" s="133"/>
      <c r="J195" s="133"/>
      <c r="K195" s="133"/>
      <c r="L195" s="133"/>
      <c r="M195" s="133"/>
      <c r="N195" s="133"/>
      <c r="O195" s="133"/>
      <c r="P195" s="133"/>
      <c r="Q195" s="133"/>
    </row>
    <row r="196" spans="1:17" ht="12">
      <c r="A196" s="18"/>
      <c r="C196" s="133"/>
      <c r="D196" s="133"/>
      <c r="E196" s="133"/>
      <c r="F196" s="133"/>
      <c r="G196" s="133"/>
      <c r="H196" s="133"/>
      <c r="I196" s="133"/>
      <c r="J196" s="133"/>
      <c r="K196" s="133"/>
      <c r="L196" s="133"/>
      <c r="M196" s="133"/>
      <c r="N196" s="133"/>
      <c r="O196" s="133"/>
      <c r="P196" s="133"/>
      <c r="Q196" s="133"/>
    </row>
    <row r="197" spans="1:17" ht="12">
      <c r="A197" s="18"/>
      <c r="C197" s="133"/>
      <c r="D197" s="133"/>
      <c r="E197" s="133"/>
      <c r="F197" s="133"/>
      <c r="G197" s="133"/>
      <c r="H197" s="133"/>
      <c r="I197" s="133"/>
      <c r="J197" s="133"/>
      <c r="K197" s="133"/>
      <c r="L197" s="133"/>
      <c r="M197" s="133"/>
      <c r="N197" s="133"/>
      <c r="O197" s="133"/>
      <c r="P197" s="133"/>
      <c r="Q197" s="133"/>
    </row>
    <row r="198" spans="1:17" ht="12">
      <c r="A198" s="18"/>
      <c r="C198" s="133"/>
      <c r="D198" s="133"/>
      <c r="E198" s="133"/>
      <c r="F198" s="133"/>
      <c r="G198" s="133"/>
      <c r="H198" s="133"/>
      <c r="I198" s="133"/>
      <c r="J198" s="133"/>
      <c r="K198" s="133"/>
      <c r="L198" s="133"/>
      <c r="M198" s="133"/>
      <c r="N198" s="133"/>
      <c r="O198" s="133"/>
      <c r="P198" s="133"/>
      <c r="Q198" s="133"/>
    </row>
    <row r="199" spans="1:17" ht="12">
      <c r="A199" s="18"/>
      <c r="C199" s="133"/>
      <c r="D199" s="133"/>
      <c r="E199" s="133"/>
      <c r="F199" s="133"/>
      <c r="G199" s="133"/>
      <c r="H199" s="133"/>
      <c r="I199" s="133"/>
      <c r="J199" s="133"/>
      <c r="K199" s="133"/>
      <c r="L199" s="133"/>
      <c r="M199" s="133"/>
      <c r="N199" s="133"/>
      <c r="O199" s="133"/>
      <c r="P199" s="133"/>
      <c r="Q199" s="133"/>
    </row>
    <row r="200" spans="1:17" ht="12">
      <c r="A200" s="18"/>
      <c r="C200" s="133"/>
      <c r="D200" s="133"/>
      <c r="E200" s="133"/>
      <c r="F200" s="133"/>
      <c r="G200" s="133"/>
      <c r="H200" s="133"/>
      <c r="I200" s="133"/>
      <c r="J200" s="133"/>
      <c r="K200" s="133"/>
      <c r="L200" s="133"/>
      <c r="M200" s="133"/>
      <c r="N200" s="133"/>
      <c r="O200" s="133"/>
      <c r="P200" s="133"/>
      <c r="Q200" s="133"/>
    </row>
    <row r="201" spans="1:17" ht="12">
      <c r="A201" s="18"/>
      <c r="C201" s="133"/>
      <c r="D201" s="133"/>
      <c r="E201" s="133"/>
      <c r="F201" s="133"/>
      <c r="G201" s="133"/>
      <c r="H201" s="133"/>
      <c r="I201" s="133"/>
      <c r="J201" s="133"/>
      <c r="K201" s="133"/>
      <c r="L201" s="133"/>
      <c r="M201" s="133"/>
      <c r="N201" s="133"/>
      <c r="O201" s="133"/>
      <c r="P201" s="133"/>
      <c r="Q201" s="133"/>
    </row>
    <row r="202" spans="1:17" ht="12">
      <c r="A202" s="18"/>
      <c r="C202" s="133"/>
      <c r="D202" s="133"/>
      <c r="E202" s="133"/>
      <c r="F202" s="133"/>
      <c r="G202" s="133"/>
      <c r="H202" s="133"/>
      <c r="I202" s="133"/>
      <c r="J202" s="133"/>
      <c r="K202" s="133"/>
      <c r="L202" s="133"/>
      <c r="M202" s="133"/>
      <c r="N202" s="133"/>
      <c r="O202" s="133"/>
      <c r="P202" s="133"/>
      <c r="Q202" s="133"/>
    </row>
    <row r="203" spans="1:17" ht="12">
      <c r="A203" s="18"/>
      <c r="C203" s="133"/>
      <c r="D203" s="133"/>
      <c r="E203" s="133"/>
      <c r="F203" s="133"/>
      <c r="G203" s="133"/>
      <c r="H203" s="133"/>
      <c r="I203" s="133"/>
      <c r="J203" s="133"/>
      <c r="K203" s="133"/>
      <c r="L203" s="133"/>
      <c r="M203" s="133"/>
      <c r="N203" s="133"/>
      <c r="O203" s="133"/>
      <c r="P203" s="133"/>
      <c r="Q203" s="133"/>
    </row>
    <row r="204" spans="1:17" ht="12">
      <c r="A204" s="18"/>
      <c r="C204" s="133"/>
      <c r="D204" s="133"/>
      <c r="E204" s="133"/>
      <c r="F204" s="133"/>
      <c r="G204" s="133"/>
      <c r="H204" s="133"/>
      <c r="I204" s="133"/>
      <c r="J204" s="133"/>
      <c r="K204" s="133"/>
      <c r="L204" s="133"/>
      <c r="M204" s="133"/>
      <c r="N204" s="133"/>
      <c r="O204" s="133"/>
      <c r="P204" s="133"/>
      <c r="Q204" s="133"/>
    </row>
    <row r="205" spans="1:17" ht="12">
      <c r="A205" s="18"/>
      <c r="C205" s="133"/>
      <c r="D205" s="133"/>
      <c r="E205" s="133"/>
      <c r="F205" s="133"/>
      <c r="G205" s="133"/>
      <c r="H205" s="133"/>
      <c r="I205" s="133"/>
      <c r="J205" s="133"/>
      <c r="K205" s="133"/>
      <c r="L205" s="133"/>
      <c r="M205" s="133"/>
      <c r="N205" s="133"/>
      <c r="O205" s="133"/>
      <c r="P205" s="133"/>
      <c r="Q205" s="133"/>
    </row>
    <row r="206" spans="1:17" ht="12">
      <c r="A206" s="18"/>
      <c r="C206" s="133"/>
      <c r="D206" s="133"/>
      <c r="E206" s="133"/>
      <c r="F206" s="133"/>
      <c r="G206" s="133"/>
      <c r="H206" s="133"/>
      <c r="I206" s="133"/>
      <c r="J206" s="133"/>
      <c r="K206" s="133"/>
      <c r="L206" s="133"/>
      <c r="M206" s="133"/>
      <c r="N206" s="133"/>
      <c r="O206" s="133"/>
      <c r="P206" s="133"/>
      <c r="Q206" s="133"/>
    </row>
    <row r="207" spans="1:17" ht="12">
      <c r="A207" s="18"/>
      <c r="C207" s="133"/>
      <c r="D207" s="133"/>
      <c r="E207" s="133"/>
      <c r="F207" s="133"/>
      <c r="G207" s="133"/>
      <c r="H207" s="133"/>
      <c r="I207" s="133"/>
      <c r="J207" s="133"/>
      <c r="K207" s="133"/>
      <c r="L207" s="133"/>
      <c r="M207" s="133"/>
      <c r="N207" s="133"/>
      <c r="O207" s="133"/>
      <c r="P207" s="133"/>
      <c r="Q207" s="133"/>
    </row>
    <row r="208" spans="1:17" ht="12">
      <c r="A208" s="18"/>
      <c r="C208" s="133"/>
      <c r="D208" s="133"/>
      <c r="E208" s="133"/>
      <c r="F208" s="133"/>
      <c r="G208" s="133"/>
      <c r="H208" s="133"/>
      <c r="I208" s="133"/>
      <c r="J208" s="133"/>
      <c r="K208" s="133"/>
      <c r="L208" s="133"/>
      <c r="M208" s="133"/>
      <c r="N208" s="133"/>
      <c r="O208" s="133"/>
      <c r="P208" s="133"/>
      <c r="Q208" s="133"/>
    </row>
    <row r="209" spans="1:17" ht="12">
      <c r="A209" s="18"/>
      <c r="C209" s="133"/>
      <c r="D209" s="133"/>
      <c r="E209" s="133"/>
      <c r="F209" s="133"/>
      <c r="G209" s="133"/>
      <c r="H209" s="133"/>
      <c r="I209" s="133"/>
      <c r="J209" s="133"/>
      <c r="K209" s="133"/>
      <c r="L209" s="133"/>
      <c r="M209" s="133"/>
      <c r="N209" s="133"/>
      <c r="O209" s="133"/>
      <c r="P209" s="133"/>
      <c r="Q209" s="133"/>
    </row>
    <row r="210" spans="1:17" ht="12">
      <c r="A210" s="18"/>
      <c r="C210" s="133"/>
      <c r="D210" s="133"/>
      <c r="E210" s="133"/>
      <c r="F210" s="133"/>
      <c r="G210" s="133"/>
      <c r="H210" s="133"/>
      <c r="I210" s="133"/>
      <c r="J210" s="133"/>
      <c r="K210" s="133"/>
      <c r="L210" s="133"/>
      <c r="M210" s="133"/>
      <c r="N210" s="133"/>
      <c r="O210" s="133"/>
      <c r="P210" s="133"/>
      <c r="Q210" s="133"/>
    </row>
    <row r="211" spans="1:17" ht="12">
      <c r="A211" s="18"/>
      <c r="C211" s="133"/>
      <c r="D211" s="133"/>
      <c r="E211" s="133"/>
      <c r="F211" s="133"/>
      <c r="G211" s="133"/>
      <c r="H211" s="133"/>
      <c r="I211" s="133"/>
      <c r="J211" s="133"/>
      <c r="K211" s="133"/>
      <c r="L211" s="133"/>
      <c r="M211" s="133"/>
      <c r="N211" s="133"/>
      <c r="O211" s="133"/>
      <c r="P211" s="133"/>
      <c r="Q211" s="133"/>
    </row>
    <row r="212" spans="1:17" ht="12">
      <c r="A212" s="18"/>
      <c r="C212" s="133"/>
      <c r="D212" s="133"/>
      <c r="E212" s="133"/>
      <c r="F212" s="133"/>
      <c r="G212" s="133"/>
      <c r="H212" s="133"/>
      <c r="I212" s="133"/>
      <c r="J212" s="133"/>
      <c r="K212" s="133"/>
      <c r="L212" s="133"/>
      <c r="M212" s="133"/>
      <c r="N212" s="133"/>
      <c r="O212" s="133"/>
      <c r="P212" s="133"/>
      <c r="Q212" s="133"/>
    </row>
    <row r="213" spans="1:17" ht="12">
      <c r="A213" s="18"/>
      <c r="C213" s="133"/>
      <c r="D213" s="133"/>
      <c r="E213" s="133"/>
      <c r="F213" s="133"/>
      <c r="G213" s="133"/>
      <c r="H213" s="133"/>
      <c r="I213" s="133"/>
      <c r="J213" s="133"/>
      <c r="K213" s="133"/>
      <c r="L213" s="133"/>
      <c r="M213" s="133"/>
      <c r="N213" s="133"/>
      <c r="O213" s="133"/>
      <c r="P213" s="133"/>
      <c r="Q213" s="133"/>
    </row>
    <row r="214" spans="1:17" ht="12">
      <c r="A214" s="18"/>
      <c r="C214" s="133"/>
      <c r="D214" s="133"/>
      <c r="E214" s="133"/>
      <c r="F214" s="133"/>
      <c r="G214" s="133"/>
      <c r="H214" s="133"/>
      <c r="I214" s="133"/>
      <c r="J214" s="133"/>
      <c r="K214" s="133"/>
      <c r="L214" s="133"/>
      <c r="M214" s="133"/>
      <c r="N214" s="133"/>
      <c r="O214" s="133"/>
      <c r="P214" s="133"/>
      <c r="Q214" s="133"/>
    </row>
    <row r="215" spans="1:17" ht="12">
      <c r="A215" s="18"/>
      <c r="C215" s="133"/>
      <c r="D215" s="133"/>
      <c r="E215" s="133"/>
      <c r="F215" s="133"/>
      <c r="G215" s="133"/>
      <c r="H215" s="133"/>
      <c r="I215" s="133"/>
      <c r="J215" s="133"/>
      <c r="K215" s="133"/>
      <c r="L215" s="133"/>
      <c r="M215" s="133"/>
      <c r="N215" s="133"/>
      <c r="O215" s="133"/>
      <c r="P215" s="133"/>
      <c r="Q215" s="133"/>
    </row>
    <row r="216" spans="1:17" ht="12">
      <c r="A216" s="18"/>
      <c r="C216" s="133"/>
      <c r="D216" s="133"/>
      <c r="E216" s="133"/>
      <c r="F216" s="133"/>
      <c r="G216" s="133"/>
      <c r="H216" s="133"/>
      <c r="I216" s="133"/>
      <c r="J216" s="133"/>
      <c r="K216" s="133"/>
      <c r="L216" s="133"/>
      <c r="M216" s="133"/>
      <c r="N216" s="133"/>
      <c r="O216" s="133"/>
      <c r="P216" s="133"/>
      <c r="Q216" s="133"/>
    </row>
    <row r="217" spans="1:17" ht="12">
      <c r="A217" s="18"/>
      <c r="C217" s="133"/>
      <c r="D217" s="133"/>
      <c r="E217" s="133"/>
      <c r="F217" s="133"/>
      <c r="G217" s="133"/>
      <c r="H217" s="133"/>
      <c r="I217" s="133"/>
      <c r="J217" s="133"/>
      <c r="K217" s="133"/>
      <c r="L217" s="133"/>
      <c r="M217" s="133"/>
      <c r="N217" s="133"/>
      <c r="O217" s="133"/>
      <c r="P217" s="133"/>
      <c r="Q217" s="133"/>
    </row>
    <row r="218" spans="1:17" ht="12">
      <c r="A218" s="18"/>
      <c r="C218" s="133"/>
      <c r="D218" s="133"/>
      <c r="E218" s="133"/>
      <c r="F218" s="133"/>
      <c r="G218" s="133"/>
      <c r="H218" s="133"/>
      <c r="I218" s="133"/>
      <c r="J218" s="133"/>
      <c r="K218" s="133"/>
      <c r="L218" s="133"/>
      <c r="M218" s="133"/>
      <c r="N218" s="133"/>
      <c r="O218" s="133"/>
      <c r="P218" s="133"/>
      <c r="Q218" s="133"/>
    </row>
    <row r="219" spans="1:17" ht="12">
      <c r="A219" s="18"/>
      <c r="C219" s="133"/>
      <c r="D219" s="133"/>
      <c r="E219" s="133"/>
      <c r="F219" s="133"/>
      <c r="G219" s="133"/>
      <c r="H219" s="133"/>
      <c r="I219" s="133"/>
      <c r="J219" s="133"/>
      <c r="K219" s="133"/>
      <c r="L219" s="133"/>
      <c r="M219" s="133"/>
      <c r="N219" s="133"/>
      <c r="O219" s="133"/>
      <c r="P219" s="133"/>
      <c r="Q219" s="133"/>
    </row>
    <row r="220" spans="1:17" ht="12">
      <c r="A220" s="18"/>
      <c r="C220" s="133"/>
      <c r="D220" s="133"/>
      <c r="E220" s="133"/>
      <c r="F220" s="133"/>
      <c r="G220" s="133"/>
      <c r="H220" s="133"/>
      <c r="I220" s="133"/>
      <c r="J220" s="133"/>
      <c r="K220" s="133"/>
      <c r="L220" s="133"/>
      <c r="M220" s="133"/>
      <c r="N220" s="133"/>
      <c r="O220" s="133"/>
      <c r="P220" s="133"/>
      <c r="Q220" s="133"/>
    </row>
    <row r="221" spans="1:17" ht="12">
      <c r="A221" s="18"/>
      <c r="C221" s="133"/>
      <c r="D221" s="133"/>
      <c r="E221" s="133"/>
      <c r="F221" s="133"/>
      <c r="G221" s="133"/>
      <c r="H221" s="133"/>
      <c r="I221" s="133"/>
      <c r="J221" s="133"/>
      <c r="K221" s="133"/>
      <c r="L221" s="133"/>
      <c r="M221" s="133"/>
      <c r="N221" s="133"/>
      <c r="O221" s="133"/>
      <c r="P221" s="133"/>
      <c r="Q221" s="133"/>
    </row>
    <row r="222" spans="1:17" ht="12">
      <c r="A222" s="18"/>
      <c r="C222" s="133"/>
      <c r="D222" s="133"/>
      <c r="E222" s="133"/>
      <c r="F222" s="133"/>
      <c r="G222" s="133"/>
      <c r="H222" s="133"/>
      <c r="I222" s="133"/>
      <c r="J222" s="133"/>
      <c r="K222" s="133"/>
      <c r="L222" s="133"/>
      <c r="M222" s="133"/>
      <c r="N222" s="133"/>
      <c r="O222" s="133"/>
      <c r="P222" s="133"/>
      <c r="Q222" s="133"/>
    </row>
    <row r="223" spans="1:17" ht="12">
      <c r="A223" s="18"/>
      <c r="C223" s="133"/>
      <c r="D223" s="133"/>
      <c r="E223" s="133"/>
      <c r="F223" s="133"/>
      <c r="G223" s="133"/>
      <c r="H223" s="133"/>
      <c r="I223" s="133"/>
      <c r="J223" s="133"/>
      <c r="K223" s="133"/>
      <c r="L223" s="133"/>
      <c r="M223" s="133"/>
      <c r="N223" s="133"/>
      <c r="O223" s="133"/>
      <c r="P223" s="133"/>
      <c r="Q223" s="133"/>
    </row>
    <row r="224" spans="1:17" ht="12">
      <c r="A224" s="18"/>
      <c r="C224" s="133"/>
      <c r="D224" s="133"/>
      <c r="E224" s="133"/>
      <c r="F224" s="133"/>
      <c r="G224" s="133"/>
      <c r="H224" s="133"/>
      <c r="I224" s="133"/>
      <c r="J224" s="133"/>
      <c r="K224" s="133"/>
      <c r="L224" s="133"/>
      <c r="M224" s="133"/>
      <c r="N224" s="133"/>
      <c r="O224" s="133"/>
      <c r="P224" s="133"/>
      <c r="Q224" s="133"/>
    </row>
    <row r="225" spans="1:17" ht="12">
      <c r="A225" s="18"/>
      <c r="C225" s="133"/>
      <c r="D225" s="133"/>
      <c r="E225" s="133"/>
      <c r="F225" s="133"/>
      <c r="G225" s="133"/>
      <c r="H225" s="133"/>
      <c r="I225" s="133"/>
      <c r="J225" s="133"/>
      <c r="K225" s="133"/>
      <c r="L225" s="133"/>
      <c r="M225" s="133"/>
      <c r="N225" s="133"/>
      <c r="O225" s="133"/>
      <c r="P225" s="133"/>
      <c r="Q225" s="133"/>
    </row>
    <row r="226" spans="1:17" ht="12">
      <c r="A226" s="18"/>
      <c r="C226" s="133"/>
      <c r="D226" s="133"/>
      <c r="E226" s="133"/>
      <c r="F226" s="133"/>
      <c r="G226" s="133"/>
      <c r="H226" s="133"/>
      <c r="I226" s="133"/>
      <c r="J226" s="133"/>
      <c r="K226" s="133"/>
      <c r="L226" s="133"/>
      <c r="M226" s="133"/>
      <c r="N226" s="133"/>
      <c r="O226" s="133"/>
      <c r="P226" s="133"/>
      <c r="Q226" s="133"/>
    </row>
    <row r="227" spans="1:17" ht="12">
      <c r="A227" s="18"/>
      <c r="C227" s="133"/>
      <c r="D227" s="133"/>
      <c r="E227" s="133"/>
      <c r="F227" s="133"/>
      <c r="G227" s="133"/>
      <c r="H227" s="133"/>
      <c r="I227" s="133"/>
      <c r="J227" s="133"/>
      <c r="K227" s="133"/>
      <c r="L227" s="133"/>
      <c r="M227" s="133"/>
      <c r="N227" s="133"/>
      <c r="O227" s="133"/>
      <c r="P227" s="133"/>
      <c r="Q227" s="133"/>
    </row>
    <row r="228" spans="1:17" ht="12">
      <c r="A228" s="18"/>
      <c r="C228" s="133"/>
      <c r="D228" s="133"/>
      <c r="E228" s="133"/>
      <c r="F228" s="133"/>
      <c r="G228" s="133"/>
      <c r="H228" s="133"/>
      <c r="I228" s="133"/>
      <c r="J228" s="133"/>
      <c r="K228" s="133"/>
      <c r="L228" s="133"/>
      <c r="M228" s="133"/>
      <c r="N228" s="133"/>
      <c r="O228" s="133"/>
      <c r="P228" s="133"/>
      <c r="Q228" s="133"/>
    </row>
    <row r="229" spans="1:17" ht="12">
      <c r="A229" s="18"/>
      <c r="C229" s="133"/>
      <c r="D229" s="133"/>
      <c r="E229" s="133"/>
      <c r="F229" s="133"/>
      <c r="G229" s="133"/>
      <c r="H229" s="133"/>
      <c r="I229" s="133"/>
      <c r="J229" s="133"/>
      <c r="K229" s="133"/>
      <c r="L229" s="133"/>
      <c r="M229" s="133"/>
      <c r="N229" s="133"/>
      <c r="O229" s="133"/>
      <c r="P229" s="133"/>
      <c r="Q229" s="133"/>
    </row>
    <row r="230" spans="1:17" ht="12">
      <c r="A230" s="18"/>
      <c r="C230" s="133"/>
      <c r="D230" s="133"/>
      <c r="E230" s="133"/>
      <c r="F230" s="133"/>
      <c r="G230" s="133"/>
      <c r="H230" s="133"/>
      <c r="I230" s="133"/>
      <c r="J230" s="133"/>
      <c r="K230" s="133"/>
      <c r="L230" s="133"/>
      <c r="M230" s="133"/>
      <c r="N230" s="133"/>
      <c r="O230" s="133"/>
      <c r="P230" s="133"/>
      <c r="Q230" s="133"/>
    </row>
    <row r="231" spans="1:17" ht="12">
      <c r="A231" s="18"/>
      <c r="C231" s="133"/>
      <c r="D231" s="133"/>
      <c r="E231" s="133"/>
      <c r="F231" s="133"/>
      <c r="G231" s="133"/>
      <c r="H231" s="133"/>
      <c r="I231" s="133"/>
      <c r="J231" s="133"/>
      <c r="K231" s="133"/>
      <c r="L231" s="133"/>
      <c r="M231" s="133"/>
      <c r="N231" s="133"/>
      <c r="O231" s="133"/>
      <c r="P231" s="133"/>
      <c r="Q231" s="133"/>
    </row>
    <row r="232" spans="1:17" ht="12">
      <c r="A232" s="18"/>
      <c r="C232" s="133"/>
      <c r="D232" s="133"/>
      <c r="E232" s="133"/>
      <c r="F232" s="133"/>
      <c r="G232" s="133"/>
      <c r="H232" s="133"/>
      <c r="I232" s="133"/>
      <c r="J232" s="133"/>
      <c r="K232" s="133"/>
      <c r="L232" s="133"/>
      <c r="M232" s="133"/>
      <c r="N232" s="133"/>
      <c r="O232" s="133"/>
      <c r="P232" s="133"/>
      <c r="Q232" s="133"/>
    </row>
    <row r="233" spans="1:17" ht="12">
      <c r="A233" s="18"/>
      <c r="C233" s="133"/>
      <c r="D233" s="133"/>
      <c r="E233" s="133"/>
      <c r="F233" s="133"/>
      <c r="G233" s="133"/>
      <c r="H233" s="133"/>
      <c r="I233" s="133"/>
      <c r="J233" s="133"/>
      <c r="K233" s="133"/>
      <c r="L233" s="133"/>
      <c r="M233" s="133"/>
      <c r="N233" s="133"/>
      <c r="O233" s="133"/>
      <c r="P233" s="133"/>
      <c r="Q233" s="133"/>
    </row>
    <row r="234" spans="1:17" ht="12">
      <c r="A234" s="18"/>
      <c r="C234" s="133"/>
      <c r="D234" s="133"/>
      <c r="E234" s="133"/>
      <c r="F234" s="133"/>
      <c r="G234" s="133"/>
      <c r="H234" s="133"/>
      <c r="I234" s="133"/>
      <c r="J234" s="133"/>
      <c r="K234" s="133"/>
      <c r="L234" s="133"/>
      <c r="M234" s="133"/>
      <c r="N234" s="133"/>
      <c r="O234" s="133"/>
      <c r="P234" s="133"/>
      <c r="Q234" s="133"/>
    </row>
    <row r="235" spans="1:17" ht="12">
      <c r="A235" s="18"/>
      <c r="C235" s="133"/>
      <c r="D235" s="133"/>
      <c r="E235" s="133"/>
      <c r="F235" s="133"/>
      <c r="G235" s="133"/>
      <c r="H235" s="133"/>
      <c r="I235" s="133"/>
      <c r="J235" s="133"/>
      <c r="K235" s="133"/>
      <c r="L235" s="133"/>
      <c r="M235" s="133"/>
      <c r="N235" s="133"/>
      <c r="O235" s="133"/>
      <c r="P235" s="133"/>
      <c r="Q235" s="133"/>
    </row>
    <row r="236" spans="1:17" ht="12">
      <c r="A236" s="18"/>
      <c r="C236" s="133"/>
      <c r="D236" s="133"/>
      <c r="E236" s="133"/>
      <c r="F236" s="133"/>
      <c r="G236" s="133"/>
      <c r="H236" s="133"/>
      <c r="I236" s="133"/>
      <c r="J236" s="133"/>
      <c r="K236" s="133"/>
      <c r="L236" s="133"/>
      <c r="M236" s="133"/>
      <c r="N236" s="133"/>
      <c r="O236" s="133"/>
      <c r="P236" s="133"/>
      <c r="Q236" s="133"/>
    </row>
    <row r="237" spans="1:17" ht="12">
      <c r="A237" s="18"/>
      <c r="C237" s="133"/>
      <c r="D237" s="133"/>
      <c r="E237" s="133"/>
      <c r="F237" s="133"/>
      <c r="G237" s="133"/>
      <c r="H237" s="133"/>
      <c r="I237" s="133"/>
      <c r="J237" s="133"/>
      <c r="K237" s="133"/>
      <c r="L237" s="133"/>
      <c r="M237" s="133"/>
      <c r="N237" s="133"/>
      <c r="O237" s="133"/>
      <c r="P237" s="133"/>
      <c r="Q237" s="133"/>
    </row>
    <row r="238" spans="1:17" ht="12">
      <c r="A238" s="18"/>
      <c r="C238" s="133"/>
      <c r="D238" s="133"/>
      <c r="E238" s="133"/>
      <c r="F238" s="133"/>
      <c r="G238" s="133"/>
      <c r="H238" s="133"/>
      <c r="I238" s="133"/>
      <c r="J238" s="133"/>
      <c r="K238" s="133"/>
      <c r="L238" s="133"/>
      <c r="M238" s="133"/>
      <c r="N238" s="133"/>
      <c r="O238" s="133"/>
      <c r="P238" s="133"/>
      <c r="Q238" s="133"/>
    </row>
    <row r="239" spans="1:17" ht="12">
      <c r="A239" s="18"/>
      <c r="C239" s="133"/>
      <c r="D239" s="133"/>
      <c r="E239" s="133"/>
      <c r="F239" s="133"/>
      <c r="G239" s="133"/>
      <c r="H239" s="133"/>
      <c r="I239" s="133"/>
      <c r="J239" s="133"/>
      <c r="K239" s="133"/>
      <c r="L239" s="133"/>
      <c r="M239" s="133"/>
      <c r="N239" s="133"/>
      <c r="O239" s="133"/>
      <c r="P239" s="133"/>
      <c r="Q239" s="133"/>
    </row>
    <row r="240" spans="1:17" ht="12">
      <c r="A240" s="18"/>
      <c r="C240" s="133"/>
      <c r="D240" s="133"/>
      <c r="E240" s="133"/>
      <c r="F240" s="133"/>
      <c r="G240" s="133"/>
      <c r="H240" s="133"/>
      <c r="I240" s="133"/>
      <c r="J240" s="133"/>
      <c r="K240" s="133"/>
      <c r="L240" s="133"/>
      <c r="M240" s="133"/>
      <c r="N240" s="133"/>
      <c r="O240" s="133"/>
      <c r="P240" s="133"/>
      <c r="Q240" s="133"/>
    </row>
    <row r="241" spans="1:17" ht="12">
      <c r="A241" s="18"/>
      <c r="C241" s="133"/>
      <c r="D241" s="133"/>
      <c r="E241" s="133"/>
      <c r="F241" s="133"/>
      <c r="G241" s="133"/>
      <c r="H241" s="133"/>
      <c r="I241" s="133"/>
      <c r="J241" s="133"/>
      <c r="K241" s="133"/>
      <c r="L241" s="133"/>
      <c r="M241" s="133"/>
      <c r="N241" s="133"/>
      <c r="O241" s="133"/>
      <c r="P241" s="133"/>
      <c r="Q241" s="133"/>
    </row>
    <row r="242" spans="1:17" ht="12">
      <c r="A242" s="18"/>
      <c r="C242" s="133"/>
      <c r="D242" s="133"/>
      <c r="E242" s="133"/>
      <c r="F242" s="133"/>
      <c r="G242" s="133"/>
      <c r="H242" s="133"/>
      <c r="I242" s="133"/>
      <c r="J242" s="133"/>
      <c r="K242" s="133"/>
      <c r="L242" s="133"/>
      <c r="M242" s="133"/>
      <c r="N242" s="133"/>
      <c r="O242" s="133"/>
      <c r="P242" s="133"/>
      <c r="Q242" s="133"/>
    </row>
    <row r="243" spans="1:17" ht="12">
      <c r="A243" s="18"/>
      <c r="C243" s="133"/>
      <c r="D243" s="133"/>
      <c r="E243" s="133"/>
      <c r="F243" s="133"/>
      <c r="G243" s="133"/>
      <c r="H243" s="133"/>
      <c r="I243" s="133"/>
      <c r="J243" s="133"/>
      <c r="K243" s="133"/>
      <c r="L243" s="133"/>
      <c r="M243" s="133"/>
      <c r="N243" s="133"/>
      <c r="O243" s="133"/>
      <c r="P243" s="133"/>
      <c r="Q243" s="133"/>
    </row>
    <row r="244" spans="1:17" ht="12">
      <c r="A244" s="18"/>
      <c r="C244" s="133"/>
      <c r="D244" s="133"/>
      <c r="E244" s="133"/>
      <c r="F244" s="133"/>
      <c r="G244" s="133"/>
      <c r="H244" s="133"/>
      <c r="I244" s="133"/>
      <c r="J244" s="133"/>
      <c r="K244" s="133"/>
      <c r="L244" s="133"/>
      <c r="M244" s="133"/>
      <c r="N244" s="133"/>
      <c r="O244" s="133"/>
      <c r="P244" s="133"/>
      <c r="Q244" s="133"/>
    </row>
    <row r="245" spans="1:17" ht="12">
      <c r="A245" s="18"/>
      <c r="C245" s="133"/>
      <c r="D245" s="133"/>
      <c r="E245" s="133"/>
      <c r="F245" s="133"/>
      <c r="G245" s="133"/>
      <c r="H245" s="133"/>
      <c r="I245" s="133"/>
      <c r="J245" s="133"/>
      <c r="K245" s="133"/>
      <c r="L245" s="133"/>
      <c r="M245" s="133"/>
      <c r="N245" s="133"/>
      <c r="O245" s="133"/>
      <c r="P245" s="133"/>
      <c r="Q245" s="133"/>
    </row>
    <row r="246" spans="1:17" ht="12">
      <c r="A246" s="18"/>
      <c r="C246" s="133"/>
      <c r="D246" s="133"/>
      <c r="E246" s="133"/>
      <c r="F246" s="133"/>
      <c r="G246" s="133"/>
      <c r="H246" s="133"/>
      <c r="I246" s="133"/>
      <c r="J246" s="133"/>
      <c r="K246" s="133"/>
      <c r="L246" s="133"/>
      <c r="M246" s="133"/>
      <c r="N246" s="133"/>
      <c r="O246" s="133"/>
      <c r="P246" s="133"/>
      <c r="Q246" s="133"/>
    </row>
    <row r="247" spans="1:17" ht="12">
      <c r="A247" s="18"/>
      <c r="C247" s="133"/>
      <c r="D247" s="133"/>
      <c r="E247" s="133"/>
      <c r="F247" s="133"/>
      <c r="G247" s="133"/>
      <c r="H247" s="133"/>
      <c r="I247" s="133"/>
      <c r="J247" s="133"/>
      <c r="K247" s="133"/>
      <c r="L247" s="133"/>
      <c r="M247" s="133"/>
      <c r="N247" s="133"/>
      <c r="O247" s="133"/>
      <c r="P247" s="133"/>
      <c r="Q247" s="133"/>
    </row>
    <row r="248" spans="1:17" ht="12">
      <c r="A248" s="18"/>
      <c r="C248" s="133"/>
      <c r="D248" s="133"/>
      <c r="E248" s="133"/>
      <c r="F248" s="133"/>
      <c r="G248" s="133"/>
      <c r="H248" s="133"/>
      <c r="I248" s="133"/>
      <c r="J248" s="133"/>
      <c r="K248" s="133"/>
      <c r="L248" s="133"/>
      <c r="M248" s="133"/>
      <c r="N248" s="133"/>
      <c r="O248" s="133"/>
      <c r="P248" s="133"/>
      <c r="Q248" s="133"/>
    </row>
    <row r="249" spans="1:17" ht="12">
      <c r="A249" s="18"/>
      <c r="C249" s="133"/>
      <c r="D249" s="133"/>
      <c r="E249" s="133"/>
      <c r="F249" s="133"/>
      <c r="G249" s="133"/>
      <c r="H249" s="133"/>
      <c r="I249" s="133"/>
      <c r="J249" s="133"/>
      <c r="K249" s="133"/>
      <c r="L249" s="133"/>
      <c r="M249" s="133"/>
      <c r="N249" s="133"/>
      <c r="O249" s="133"/>
      <c r="P249" s="133"/>
      <c r="Q249" s="133"/>
    </row>
    <row r="250" spans="1:17" ht="12">
      <c r="A250" s="18"/>
      <c r="C250" s="133"/>
      <c r="D250" s="133"/>
      <c r="E250" s="133"/>
      <c r="F250" s="133"/>
      <c r="G250" s="133"/>
      <c r="H250" s="133"/>
      <c r="I250" s="133"/>
      <c r="J250" s="133"/>
      <c r="K250" s="133"/>
      <c r="L250" s="133"/>
      <c r="M250" s="133"/>
      <c r="N250" s="133"/>
      <c r="O250" s="133"/>
      <c r="P250" s="133"/>
      <c r="Q250" s="133"/>
    </row>
    <row r="251" spans="1:17" ht="12">
      <c r="A251" s="18"/>
      <c r="C251" s="133"/>
      <c r="D251" s="133"/>
      <c r="E251" s="133"/>
      <c r="F251" s="133"/>
      <c r="G251" s="133"/>
      <c r="H251" s="133"/>
      <c r="I251" s="133"/>
      <c r="J251" s="133"/>
      <c r="K251" s="133"/>
      <c r="L251" s="133"/>
      <c r="M251" s="133"/>
      <c r="N251" s="133"/>
      <c r="O251" s="133"/>
      <c r="P251" s="133"/>
      <c r="Q251" s="133"/>
    </row>
    <row r="252" spans="1:17" ht="12">
      <c r="A252" s="18"/>
      <c r="C252" s="133"/>
      <c r="D252" s="133"/>
      <c r="E252" s="133"/>
      <c r="F252" s="133"/>
      <c r="G252" s="133"/>
      <c r="H252" s="133"/>
      <c r="I252" s="133"/>
      <c r="J252" s="133"/>
      <c r="K252" s="133"/>
      <c r="L252" s="133"/>
      <c r="M252" s="133"/>
      <c r="N252" s="133"/>
      <c r="O252" s="133"/>
      <c r="P252" s="133"/>
      <c r="Q252" s="133"/>
    </row>
    <row r="253" spans="1:17" ht="12">
      <c r="A253" s="18"/>
      <c r="C253" s="133"/>
      <c r="D253" s="133"/>
      <c r="E253" s="133"/>
      <c r="F253" s="133"/>
      <c r="G253" s="133"/>
      <c r="H253" s="133"/>
      <c r="I253" s="133"/>
      <c r="J253" s="133"/>
      <c r="K253" s="133"/>
      <c r="L253" s="133"/>
      <c r="M253" s="133"/>
      <c r="N253" s="133"/>
      <c r="O253" s="133"/>
      <c r="P253" s="133"/>
      <c r="Q253" s="133"/>
    </row>
    <row r="254" spans="1:17" ht="12">
      <c r="A254" s="18"/>
      <c r="C254" s="133"/>
      <c r="D254" s="133"/>
      <c r="E254" s="133"/>
      <c r="F254" s="133"/>
      <c r="G254" s="133"/>
      <c r="H254" s="133"/>
      <c r="I254" s="133"/>
      <c r="J254" s="133"/>
      <c r="K254" s="133"/>
      <c r="L254" s="133"/>
      <c r="M254" s="133"/>
      <c r="N254" s="133"/>
      <c r="O254" s="133"/>
      <c r="P254" s="133"/>
      <c r="Q254" s="133"/>
    </row>
    <row r="255" spans="1:17" ht="12">
      <c r="A255" s="18"/>
      <c r="C255" s="133"/>
      <c r="D255" s="133"/>
      <c r="E255" s="133"/>
      <c r="F255" s="133"/>
      <c r="G255" s="133"/>
      <c r="H255" s="133"/>
      <c r="I255" s="133"/>
      <c r="J255" s="133"/>
      <c r="K255" s="133"/>
      <c r="L255" s="133"/>
      <c r="M255" s="133"/>
      <c r="N255" s="133"/>
      <c r="O255" s="133"/>
      <c r="P255" s="133"/>
      <c r="Q255" s="133"/>
    </row>
    <row r="256" spans="1:17" ht="12">
      <c r="A256" s="18"/>
      <c r="C256" s="133"/>
      <c r="D256" s="133"/>
      <c r="E256" s="133"/>
      <c r="F256" s="133"/>
      <c r="G256" s="133"/>
      <c r="H256" s="133"/>
      <c r="I256" s="133"/>
      <c r="J256" s="133"/>
      <c r="K256" s="133"/>
      <c r="L256" s="133"/>
      <c r="M256" s="133"/>
      <c r="N256" s="133"/>
      <c r="O256" s="133"/>
      <c r="P256" s="133"/>
      <c r="Q256" s="133"/>
    </row>
    <row r="257" spans="1:17" ht="12">
      <c r="A257" s="18"/>
      <c r="C257" s="133"/>
      <c r="D257" s="133"/>
      <c r="E257" s="133"/>
      <c r="F257" s="133"/>
      <c r="G257" s="133"/>
      <c r="H257" s="133"/>
      <c r="I257" s="133"/>
      <c r="J257" s="133"/>
      <c r="K257" s="133"/>
      <c r="L257" s="133"/>
      <c r="M257" s="133"/>
      <c r="N257" s="133"/>
      <c r="O257" s="133"/>
      <c r="P257" s="133"/>
      <c r="Q257" s="133"/>
    </row>
    <row r="258" spans="1:17" ht="12">
      <c r="A258" s="18"/>
      <c r="C258" s="133"/>
      <c r="D258" s="133"/>
      <c r="E258" s="133"/>
      <c r="F258" s="133"/>
      <c r="G258" s="133"/>
      <c r="H258" s="133"/>
      <c r="I258" s="133"/>
      <c r="J258" s="133"/>
      <c r="K258" s="133"/>
      <c r="L258" s="133"/>
      <c r="M258" s="133"/>
      <c r="N258" s="133"/>
      <c r="O258" s="133"/>
      <c r="P258" s="133"/>
      <c r="Q258" s="133"/>
    </row>
    <row r="259" spans="1:17" ht="12">
      <c r="A259" s="18"/>
      <c r="C259" s="133"/>
      <c r="D259" s="133"/>
      <c r="E259" s="133"/>
      <c r="F259" s="133"/>
      <c r="G259" s="133"/>
      <c r="H259" s="133"/>
      <c r="I259" s="133"/>
      <c r="J259" s="133"/>
      <c r="K259" s="133"/>
      <c r="L259" s="133"/>
      <c r="M259" s="133"/>
      <c r="N259" s="133"/>
      <c r="O259" s="133"/>
      <c r="P259" s="133"/>
      <c r="Q259" s="133"/>
    </row>
    <row r="260" spans="1:17" ht="12">
      <c r="A260" s="18"/>
      <c r="C260" s="133"/>
      <c r="D260" s="133"/>
      <c r="E260" s="133"/>
      <c r="F260" s="133"/>
      <c r="G260" s="133"/>
      <c r="H260" s="133"/>
      <c r="I260" s="133"/>
      <c r="J260" s="133"/>
      <c r="K260" s="133"/>
      <c r="L260" s="133"/>
      <c r="M260" s="133"/>
      <c r="N260" s="133"/>
      <c r="O260" s="133"/>
      <c r="P260" s="133"/>
      <c r="Q260" s="133"/>
    </row>
    <row r="261" spans="1:17" ht="12">
      <c r="A261" s="18"/>
      <c r="C261" s="133"/>
      <c r="D261" s="133"/>
      <c r="E261" s="133"/>
      <c r="F261" s="133"/>
      <c r="G261" s="133"/>
      <c r="H261" s="133"/>
      <c r="I261" s="133"/>
      <c r="J261" s="133"/>
      <c r="K261" s="133"/>
      <c r="L261" s="133"/>
      <c r="M261" s="133"/>
      <c r="N261" s="133"/>
      <c r="O261" s="133"/>
      <c r="P261" s="133"/>
      <c r="Q261" s="133"/>
    </row>
    <row r="262" spans="1:17" ht="12">
      <c r="A262" s="18"/>
      <c r="C262" s="133"/>
      <c r="D262" s="133"/>
      <c r="E262" s="133"/>
      <c r="F262" s="133"/>
      <c r="G262" s="133"/>
      <c r="H262" s="133"/>
      <c r="I262" s="133"/>
      <c r="J262" s="133"/>
      <c r="K262" s="133"/>
      <c r="L262" s="133"/>
      <c r="M262" s="133"/>
      <c r="N262" s="133"/>
      <c r="O262" s="133"/>
      <c r="P262" s="133"/>
      <c r="Q262" s="133"/>
    </row>
    <row r="263" spans="1:17" ht="12">
      <c r="A263" s="18"/>
      <c r="C263" s="133"/>
      <c r="D263" s="133"/>
      <c r="E263" s="133"/>
      <c r="F263" s="133"/>
      <c r="G263" s="133"/>
      <c r="H263" s="133"/>
      <c r="I263" s="133"/>
      <c r="J263" s="133"/>
      <c r="K263" s="133"/>
      <c r="L263" s="133"/>
      <c r="M263" s="133"/>
      <c r="N263" s="133"/>
      <c r="O263" s="133"/>
      <c r="P263" s="133"/>
      <c r="Q263" s="133"/>
    </row>
    <row r="264" spans="1:17" ht="12">
      <c r="A264" s="18"/>
      <c r="C264" s="133"/>
      <c r="D264" s="133"/>
      <c r="E264" s="133"/>
      <c r="F264" s="133"/>
      <c r="G264" s="133"/>
      <c r="H264" s="133"/>
      <c r="I264" s="133"/>
      <c r="J264" s="133"/>
      <c r="K264" s="133"/>
      <c r="L264" s="133"/>
      <c r="M264" s="133"/>
      <c r="N264" s="133"/>
      <c r="O264" s="133"/>
      <c r="P264" s="133"/>
      <c r="Q264" s="133"/>
    </row>
    <row r="265" spans="1:17" ht="12">
      <c r="A265" s="18"/>
      <c r="C265" s="133"/>
      <c r="D265" s="133"/>
      <c r="E265" s="133"/>
      <c r="F265" s="133"/>
      <c r="G265" s="133"/>
      <c r="H265" s="133"/>
      <c r="I265" s="133"/>
      <c r="J265" s="133"/>
      <c r="K265" s="133"/>
      <c r="L265" s="133"/>
      <c r="M265" s="133"/>
      <c r="N265" s="133"/>
      <c r="O265" s="133"/>
      <c r="P265" s="133"/>
      <c r="Q265" s="133"/>
    </row>
    <row r="266" spans="1:17" ht="12">
      <c r="A266" s="18"/>
      <c r="C266" s="133"/>
      <c r="D266" s="133"/>
      <c r="E266" s="133"/>
      <c r="F266" s="133"/>
      <c r="G266" s="133"/>
      <c r="H266" s="133"/>
      <c r="I266" s="133"/>
      <c r="J266" s="133"/>
      <c r="K266" s="133"/>
      <c r="L266" s="133"/>
      <c r="M266" s="133"/>
      <c r="N266" s="133"/>
      <c r="O266" s="133"/>
      <c r="P266" s="133"/>
      <c r="Q266" s="133"/>
    </row>
    <row r="267" spans="1:17" ht="12">
      <c r="A267" s="18"/>
      <c r="C267" s="133"/>
      <c r="D267" s="133"/>
      <c r="E267" s="133"/>
      <c r="F267" s="133"/>
      <c r="G267" s="133"/>
      <c r="H267" s="133"/>
      <c r="I267" s="133"/>
      <c r="J267" s="133"/>
      <c r="K267" s="133"/>
      <c r="L267" s="133"/>
      <c r="M267" s="133"/>
      <c r="N267" s="133"/>
      <c r="O267" s="133"/>
      <c r="P267" s="133"/>
      <c r="Q267" s="133"/>
    </row>
    <row r="268" spans="1:17" ht="12">
      <c r="A268" s="18"/>
      <c r="C268" s="133"/>
      <c r="D268" s="133"/>
      <c r="E268" s="133"/>
      <c r="F268" s="133"/>
      <c r="G268" s="133"/>
      <c r="H268" s="133"/>
      <c r="I268" s="133"/>
      <c r="J268" s="133"/>
      <c r="K268" s="133"/>
      <c r="L268" s="133"/>
      <c r="M268" s="133"/>
      <c r="N268" s="133"/>
      <c r="O268" s="133"/>
      <c r="P268" s="133"/>
      <c r="Q268" s="133"/>
    </row>
    <row r="269" spans="1:17" ht="12">
      <c r="A269" s="18"/>
      <c r="C269" s="133"/>
      <c r="D269" s="133"/>
      <c r="E269" s="133"/>
      <c r="F269" s="133"/>
      <c r="G269" s="133"/>
      <c r="H269" s="133"/>
      <c r="I269" s="133"/>
      <c r="J269" s="133"/>
      <c r="K269" s="133"/>
      <c r="L269" s="133"/>
      <c r="M269" s="133"/>
      <c r="N269" s="133"/>
      <c r="O269" s="133"/>
      <c r="P269" s="133"/>
      <c r="Q269" s="133"/>
    </row>
    <row r="270" spans="1:17" ht="12">
      <c r="A270" s="18"/>
      <c r="C270" s="133"/>
      <c r="D270" s="133"/>
      <c r="E270" s="133"/>
      <c r="F270" s="133"/>
      <c r="G270" s="133"/>
      <c r="H270" s="133"/>
      <c r="I270" s="133"/>
      <c r="J270" s="133"/>
      <c r="K270" s="133"/>
      <c r="L270" s="133"/>
      <c r="M270" s="133"/>
      <c r="N270" s="133"/>
      <c r="O270" s="133"/>
      <c r="P270" s="133"/>
      <c r="Q270" s="133"/>
    </row>
    <row r="271" spans="1:17" ht="12">
      <c r="A271" s="18"/>
      <c r="C271" s="133"/>
      <c r="D271" s="133"/>
      <c r="E271" s="133"/>
      <c r="F271" s="133"/>
      <c r="G271" s="133"/>
      <c r="H271" s="133"/>
      <c r="I271" s="133"/>
      <c r="J271" s="133"/>
      <c r="K271" s="133"/>
      <c r="L271" s="133"/>
      <c r="M271" s="133"/>
      <c r="N271" s="133"/>
      <c r="O271" s="133"/>
      <c r="P271" s="133"/>
      <c r="Q271" s="133"/>
    </row>
    <row r="272" spans="1:17" ht="12">
      <c r="A272" s="18"/>
      <c r="C272" s="133"/>
      <c r="D272" s="133"/>
      <c r="E272" s="133"/>
      <c r="F272" s="133"/>
      <c r="G272" s="133"/>
      <c r="H272" s="133"/>
      <c r="I272" s="133"/>
      <c r="J272" s="133"/>
      <c r="K272" s="133"/>
      <c r="L272" s="133"/>
      <c r="M272" s="133"/>
      <c r="N272" s="133"/>
      <c r="O272" s="133"/>
      <c r="P272" s="133"/>
      <c r="Q272" s="133"/>
    </row>
    <row r="273" spans="1:17" ht="12">
      <c r="A273" s="18"/>
      <c r="C273" s="133"/>
      <c r="D273" s="133"/>
      <c r="E273" s="133"/>
      <c r="F273" s="133"/>
      <c r="G273" s="133"/>
      <c r="H273" s="133"/>
      <c r="I273" s="133"/>
      <c r="J273" s="133"/>
      <c r="K273" s="133"/>
      <c r="L273" s="133"/>
      <c r="M273" s="133"/>
      <c r="N273" s="133"/>
      <c r="O273" s="133"/>
      <c r="P273" s="133"/>
      <c r="Q273" s="133"/>
    </row>
    <row r="274" spans="1:17" ht="12">
      <c r="A274" s="18"/>
      <c r="C274" s="133"/>
      <c r="D274" s="133"/>
      <c r="E274" s="133"/>
      <c r="F274" s="133"/>
      <c r="G274" s="133"/>
      <c r="H274" s="133"/>
      <c r="I274" s="133"/>
      <c r="J274" s="133"/>
      <c r="K274" s="133"/>
      <c r="L274" s="133"/>
      <c r="M274" s="133"/>
      <c r="N274" s="133"/>
      <c r="O274" s="133"/>
      <c r="P274" s="133"/>
      <c r="Q274" s="133"/>
    </row>
    <row r="275" spans="1:17" ht="12">
      <c r="A275" s="18"/>
      <c r="C275" s="133"/>
      <c r="D275" s="133"/>
      <c r="E275" s="133"/>
      <c r="F275" s="133"/>
      <c r="G275" s="133"/>
      <c r="H275" s="133"/>
      <c r="I275" s="133"/>
      <c r="J275" s="133"/>
      <c r="K275" s="133"/>
      <c r="L275" s="133"/>
      <c r="M275" s="133"/>
      <c r="N275" s="133"/>
      <c r="O275" s="133"/>
      <c r="P275" s="133"/>
      <c r="Q275" s="133"/>
    </row>
    <row r="276" spans="1:17" ht="12">
      <c r="A276" s="18"/>
      <c r="C276" s="133"/>
      <c r="D276" s="133"/>
      <c r="E276" s="133"/>
      <c r="F276" s="133"/>
      <c r="G276" s="133"/>
      <c r="H276" s="133"/>
      <c r="I276" s="133"/>
      <c r="J276" s="133"/>
      <c r="K276" s="133"/>
      <c r="L276" s="133"/>
      <c r="M276" s="133"/>
      <c r="N276" s="133"/>
      <c r="O276" s="133"/>
      <c r="P276" s="133"/>
      <c r="Q276" s="133"/>
    </row>
    <row r="277" spans="1:17" ht="12">
      <c r="A277" s="18"/>
      <c r="C277" s="133"/>
      <c r="D277" s="133"/>
      <c r="E277" s="133"/>
      <c r="F277" s="133"/>
      <c r="G277" s="133"/>
      <c r="H277" s="133"/>
      <c r="I277" s="133"/>
      <c r="J277" s="133"/>
      <c r="K277" s="133"/>
      <c r="L277" s="133"/>
      <c r="M277" s="133"/>
      <c r="N277" s="133"/>
      <c r="O277" s="133"/>
      <c r="P277" s="133"/>
      <c r="Q277" s="133"/>
    </row>
    <row r="278" spans="1:17" ht="12">
      <c r="A278" s="18"/>
      <c r="C278" s="133"/>
      <c r="D278" s="133"/>
      <c r="E278" s="133"/>
      <c r="F278" s="133"/>
      <c r="G278" s="133"/>
      <c r="H278" s="133"/>
      <c r="I278" s="133"/>
      <c r="J278" s="133"/>
      <c r="K278" s="133"/>
      <c r="L278" s="133"/>
      <c r="M278" s="133"/>
      <c r="N278" s="133"/>
      <c r="O278" s="133"/>
      <c r="P278" s="133"/>
      <c r="Q278" s="133"/>
    </row>
    <row r="279" spans="1:17" ht="12">
      <c r="A279" s="18"/>
      <c r="C279" s="133"/>
      <c r="D279" s="133"/>
      <c r="E279" s="133"/>
      <c r="F279" s="133"/>
      <c r="G279" s="133"/>
      <c r="H279" s="133"/>
      <c r="I279" s="133"/>
      <c r="J279" s="133"/>
      <c r="K279" s="133"/>
      <c r="L279" s="133"/>
      <c r="M279" s="133"/>
      <c r="N279" s="133"/>
      <c r="O279" s="133"/>
      <c r="P279" s="133"/>
      <c r="Q279" s="133"/>
    </row>
    <row r="280" spans="1:17" ht="12">
      <c r="A280" s="18"/>
      <c r="C280" s="133"/>
      <c r="D280" s="133"/>
      <c r="E280" s="133"/>
      <c r="F280" s="133"/>
      <c r="G280" s="133"/>
      <c r="H280" s="133"/>
      <c r="I280" s="133"/>
      <c r="J280" s="133"/>
      <c r="K280" s="133"/>
      <c r="L280" s="133"/>
      <c r="M280" s="133"/>
      <c r="N280" s="133"/>
      <c r="O280" s="133"/>
      <c r="P280" s="133"/>
      <c r="Q280" s="133"/>
    </row>
    <row r="281" spans="1:17" ht="12">
      <c r="A281" s="18"/>
      <c r="C281" s="133"/>
      <c r="D281" s="133"/>
      <c r="E281" s="133"/>
      <c r="F281" s="133"/>
      <c r="G281" s="133"/>
      <c r="H281" s="133"/>
      <c r="I281" s="133"/>
      <c r="J281" s="133"/>
      <c r="K281" s="133"/>
      <c r="L281" s="133"/>
      <c r="M281" s="133"/>
      <c r="N281" s="133"/>
      <c r="O281" s="133"/>
      <c r="P281" s="133"/>
      <c r="Q281" s="133"/>
    </row>
    <row r="282" spans="1:17" ht="12">
      <c r="A282" s="18"/>
      <c r="C282" s="133"/>
      <c r="D282" s="133"/>
      <c r="E282" s="133"/>
      <c r="F282" s="133"/>
      <c r="G282" s="133"/>
      <c r="H282" s="133"/>
      <c r="I282" s="133"/>
      <c r="J282" s="133"/>
      <c r="K282" s="133"/>
      <c r="L282" s="133"/>
      <c r="M282" s="133"/>
      <c r="N282" s="133"/>
      <c r="O282" s="133"/>
      <c r="P282" s="133"/>
      <c r="Q282" s="133"/>
    </row>
    <row r="283" spans="1:17" ht="12">
      <c r="A283" s="18"/>
      <c r="C283" s="133"/>
      <c r="D283" s="133"/>
      <c r="E283" s="133"/>
      <c r="F283" s="133"/>
      <c r="G283" s="133"/>
      <c r="H283" s="133"/>
      <c r="I283" s="133"/>
      <c r="J283" s="133"/>
      <c r="K283" s="133"/>
      <c r="L283" s="133"/>
      <c r="M283" s="133"/>
      <c r="N283" s="133"/>
      <c r="O283" s="133"/>
      <c r="P283" s="133"/>
      <c r="Q283" s="133"/>
    </row>
    <row r="284" spans="1:17" ht="12">
      <c r="A284" s="18"/>
      <c r="C284" s="133"/>
      <c r="D284" s="133"/>
      <c r="E284" s="133"/>
      <c r="F284" s="133"/>
      <c r="G284" s="133"/>
      <c r="H284" s="133"/>
      <c r="I284" s="133"/>
      <c r="J284" s="133"/>
      <c r="K284" s="133"/>
      <c r="L284" s="133"/>
      <c r="M284" s="133"/>
      <c r="N284" s="133"/>
      <c r="O284" s="133"/>
      <c r="P284" s="133"/>
      <c r="Q284" s="133"/>
    </row>
    <row r="285" spans="1:17" ht="12">
      <c r="A285" s="18"/>
      <c r="C285" s="133"/>
      <c r="D285" s="133"/>
      <c r="E285" s="133"/>
      <c r="F285" s="133"/>
      <c r="G285" s="133"/>
      <c r="H285" s="133"/>
      <c r="I285" s="133"/>
      <c r="J285" s="133"/>
      <c r="K285" s="133"/>
      <c r="L285" s="133"/>
      <c r="M285" s="133"/>
      <c r="N285" s="133"/>
      <c r="O285" s="133"/>
      <c r="P285" s="133"/>
      <c r="Q285" s="133"/>
    </row>
    <row r="286" spans="1:17" ht="12">
      <c r="A286" s="18"/>
      <c r="C286" s="133"/>
      <c r="D286" s="133"/>
      <c r="E286" s="133"/>
      <c r="F286" s="133"/>
      <c r="G286" s="133"/>
      <c r="H286" s="133"/>
      <c r="I286" s="133"/>
      <c r="J286" s="133"/>
      <c r="K286" s="133"/>
      <c r="L286" s="133"/>
      <c r="M286" s="133"/>
      <c r="N286" s="133"/>
      <c r="O286" s="133"/>
      <c r="P286" s="133"/>
      <c r="Q286" s="133"/>
    </row>
    <row r="287" spans="1:17" ht="12">
      <c r="A287" s="18"/>
      <c r="C287" s="133"/>
      <c r="D287" s="133"/>
      <c r="E287" s="133"/>
      <c r="F287" s="133"/>
      <c r="G287" s="133"/>
      <c r="H287" s="133"/>
      <c r="I287" s="133"/>
      <c r="J287" s="133"/>
      <c r="K287" s="133"/>
      <c r="L287" s="133"/>
      <c r="M287" s="133"/>
      <c r="N287" s="133"/>
      <c r="O287" s="133"/>
      <c r="P287" s="133"/>
      <c r="Q287" s="133"/>
    </row>
    <row r="288" spans="1:17" ht="12">
      <c r="A288" s="18"/>
      <c r="C288" s="133"/>
      <c r="D288" s="133"/>
      <c r="E288" s="133"/>
      <c r="F288" s="133"/>
      <c r="G288" s="133"/>
      <c r="H288" s="133"/>
      <c r="I288" s="133"/>
      <c r="J288" s="133"/>
      <c r="K288" s="133"/>
      <c r="L288" s="133"/>
      <c r="M288" s="133"/>
      <c r="N288" s="133"/>
      <c r="O288" s="133"/>
      <c r="P288" s="133"/>
      <c r="Q288" s="133"/>
    </row>
    <row r="289" spans="1:17" ht="12">
      <c r="A289" s="18"/>
      <c r="C289" s="133"/>
      <c r="D289" s="133"/>
      <c r="E289" s="133"/>
      <c r="F289" s="133"/>
      <c r="G289" s="133"/>
      <c r="H289" s="133"/>
      <c r="I289" s="133"/>
      <c r="J289" s="133"/>
      <c r="K289" s="133"/>
      <c r="L289" s="133"/>
      <c r="M289" s="133"/>
      <c r="N289" s="133"/>
      <c r="O289" s="133"/>
      <c r="P289" s="133"/>
      <c r="Q289" s="133"/>
    </row>
    <row r="290" spans="1:17" ht="12">
      <c r="A290" s="18"/>
      <c r="C290" s="133"/>
      <c r="D290" s="133"/>
      <c r="E290" s="133"/>
      <c r="F290" s="133"/>
      <c r="G290" s="133"/>
      <c r="H290" s="133"/>
      <c r="I290" s="133"/>
      <c r="J290" s="133"/>
      <c r="K290" s="133"/>
      <c r="L290" s="133"/>
      <c r="M290" s="133"/>
      <c r="N290" s="133"/>
      <c r="O290" s="133"/>
      <c r="P290" s="133"/>
      <c r="Q290" s="133"/>
    </row>
    <row r="291" spans="1:17" ht="12">
      <c r="A291" s="18"/>
      <c r="C291" s="133"/>
      <c r="D291" s="133"/>
      <c r="E291" s="133"/>
      <c r="F291" s="133"/>
      <c r="G291" s="133"/>
      <c r="H291" s="133"/>
      <c r="I291" s="133"/>
      <c r="J291" s="133"/>
      <c r="K291" s="133"/>
      <c r="L291" s="133"/>
      <c r="M291" s="133"/>
      <c r="N291" s="133"/>
      <c r="O291" s="133"/>
      <c r="P291" s="133"/>
      <c r="Q291" s="133"/>
    </row>
    <row r="292" spans="1:17" ht="12">
      <c r="A292" s="18"/>
      <c r="C292" s="133"/>
      <c r="D292" s="133"/>
      <c r="E292" s="133"/>
      <c r="F292" s="133"/>
      <c r="G292" s="133"/>
      <c r="H292" s="133"/>
      <c r="I292" s="133"/>
      <c r="J292" s="133"/>
      <c r="K292" s="133"/>
      <c r="L292" s="133"/>
      <c r="M292" s="133"/>
      <c r="N292" s="133"/>
      <c r="O292" s="133"/>
      <c r="P292" s="133"/>
      <c r="Q292" s="133"/>
    </row>
    <row r="293" spans="1:17" ht="12">
      <c r="A293" s="18"/>
      <c r="C293" s="133"/>
      <c r="D293" s="133"/>
      <c r="E293" s="133"/>
      <c r="F293" s="133"/>
      <c r="G293" s="133"/>
      <c r="H293" s="133"/>
      <c r="I293" s="133"/>
      <c r="J293" s="133"/>
      <c r="K293" s="133"/>
      <c r="L293" s="133"/>
      <c r="M293" s="133"/>
      <c r="N293" s="133"/>
      <c r="O293" s="133"/>
      <c r="P293" s="133"/>
      <c r="Q293" s="133"/>
    </row>
    <row r="294" spans="1:17" ht="12">
      <c r="A294" s="18"/>
      <c r="C294" s="133"/>
      <c r="D294" s="133"/>
      <c r="E294" s="133"/>
      <c r="F294" s="133"/>
      <c r="G294" s="133"/>
      <c r="H294" s="133"/>
      <c r="I294" s="133"/>
      <c r="J294" s="133"/>
      <c r="K294" s="133"/>
      <c r="L294" s="133"/>
      <c r="M294" s="133"/>
      <c r="N294" s="133"/>
      <c r="O294" s="133"/>
      <c r="P294" s="133"/>
      <c r="Q294" s="133"/>
    </row>
    <row r="295" spans="1:17" ht="12">
      <c r="A295" s="18"/>
      <c r="C295" s="133"/>
      <c r="D295" s="133"/>
      <c r="E295" s="133"/>
      <c r="F295" s="133"/>
      <c r="G295" s="133"/>
      <c r="H295" s="133"/>
      <c r="I295" s="133"/>
      <c r="J295" s="133"/>
      <c r="K295" s="133"/>
      <c r="L295" s="133"/>
      <c r="M295" s="133"/>
      <c r="N295" s="133"/>
      <c r="O295" s="133"/>
      <c r="P295" s="133"/>
      <c r="Q295" s="133"/>
    </row>
    <row r="296" spans="1:17" ht="12">
      <c r="A296" s="18"/>
      <c r="C296" s="133"/>
      <c r="D296" s="133"/>
      <c r="E296" s="133"/>
      <c r="F296" s="133"/>
      <c r="G296" s="133"/>
      <c r="H296" s="133"/>
      <c r="I296" s="133"/>
      <c r="J296" s="133"/>
      <c r="K296" s="133"/>
      <c r="L296" s="133"/>
      <c r="M296" s="133"/>
      <c r="N296" s="133"/>
      <c r="O296" s="133"/>
      <c r="P296" s="133"/>
      <c r="Q296" s="133"/>
    </row>
    <row r="297" spans="1:17" ht="12">
      <c r="A297" s="18"/>
      <c r="C297" s="133"/>
      <c r="D297" s="133"/>
      <c r="E297" s="133"/>
      <c r="F297" s="133"/>
      <c r="G297" s="133"/>
      <c r="H297" s="133"/>
      <c r="I297" s="133"/>
      <c r="J297" s="133"/>
      <c r="K297" s="133"/>
      <c r="L297" s="133"/>
      <c r="M297" s="133"/>
      <c r="N297" s="133"/>
      <c r="O297" s="133"/>
      <c r="P297" s="133"/>
      <c r="Q297" s="133"/>
    </row>
    <row r="298" spans="1:17" ht="12">
      <c r="A298" s="18"/>
      <c r="C298" s="133"/>
      <c r="D298" s="133"/>
      <c r="E298" s="133"/>
      <c r="F298" s="133"/>
      <c r="G298" s="133"/>
      <c r="H298" s="133"/>
      <c r="I298" s="133"/>
      <c r="J298" s="133"/>
      <c r="K298" s="133"/>
      <c r="L298" s="133"/>
      <c r="M298" s="133"/>
      <c r="N298" s="133"/>
      <c r="O298" s="133"/>
      <c r="P298" s="133"/>
      <c r="Q298" s="133"/>
    </row>
    <row r="299" spans="1:17" ht="12">
      <c r="A299" s="18"/>
      <c r="C299" s="133"/>
      <c r="D299" s="133"/>
      <c r="E299" s="133"/>
      <c r="F299" s="133"/>
      <c r="G299" s="133"/>
      <c r="H299" s="133"/>
      <c r="I299" s="133"/>
      <c r="J299" s="133"/>
      <c r="K299" s="133"/>
      <c r="L299" s="133"/>
      <c r="M299" s="133"/>
      <c r="N299" s="133"/>
      <c r="O299" s="133"/>
      <c r="P299" s="133"/>
      <c r="Q299" s="133"/>
    </row>
    <row r="300" spans="1:17" ht="12">
      <c r="A300" s="18"/>
      <c r="C300" s="133"/>
      <c r="D300" s="133"/>
      <c r="E300" s="133"/>
      <c r="F300" s="133"/>
      <c r="G300" s="133"/>
      <c r="H300" s="133"/>
      <c r="I300" s="133"/>
      <c r="J300" s="133"/>
      <c r="K300" s="133"/>
      <c r="L300" s="133"/>
      <c r="M300" s="133"/>
      <c r="N300" s="133"/>
      <c r="O300" s="133"/>
      <c r="P300" s="133"/>
      <c r="Q300" s="133"/>
    </row>
    <row r="301" spans="1:17" ht="12">
      <c r="A301" s="18"/>
      <c r="C301" s="133"/>
      <c r="D301" s="133"/>
      <c r="E301" s="133"/>
      <c r="F301" s="133"/>
      <c r="G301" s="133"/>
      <c r="H301" s="133"/>
      <c r="I301" s="133"/>
      <c r="J301" s="133"/>
      <c r="K301" s="133"/>
      <c r="L301" s="133"/>
      <c r="M301" s="133"/>
      <c r="N301" s="133"/>
      <c r="O301" s="133"/>
      <c r="P301" s="133"/>
      <c r="Q301" s="133"/>
    </row>
    <row r="302" spans="1:17" ht="12">
      <c r="A302" s="18"/>
      <c r="C302" s="133"/>
      <c r="D302" s="133"/>
      <c r="E302" s="133"/>
      <c r="F302" s="133"/>
      <c r="G302" s="133"/>
      <c r="H302" s="133"/>
      <c r="I302" s="133"/>
      <c r="J302" s="133"/>
      <c r="K302" s="133"/>
      <c r="L302" s="133"/>
      <c r="M302" s="133"/>
      <c r="N302" s="133"/>
      <c r="O302" s="133"/>
      <c r="P302" s="133"/>
      <c r="Q302" s="133"/>
    </row>
    <row r="303" spans="1:17" ht="12">
      <c r="A303" s="18"/>
      <c r="C303" s="133"/>
      <c r="D303" s="133"/>
      <c r="E303" s="133"/>
      <c r="F303" s="133"/>
      <c r="G303" s="133"/>
      <c r="H303" s="133"/>
      <c r="I303" s="133"/>
      <c r="J303" s="133"/>
      <c r="K303" s="133"/>
      <c r="L303" s="133"/>
      <c r="M303" s="133"/>
      <c r="N303" s="133"/>
      <c r="O303" s="133"/>
      <c r="P303" s="133"/>
      <c r="Q303" s="133"/>
    </row>
    <row r="304" spans="1:17" ht="12">
      <c r="A304" s="18"/>
      <c r="C304" s="133"/>
      <c r="D304" s="133"/>
      <c r="E304" s="133"/>
      <c r="F304" s="133"/>
      <c r="G304" s="133"/>
      <c r="H304" s="133"/>
      <c r="I304" s="133"/>
      <c r="J304" s="133"/>
      <c r="K304" s="133"/>
      <c r="L304" s="133"/>
      <c r="M304" s="133"/>
      <c r="N304" s="133"/>
      <c r="O304" s="133"/>
      <c r="P304" s="133"/>
      <c r="Q304" s="133"/>
    </row>
    <row r="305" spans="1:17" ht="12">
      <c r="A305" s="18"/>
      <c r="C305" s="133"/>
      <c r="D305" s="133"/>
      <c r="E305" s="133"/>
      <c r="F305" s="133"/>
      <c r="G305" s="133"/>
      <c r="H305" s="133"/>
      <c r="I305" s="133"/>
      <c r="J305" s="133"/>
      <c r="K305" s="133"/>
      <c r="L305" s="133"/>
      <c r="M305" s="133"/>
      <c r="N305" s="133"/>
      <c r="O305" s="133"/>
      <c r="P305" s="133"/>
      <c r="Q305" s="133"/>
    </row>
    <row r="306" spans="1:17" ht="12">
      <c r="A306" s="18"/>
      <c r="C306" s="133"/>
      <c r="D306" s="133"/>
      <c r="E306" s="133"/>
      <c r="F306" s="133"/>
      <c r="G306" s="133"/>
      <c r="H306" s="133"/>
      <c r="I306" s="133"/>
      <c r="J306" s="133"/>
      <c r="K306" s="133"/>
      <c r="L306" s="133"/>
      <c r="M306" s="133"/>
      <c r="N306" s="133"/>
      <c r="O306" s="133"/>
      <c r="P306" s="133"/>
      <c r="Q306" s="133"/>
    </row>
    <row r="307" spans="1:17" ht="12">
      <c r="A307" s="18"/>
      <c r="C307" s="133"/>
      <c r="D307" s="133"/>
      <c r="E307" s="133"/>
      <c r="F307" s="133"/>
      <c r="G307" s="133"/>
      <c r="H307" s="133"/>
      <c r="I307" s="133"/>
      <c r="J307" s="133"/>
      <c r="K307" s="133"/>
      <c r="L307" s="133"/>
      <c r="M307" s="133"/>
      <c r="N307" s="133"/>
      <c r="O307" s="133"/>
      <c r="P307" s="133"/>
      <c r="Q307" s="133"/>
    </row>
    <row r="308" spans="1:17" ht="12">
      <c r="A308" s="18"/>
      <c r="C308" s="133"/>
      <c r="D308" s="133"/>
      <c r="E308" s="133"/>
      <c r="F308" s="133"/>
      <c r="G308" s="133"/>
      <c r="H308" s="133"/>
      <c r="I308" s="133"/>
      <c r="J308" s="133"/>
      <c r="K308" s="133"/>
      <c r="L308" s="133"/>
      <c r="M308" s="133"/>
      <c r="N308" s="133"/>
      <c r="O308" s="133"/>
      <c r="P308" s="133"/>
      <c r="Q308" s="133"/>
    </row>
    <row r="309" spans="1:17" ht="12">
      <c r="A309" s="18"/>
      <c r="C309" s="133"/>
      <c r="D309" s="133"/>
      <c r="E309" s="133"/>
      <c r="F309" s="133"/>
      <c r="G309" s="133"/>
      <c r="H309" s="133"/>
      <c r="I309" s="133"/>
      <c r="J309" s="133"/>
      <c r="K309" s="133"/>
      <c r="L309" s="133"/>
      <c r="M309" s="133"/>
      <c r="N309" s="133"/>
      <c r="O309" s="133"/>
      <c r="P309" s="133"/>
      <c r="Q309" s="133"/>
    </row>
    <row r="310" spans="1:17" ht="12">
      <c r="A310" s="18"/>
      <c r="C310" s="133"/>
      <c r="D310" s="133"/>
      <c r="E310" s="133"/>
      <c r="F310" s="133"/>
      <c r="G310" s="133"/>
      <c r="H310" s="133"/>
      <c r="I310" s="133"/>
      <c r="J310" s="133"/>
      <c r="K310" s="133"/>
      <c r="L310" s="133"/>
      <c r="M310" s="133"/>
      <c r="N310" s="133"/>
      <c r="O310" s="133"/>
      <c r="P310" s="133"/>
      <c r="Q310" s="133"/>
    </row>
    <row r="311" spans="1:17" ht="12">
      <c r="A311" s="18"/>
      <c r="C311" s="133"/>
      <c r="D311" s="133"/>
      <c r="E311" s="133"/>
      <c r="F311" s="133"/>
      <c r="G311" s="133"/>
      <c r="H311" s="133"/>
      <c r="I311" s="133"/>
      <c r="J311" s="133"/>
      <c r="K311" s="133"/>
      <c r="L311" s="133"/>
      <c r="M311" s="133"/>
      <c r="N311" s="133"/>
      <c r="O311" s="133"/>
      <c r="P311" s="133"/>
      <c r="Q311" s="133"/>
    </row>
    <row r="312" spans="1:17" ht="12">
      <c r="A312" s="18"/>
      <c r="C312" s="133"/>
      <c r="D312" s="133"/>
      <c r="E312" s="133"/>
      <c r="F312" s="133"/>
      <c r="G312" s="133"/>
      <c r="H312" s="133"/>
      <c r="I312" s="133"/>
      <c r="J312" s="133"/>
      <c r="K312" s="133"/>
      <c r="L312" s="133"/>
      <c r="M312" s="133"/>
      <c r="N312" s="133"/>
      <c r="O312" s="133"/>
      <c r="P312" s="133"/>
      <c r="Q312" s="133"/>
    </row>
    <row r="313" spans="1:17" ht="12">
      <c r="A313" s="18"/>
      <c r="C313" s="133"/>
      <c r="D313" s="133"/>
      <c r="E313" s="133"/>
      <c r="F313" s="133"/>
      <c r="G313" s="133"/>
      <c r="H313" s="133"/>
      <c r="I313" s="133"/>
      <c r="J313" s="133"/>
      <c r="K313" s="133"/>
      <c r="L313" s="133"/>
      <c r="M313" s="133"/>
      <c r="N313" s="133"/>
      <c r="O313" s="133"/>
      <c r="P313" s="133"/>
      <c r="Q313" s="133"/>
    </row>
    <row r="314" spans="1:17" ht="12">
      <c r="A314" s="18"/>
      <c r="C314" s="133"/>
      <c r="D314" s="133"/>
      <c r="E314" s="133"/>
      <c r="F314" s="133"/>
      <c r="G314" s="133"/>
      <c r="H314" s="133"/>
      <c r="I314" s="133"/>
      <c r="J314" s="133"/>
      <c r="K314" s="133"/>
      <c r="L314" s="133"/>
      <c r="M314" s="133"/>
      <c r="N314" s="133"/>
      <c r="O314" s="133"/>
      <c r="P314" s="133"/>
      <c r="Q314" s="133"/>
    </row>
    <row r="315" spans="1:17" ht="12">
      <c r="A315" s="18"/>
      <c r="C315" s="133"/>
      <c r="D315" s="133"/>
      <c r="E315" s="133"/>
      <c r="F315" s="133"/>
      <c r="G315" s="133"/>
      <c r="H315" s="133"/>
      <c r="I315" s="133"/>
      <c r="J315" s="133"/>
      <c r="K315" s="133"/>
      <c r="L315" s="133"/>
      <c r="M315" s="133"/>
      <c r="N315" s="133"/>
      <c r="O315" s="133"/>
      <c r="P315" s="133"/>
      <c r="Q315" s="133"/>
    </row>
    <row r="316" spans="1:17" ht="12">
      <c r="A316" s="18"/>
      <c r="C316" s="133"/>
      <c r="D316" s="133"/>
      <c r="E316" s="133"/>
      <c r="F316" s="133"/>
      <c r="G316" s="133"/>
      <c r="H316" s="133"/>
      <c r="I316" s="133"/>
      <c r="J316" s="133"/>
      <c r="K316" s="133"/>
      <c r="L316" s="133"/>
      <c r="M316" s="133"/>
      <c r="N316" s="133"/>
      <c r="O316" s="133"/>
      <c r="P316" s="133"/>
      <c r="Q316" s="133"/>
    </row>
    <row r="317" spans="1:17" ht="12">
      <c r="A317" s="18"/>
      <c r="C317" s="133"/>
      <c r="D317" s="133"/>
      <c r="E317" s="133"/>
      <c r="F317" s="133"/>
      <c r="G317" s="133"/>
      <c r="H317" s="133"/>
      <c r="I317" s="133"/>
      <c r="J317" s="133"/>
      <c r="K317" s="133"/>
      <c r="L317" s="133"/>
      <c r="M317" s="133"/>
      <c r="N317" s="133"/>
      <c r="O317" s="133"/>
      <c r="P317" s="133"/>
      <c r="Q317" s="133"/>
    </row>
    <row r="318" spans="1:17" ht="12">
      <c r="A318" s="18"/>
      <c r="C318" s="133"/>
      <c r="D318" s="133"/>
      <c r="E318" s="133"/>
      <c r="F318" s="133"/>
      <c r="G318" s="133"/>
      <c r="H318" s="133"/>
      <c r="I318" s="133"/>
      <c r="J318" s="133"/>
      <c r="K318" s="133"/>
      <c r="L318" s="133"/>
      <c r="M318" s="133"/>
      <c r="N318" s="133"/>
      <c r="O318" s="133"/>
      <c r="P318" s="133"/>
      <c r="Q318" s="133"/>
    </row>
    <row r="319" spans="1:17" ht="12">
      <c r="A319" s="18"/>
      <c r="C319" s="133"/>
      <c r="D319" s="133"/>
      <c r="E319" s="133"/>
      <c r="F319" s="133"/>
      <c r="G319" s="133"/>
      <c r="H319" s="133"/>
      <c r="I319" s="133"/>
      <c r="J319" s="133"/>
      <c r="K319" s="133"/>
      <c r="L319" s="133"/>
      <c r="M319" s="133"/>
      <c r="N319" s="133"/>
      <c r="O319" s="133"/>
      <c r="P319" s="133"/>
      <c r="Q319" s="133"/>
    </row>
    <row r="320" spans="1:17" ht="12">
      <c r="A320" s="18"/>
      <c r="C320" s="133"/>
      <c r="D320" s="133"/>
      <c r="E320" s="133"/>
      <c r="F320" s="133"/>
      <c r="G320" s="133"/>
      <c r="H320" s="133"/>
      <c r="I320" s="133"/>
      <c r="J320" s="133"/>
      <c r="K320" s="133"/>
      <c r="L320" s="133"/>
      <c r="M320" s="133"/>
      <c r="N320" s="133"/>
      <c r="O320" s="133"/>
      <c r="P320" s="133"/>
      <c r="Q320" s="133"/>
    </row>
    <row r="321" spans="1:17" ht="12">
      <c r="A321" s="18"/>
      <c r="C321" s="133"/>
      <c r="D321" s="133"/>
      <c r="E321" s="133"/>
      <c r="F321" s="133"/>
      <c r="G321" s="133"/>
      <c r="H321" s="133"/>
      <c r="I321" s="133"/>
      <c r="J321" s="133"/>
      <c r="K321" s="133"/>
      <c r="L321" s="133"/>
      <c r="M321" s="133"/>
      <c r="N321" s="133"/>
      <c r="O321" s="133"/>
      <c r="P321" s="133"/>
      <c r="Q321" s="133"/>
    </row>
    <row r="322" spans="1:17" ht="12">
      <c r="A322" s="18"/>
      <c r="C322" s="133"/>
      <c r="D322" s="133"/>
      <c r="E322" s="133"/>
      <c r="F322" s="133"/>
      <c r="G322" s="133"/>
      <c r="H322" s="133"/>
      <c r="I322" s="133"/>
      <c r="J322" s="133"/>
      <c r="K322" s="133"/>
      <c r="L322" s="133"/>
      <c r="M322" s="133"/>
      <c r="N322" s="133"/>
      <c r="O322" s="133"/>
      <c r="P322" s="133"/>
      <c r="Q322" s="133"/>
    </row>
    <row r="323" spans="1:17" ht="12">
      <c r="A323" s="18"/>
      <c r="C323" s="133"/>
      <c r="D323" s="133"/>
      <c r="E323" s="133"/>
      <c r="F323" s="133"/>
      <c r="G323" s="133"/>
      <c r="H323" s="133"/>
      <c r="I323" s="133"/>
      <c r="J323" s="133"/>
      <c r="K323" s="133"/>
      <c r="L323" s="133"/>
      <c r="M323" s="133"/>
      <c r="N323" s="133"/>
      <c r="O323" s="133"/>
      <c r="P323" s="133"/>
      <c r="Q323" s="133"/>
    </row>
    <row r="324" spans="1:17" ht="12">
      <c r="A324" s="18"/>
      <c r="C324" s="133"/>
      <c r="D324" s="133"/>
      <c r="E324" s="133"/>
      <c r="F324" s="133"/>
      <c r="G324" s="133"/>
      <c r="H324" s="133"/>
      <c r="I324" s="133"/>
      <c r="J324" s="133"/>
      <c r="K324" s="133"/>
      <c r="L324" s="133"/>
      <c r="M324" s="133"/>
      <c r="N324" s="133"/>
      <c r="O324" s="133"/>
      <c r="P324" s="133"/>
      <c r="Q324" s="133"/>
    </row>
    <row r="325" spans="1:17" ht="12">
      <c r="A325" s="18"/>
      <c r="C325" s="133"/>
      <c r="D325" s="133"/>
      <c r="E325" s="133"/>
      <c r="F325" s="133"/>
      <c r="G325" s="133"/>
      <c r="H325" s="133"/>
      <c r="I325" s="133"/>
      <c r="J325" s="133"/>
      <c r="K325" s="133"/>
      <c r="L325" s="133"/>
      <c r="M325" s="133"/>
      <c r="N325" s="133"/>
      <c r="O325" s="133"/>
      <c r="P325" s="133"/>
      <c r="Q325" s="133"/>
    </row>
    <row r="326" spans="1:17" ht="12">
      <c r="A326" s="18"/>
      <c r="C326" s="133"/>
      <c r="D326" s="133"/>
      <c r="E326" s="133"/>
      <c r="F326" s="133"/>
      <c r="G326" s="133"/>
      <c r="H326" s="133"/>
      <c r="I326" s="133"/>
      <c r="J326" s="133"/>
      <c r="K326" s="133"/>
      <c r="L326" s="133"/>
      <c r="M326" s="133"/>
      <c r="N326" s="133"/>
      <c r="O326" s="133"/>
      <c r="P326" s="133"/>
      <c r="Q326" s="133"/>
    </row>
    <row r="327" spans="1:17" ht="12">
      <c r="A327" s="18"/>
      <c r="C327" s="133"/>
      <c r="D327" s="133"/>
      <c r="E327" s="133"/>
      <c r="F327" s="133"/>
      <c r="G327" s="133"/>
      <c r="H327" s="133"/>
      <c r="I327" s="133"/>
      <c r="J327" s="133"/>
      <c r="K327" s="133"/>
      <c r="L327" s="133"/>
      <c r="M327" s="133"/>
      <c r="N327" s="133"/>
      <c r="O327" s="133"/>
      <c r="P327" s="133"/>
      <c r="Q327" s="133"/>
    </row>
    <row r="328" spans="1:17" ht="12">
      <c r="A328" s="18"/>
      <c r="C328" s="133"/>
      <c r="D328" s="133"/>
      <c r="E328" s="133"/>
      <c r="F328" s="133"/>
      <c r="G328" s="133"/>
      <c r="H328" s="133"/>
      <c r="I328" s="133"/>
      <c r="J328" s="133"/>
      <c r="K328" s="133"/>
      <c r="L328" s="133"/>
      <c r="M328" s="133"/>
      <c r="N328" s="133"/>
      <c r="O328" s="133"/>
      <c r="P328" s="133"/>
      <c r="Q328" s="133"/>
    </row>
    <row r="329" spans="1:17" ht="12">
      <c r="A329" s="18"/>
      <c r="C329" s="133"/>
      <c r="D329" s="133"/>
      <c r="E329" s="133"/>
      <c r="F329" s="133"/>
      <c r="G329" s="133"/>
      <c r="H329" s="133"/>
      <c r="I329" s="133"/>
      <c r="J329" s="133"/>
      <c r="K329" s="133"/>
      <c r="L329" s="133"/>
      <c r="M329" s="133"/>
      <c r="N329" s="133"/>
      <c r="O329" s="133"/>
      <c r="P329" s="133"/>
      <c r="Q329" s="133"/>
    </row>
    <row r="330" spans="1:17" ht="12">
      <c r="A330" s="18"/>
      <c r="C330" s="133"/>
      <c r="D330" s="133"/>
      <c r="E330" s="133"/>
      <c r="F330" s="133"/>
      <c r="G330" s="133"/>
      <c r="H330" s="133"/>
      <c r="I330" s="133"/>
      <c r="J330" s="133"/>
      <c r="K330" s="133"/>
      <c r="L330" s="133"/>
      <c r="M330" s="133"/>
      <c r="N330" s="133"/>
      <c r="O330" s="133"/>
      <c r="P330" s="133"/>
      <c r="Q330" s="133"/>
    </row>
    <row r="331" spans="1:17" ht="12">
      <c r="A331" s="18"/>
      <c r="C331" s="133"/>
      <c r="D331" s="133"/>
      <c r="E331" s="133"/>
      <c r="F331" s="133"/>
      <c r="G331" s="133"/>
      <c r="H331" s="133"/>
      <c r="I331" s="133"/>
      <c r="J331" s="133"/>
      <c r="K331" s="133"/>
      <c r="L331" s="133"/>
      <c r="M331" s="133"/>
      <c r="N331" s="133"/>
      <c r="O331" s="133"/>
      <c r="P331" s="133"/>
      <c r="Q331" s="133"/>
    </row>
    <row r="332" spans="1:17" ht="12">
      <c r="A332" s="18"/>
      <c r="C332" s="133"/>
      <c r="D332" s="133"/>
      <c r="E332" s="133"/>
      <c r="F332" s="133"/>
      <c r="G332" s="133"/>
      <c r="H332" s="133"/>
      <c r="I332" s="133"/>
      <c r="J332" s="133"/>
      <c r="K332" s="133"/>
      <c r="L332" s="133"/>
      <c r="M332" s="133"/>
      <c r="N332" s="133"/>
      <c r="O332" s="133"/>
      <c r="P332" s="133"/>
      <c r="Q332" s="133"/>
    </row>
    <row r="333" spans="1:17" ht="12">
      <c r="A333" s="18"/>
      <c r="C333" s="133"/>
      <c r="D333" s="133"/>
      <c r="E333" s="133"/>
      <c r="F333" s="133"/>
      <c r="G333" s="133"/>
      <c r="H333" s="133"/>
      <c r="I333" s="133"/>
      <c r="J333" s="133"/>
      <c r="K333" s="133"/>
      <c r="L333" s="133"/>
      <c r="M333" s="133"/>
      <c r="N333" s="133"/>
      <c r="O333" s="133"/>
      <c r="P333" s="133"/>
      <c r="Q333" s="133"/>
    </row>
    <row r="334" spans="1:17" ht="12">
      <c r="A334" s="18"/>
      <c r="C334" s="133"/>
      <c r="D334" s="133"/>
      <c r="E334" s="133"/>
      <c r="F334" s="133"/>
      <c r="G334" s="133"/>
      <c r="H334" s="133"/>
      <c r="I334" s="133"/>
      <c r="J334" s="133"/>
      <c r="K334" s="133"/>
      <c r="L334" s="133"/>
      <c r="M334" s="133"/>
      <c r="N334" s="133"/>
      <c r="O334" s="133"/>
      <c r="P334" s="133"/>
      <c r="Q334" s="133"/>
    </row>
    <row r="335" spans="1:17" ht="12">
      <c r="A335" s="18"/>
      <c r="C335" s="133"/>
      <c r="D335" s="133"/>
      <c r="E335" s="133"/>
      <c r="F335" s="133"/>
      <c r="G335" s="133"/>
      <c r="H335" s="133"/>
      <c r="I335" s="133"/>
      <c r="J335" s="133"/>
      <c r="K335" s="133"/>
      <c r="L335" s="133"/>
      <c r="M335" s="133"/>
      <c r="N335" s="133"/>
      <c r="O335" s="133"/>
      <c r="P335" s="133"/>
      <c r="Q335" s="133"/>
    </row>
    <row r="336" spans="1:17" ht="12">
      <c r="A336" s="18"/>
      <c r="C336" s="133"/>
      <c r="D336" s="133"/>
      <c r="E336" s="133"/>
      <c r="F336" s="133"/>
      <c r="G336" s="133"/>
      <c r="H336" s="133"/>
      <c r="I336" s="133"/>
      <c r="J336" s="133"/>
      <c r="K336" s="133"/>
      <c r="L336" s="133"/>
      <c r="M336" s="133"/>
      <c r="N336" s="133"/>
      <c r="O336" s="133"/>
      <c r="P336" s="133"/>
      <c r="Q336" s="133"/>
    </row>
    <row r="337" spans="1:17" ht="12">
      <c r="A337" s="18"/>
      <c r="C337" s="133"/>
      <c r="D337" s="133"/>
      <c r="E337" s="133"/>
      <c r="F337" s="133"/>
      <c r="G337" s="133"/>
      <c r="H337" s="133"/>
      <c r="I337" s="133"/>
      <c r="J337" s="133"/>
      <c r="K337" s="133"/>
      <c r="L337" s="133"/>
      <c r="M337" s="133"/>
      <c r="N337" s="133"/>
      <c r="O337" s="133"/>
      <c r="P337" s="133"/>
      <c r="Q337" s="133"/>
    </row>
    <row r="338" spans="1:17" ht="12">
      <c r="A338" s="18"/>
      <c r="C338" s="133"/>
      <c r="D338" s="133"/>
      <c r="E338" s="133"/>
      <c r="F338" s="133"/>
      <c r="G338" s="133"/>
      <c r="H338" s="133"/>
      <c r="I338" s="133"/>
      <c r="J338" s="133"/>
      <c r="K338" s="133"/>
      <c r="L338" s="133"/>
      <c r="M338" s="133"/>
      <c r="N338" s="133"/>
      <c r="O338" s="133"/>
      <c r="P338" s="133"/>
      <c r="Q338" s="133"/>
    </row>
    <row r="339" spans="1:17" ht="12">
      <c r="A339" s="18"/>
      <c r="C339" s="133"/>
      <c r="D339" s="133"/>
      <c r="E339" s="133"/>
      <c r="F339" s="133"/>
      <c r="G339" s="133"/>
      <c r="H339" s="133"/>
      <c r="I339" s="133"/>
      <c r="J339" s="133"/>
      <c r="K339" s="133"/>
      <c r="L339" s="133"/>
      <c r="M339" s="133"/>
      <c r="N339" s="133"/>
      <c r="O339" s="133"/>
      <c r="P339" s="133"/>
      <c r="Q339" s="133"/>
    </row>
    <row r="340" spans="1:17" ht="12">
      <c r="A340" s="18"/>
      <c r="C340" s="133"/>
      <c r="D340" s="133"/>
      <c r="E340" s="133"/>
      <c r="F340" s="133"/>
      <c r="G340" s="133"/>
      <c r="H340" s="133"/>
      <c r="I340" s="133"/>
      <c r="J340" s="133"/>
      <c r="K340" s="133"/>
      <c r="L340" s="133"/>
      <c r="M340" s="133"/>
      <c r="N340" s="133"/>
      <c r="O340" s="133"/>
      <c r="P340" s="133"/>
      <c r="Q340" s="133"/>
    </row>
    <row r="341" spans="1:17" ht="12">
      <c r="A341" s="18"/>
      <c r="C341" s="133"/>
      <c r="D341" s="133"/>
      <c r="E341" s="133"/>
      <c r="F341" s="133"/>
      <c r="G341" s="133"/>
      <c r="H341" s="133"/>
      <c r="I341" s="133"/>
      <c r="J341" s="133"/>
      <c r="K341" s="133"/>
      <c r="L341" s="133"/>
      <c r="M341" s="133"/>
      <c r="N341" s="133"/>
      <c r="O341" s="133"/>
      <c r="P341" s="133"/>
      <c r="Q341" s="133"/>
    </row>
    <row r="342" spans="1:17" ht="12">
      <c r="A342" s="18"/>
      <c r="C342" s="133"/>
      <c r="D342" s="133"/>
      <c r="E342" s="133"/>
      <c r="F342" s="133"/>
      <c r="G342" s="133"/>
      <c r="H342" s="133"/>
      <c r="I342" s="133"/>
      <c r="J342" s="133"/>
      <c r="K342" s="133"/>
      <c r="L342" s="133"/>
      <c r="M342" s="133"/>
      <c r="N342" s="133"/>
      <c r="O342" s="133"/>
      <c r="P342" s="133"/>
      <c r="Q342" s="133"/>
    </row>
    <row r="343" spans="1:17" ht="12">
      <c r="A343" s="18"/>
      <c r="C343" s="133"/>
      <c r="D343" s="133"/>
      <c r="E343" s="133"/>
      <c r="F343" s="133"/>
      <c r="G343" s="133"/>
      <c r="H343" s="133"/>
      <c r="I343" s="133"/>
      <c r="J343" s="133"/>
      <c r="K343" s="133"/>
      <c r="L343" s="133"/>
      <c r="M343" s="133"/>
      <c r="N343" s="133"/>
      <c r="O343" s="133"/>
      <c r="P343" s="133"/>
      <c r="Q343" s="133"/>
    </row>
    <row r="344" spans="1:17" ht="12">
      <c r="A344" s="18"/>
      <c r="C344" s="133"/>
      <c r="D344" s="133"/>
      <c r="E344" s="133"/>
      <c r="F344" s="133"/>
      <c r="G344" s="133"/>
      <c r="H344" s="133"/>
      <c r="I344" s="133"/>
      <c r="J344" s="133"/>
      <c r="K344" s="133"/>
      <c r="L344" s="133"/>
      <c r="M344" s="133"/>
      <c r="N344" s="133"/>
      <c r="O344" s="133"/>
      <c r="P344" s="133"/>
      <c r="Q344" s="133"/>
    </row>
    <row r="345" spans="1:17" ht="12">
      <c r="A345" s="18"/>
      <c r="C345" s="133"/>
      <c r="D345" s="133"/>
      <c r="E345" s="133"/>
      <c r="F345" s="133"/>
      <c r="G345" s="133"/>
      <c r="H345" s="133"/>
      <c r="I345" s="133"/>
      <c r="J345" s="133"/>
      <c r="K345" s="133"/>
      <c r="L345" s="133"/>
      <c r="M345" s="133"/>
      <c r="N345" s="133"/>
      <c r="O345" s="133"/>
      <c r="P345" s="133"/>
      <c r="Q345" s="133"/>
    </row>
    <row r="346" spans="1:17" ht="12">
      <c r="A346" s="18"/>
      <c r="C346" s="133"/>
      <c r="D346" s="133"/>
      <c r="E346" s="133"/>
      <c r="F346" s="133"/>
      <c r="G346" s="133"/>
      <c r="H346" s="133"/>
      <c r="I346" s="133"/>
      <c r="J346" s="133"/>
      <c r="K346" s="133"/>
      <c r="L346" s="133"/>
      <c r="M346" s="133"/>
      <c r="N346" s="133"/>
      <c r="O346" s="133"/>
      <c r="P346" s="133"/>
      <c r="Q346" s="133"/>
    </row>
    <row r="347" spans="1:17" ht="12">
      <c r="A347" s="18"/>
      <c r="C347" s="133"/>
      <c r="D347" s="133"/>
      <c r="E347" s="133"/>
      <c r="F347" s="133"/>
      <c r="G347" s="133"/>
      <c r="H347" s="133"/>
      <c r="I347" s="133"/>
      <c r="J347" s="133"/>
      <c r="K347" s="133"/>
      <c r="L347" s="133"/>
      <c r="M347" s="133"/>
      <c r="N347" s="133"/>
      <c r="O347" s="133"/>
      <c r="P347" s="133"/>
      <c r="Q347" s="133"/>
    </row>
    <row r="348" spans="1:17" ht="12">
      <c r="A348" s="18"/>
      <c r="C348" s="133"/>
      <c r="D348" s="133"/>
      <c r="E348" s="133"/>
      <c r="F348" s="133"/>
      <c r="G348" s="133"/>
      <c r="H348" s="133"/>
      <c r="I348" s="133"/>
      <c r="J348" s="133"/>
      <c r="K348" s="133"/>
      <c r="L348" s="133"/>
      <c r="M348" s="133"/>
      <c r="N348" s="133"/>
      <c r="O348" s="133"/>
      <c r="P348" s="133"/>
      <c r="Q348" s="133"/>
    </row>
    <row r="349" spans="1:17" ht="12">
      <c r="A349" s="18"/>
      <c r="C349" s="133"/>
      <c r="D349" s="133"/>
      <c r="E349" s="133"/>
      <c r="F349" s="133"/>
      <c r="G349" s="133"/>
      <c r="H349" s="133"/>
      <c r="I349" s="133"/>
      <c r="J349" s="133"/>
      <c r="K349" s="133"/>
      <c r="L349" s="133"/>
      <c r="M349" s="133"/>
      <c r="N349" s="133"/>
      <c r="O349" s="133"/>
      <c r="P349" s="133"/>
      <c r="Q349" s="133"/>
    </row>
    <row r="350" spans="1:17" ht="12">
      <c r="A350" s="18"/>
      <c r="C350" s="133"/>
      <c r="D350" s="133"/>
      <c r="E350" s="133"/>
      <c r="F350" s="133"/>
      <c r="G350" s="133"/>
      <c r="H350" s="133"/>
      <c r="I350" s="133"/>
      <c r="J350" s="133"/>
      <c r="K350" s="133"/>
      <c r="L350" s="133"/>
      <c r="M350" s="133"/>
      <c r="N350" s="133"/>
      <c r="O350" s="133"/>
      <c r="P350" s="133"/>
      <c r="Q350" s="133"/>
    </row>
    <row r="351" spans="1:17" ht="12">
      <c r="A351" s="18"/>
      <c r="C351" s="133"/>
      <c r="D351" s="133"/>
      <c r="E351" s="133"/>
      <c r="F351" s="133"/>
      <c r="G351" s="133"/>
      <c r="H351" s="133"/>
      <c r="I351" s="133"/>
      <c r="J351" s="133"/>
      <c r="K351" s="133"/>
      <c r="L351" s="133"/>
      <c r="M351" s="133"/>
      <c r="N351" s="133"/>
      <c r="O351" s="133"/>
      <c r="P351" s="133"/>
      <c r="Q351" s="133"/>
    </row>
    <row r="352" spans="1:17" ht="12">
      <c r="A352" s="18"/>
      <c r="C352" s="133"/>
      <c r="D352" s="133"/>
      <c r="E352" s="133"/>
      <c r="F352" s="133"/>
      <c r="G352" s="133"/>
      <c r="H352" s="133"/>
      <c r="I352" s="133"/>
      <c r="J352" s="133"/>
      <c r="K352" s="133"/>
      <c r="L352" s="133"/>
      <c r="M352" s="133"/>
      <c r="N352" s="133"/>
      <c r="O352" s="133"/>
      <c r="P352" s="133"/>
      <c r="Q352" s="133"/>
    </row>
    <row r="353" spans="1:17" ht="12">
      <c r="A353" s="18"/>
      <c r="C353" s="133"/>
      <c r="D353" s="133"/>
      <c r="E353" s="133"/>
      <c r="F353" s="133"/>
      <c r="G353" s="133"/>
      <c r="H353" s="133"/>
      <c r="I353" s="133"/>
      <c r="J353" s="133"/>
      <c r="K353" s="133"/>
      <c r="L353" s="133"/>
      <c r="M353" s="133"/>
      <c r="N353" s="133"/>
      <c r="O353" s="133"/>
      <c r="P353" s="133"/>
      <c r="Q353" s="133"/>
    </row>
    <row r="354" spans="1:17" ht="12">
      <c r="A354" s="18"/>
      <c r="C354" s="133"/>
      <c r="D354" s="133"/>
      <c r="E354" s="133"/>
      <c r="F354" s="133"/>
      <c r="G354" s="133"/>
      <c r="H354" s="133"/>
      <c r="I354" s="133"/>
      <c r="J354" s="133"/>
      <c r="K354" s="133"/>
      <c r="L354" s="133"/>
      <c r="M354" s="133"/>
      <c r="N354" s="133"/>
      <c r="O354" s="133"/>
      <c r="P354" s="133"/>
      <c r="Q354" s="133"/>
    </row>
    <row r="355" spans="1:17" ht="12">
      <c r="A355" s="18"/>
      <c r="C355" s="133"/>
      <c r="D355" s="133"/>
      <c r="E355" s="133"/>
      <c r="F355" s="133"/>
      <c r="G355" s="133"/>
      <c r="H355" s="133"/>
      <c r="I355" s="133"/>
      <c r="J355" s="133"/>
      <c r="K355" s="133"/>
      <c r="L355" s="133"/>
      <c r="M355" s="133"/>
      <c r="N355" s="133"/>
      <c r="O355" s="133"/>
      <c r="P355" s="133"/>
      <c r="Q355" s="133"/>
    </row>
    <row r="356" spans="1:17" ht="12">
      <c r="A356" s="18"/>
      <c r="C356" s="133"/>
      <c r="D356" s="133"/>
      <c r="E356" s="133"/>
      <c r="F356" s="133"/>
      <c r="G356" s="133"/>
      <c r="H356" s="133"/>
      <c r="I356" s="133"/>
      <c r="J356" s="133"/>
      <c r="K356" s="133"/>
      <c r="L356" s="133"/>
      <c r="M356" s="133"/>
      <c r="N356" s="133"/>
      <c r="O356" s="133"/>
      <c r="P356" s="133"/>
      <c r="Q356" s="133"/>
    </row>
    <row r="357" spans="1:17" ht="12">
      <c r="A357" s="18"/>
      <c r="C357" s="133"/>
      <c r="D357" s="133"/>
      <c r="E357" s="133"/>
      <c r="F357" s="133"/>
      <c r="G357" s="133"/>
      <c r="H357" s="133"/>
      <c r="I357" s="133"/>
      <c r="J357" s="133"/>
      <c r="K357" s="133"/>
      <c r="L357" s="133"/>
      <c r="M357" s="133"/>
      <c r="N357" s="133"/>
      <c r="O357" s="133"/>
      <c r="P357" s="133"/>
      <c r="Q357" s="133"/>
    </row>
    <row r="358" spans="1:17" ht="12">
      <c r="A358" s="18"/>
      <c r="C358" s="133"/>
      <c r="D358" s="133"/>
      <c r="E358" s="133"/>
      <c r="F358" s="133"/>
      <c r="G358" s="133"/>
      <c r="H358" s="133"/>
      <c r="I358" s="133"/>
      <c r="J358" s="133"/>
      <c r="K358" s="133"/>
      <c r="L358" s="133"/>
      <c r="M358" s="133"/>
      <c r="N358" s="133"/>
      <c r="O358" s="133"/>
      <c r="P358" s="133"/>
      <c r="Q358" s="133"/>
    </row>
    <row r="359" spans="1:17" ht="12">
      <c r="A359" s="18"/>
      <c r="C359" s="133"/>
      <c r="D359" s="133"/>
      <c r="E359" s="133"/>
      <c r="F359" s="133"/>
      <c r="G359" s="133"/>
      <c r="H359" s="133"/>
      <c r="I359" s="133"/>
      <c r="J359" s="133"/>
      <c r="K359" s="133"/>
      <c r="L359" s="133"/>
      <c r="M359" s="133"/>
      <c r="N359" s="133"/>
      <c r="O359" s="133"/>
      <c r="P359" s="133"/>
      <c r="Q359" s="133"/>
    </row>
    <row r="360" spans="1:17" ht="12">
      <c r="A360" s="18"/>
      <c r="C360" s="133"/>
      <c r="D360" s="133"/>
      <c r="E360" s="133"/>
      <c r="F360" s="133"/>
      <c r="G360" s="133"/>
      <c r="H360" s="133"/>
      <c r="I360" s="133"/>
      <c r="J360" s="133"/>
      <c r="K360" s="133"/>
      <c r="L360" s="133"/>
      <c r="M360" s="133"/>
      <c r="N360" s="133"/>
      <c r="O360" s="133"/>
      <c r="P360" s="133"/>
      <c r="Q360" s="133"/>
    </row>
    <row r="361" spans="1:17" ht="12">
      <c r="A361" s="18"/>
      <c r="C361" s="133"/>
      <c r="D361" s="133"/>
      <c r="E361" s="133"/>
      <c r="F361" s="133"/>
      <c r="G361" s="133"/>
      <c r="H361" s="133"/>
      <c r="I361" s="133"/>
      <c r="J361" s="133"/>
      <c r="K361" s="133"/>
      <c r="L361" s="133"/>
      <c r="M361" s="133"/>
      <c r="N361" s="133"/>
      <c r="O361" s="133"/>
      <c r="P361" s="133"/>
      <c r="Q361" s="133"/>
    </row>
    <row r="362" spans="1:17" ht="12">
      <c r="A362" s="18"/>
      <c r="C362" s="133"/>
      <c r="D362" s="133"/>
      <c r="E362" s="133"/>
      <c r="F362" s="133"/>
      <c r="G362" s="133"/>
      <c r="H362" s="133"/>
      <c r="I362" s="133"/>
      <c r="J362" s="133"/>
      <c r="K362" s="133"/>
      <c r="L362" s="133"/>
      <c r="M362" s="133"/>
      <c r="N362" s="133"/>
      <c r="O362" s="133"/>
      <c r="P362" s="133"/>
      <c r="Q362" s="133"/>
    </row>
    <row r="363" spans="1:17" ht="12">
      <c r="A363" s="18"/>
      <c r="C363" s="133"/>
      <c r="D363" s="133"/>
      <c r="E363" s="133"/>
      <c r="F363" s="133"/>
      <c r="G363" s="133"/>
      <c r="H363" s="133"/>
      <c r="I363" s="133"/>
      <c r="J363" s="133"/>
      <c r="K363" s="133"/>
      <c r="L363" s="133"/>
      <c r="M363" s="133"/>
      <c r="N363" s="133"/>
      <c r="O363" s="133"/>
      <c r="P363" s="133"/>
      <c r="Q363" s="133"/>
    </row>
    <row r="364" spans="1:17" ht="12">
      <c r="A364" s="18"/>
      <c r="C364" s="133"/>
      <c r="D364" s="133"/>
      <c r="E364" s="133"/>
      <c r="F364" s="133"/>
      <c r="G364" s="133"/>
      <c r="H364" s="133"/>
      <c r="I364" s="133"/>
      <c r="J364" s="133"/>
      <c r="K364" s="133"/>
      <c r="L364" s="133"/>
      <c r="M364" s="133"/>
      <c r="N364" s="133"/>
      <c r="O364" s="133"/>
      <c r="P364" s="133"/>
      <c r="Q364" s="133"/>
    </row>
    <row r="365" spans="1:17" ht="12">
      <c r="A365" s="18"/>
      <c r="C365" s="133"/>
      <c r="D365" s="133"/>
      <c r="E365" s="133"/>
      <c r="F365" s="133"/>
      <c r="G365" s="133"/>
      <c r="H365" s="133"/>
      <c r="I365" s="133"/>
      <c r="J365" s="133"/>
      <c r="K365" s="133"/>
      <c r="L365" s="133"/>
      <c r="M365" s="133"/>
      <c r="N365" s="133"/>
      <c r="O365" s="133"/>
      <c r="P365" s="133"/>
      <c r="Q365" s="133"/>
    </row>
    <row r="366" spans="1:17" ht="12">
      <c r="A366" s="18"/>
      <c r="C366" s="133"/>
      <c r="D366" s="133"/>
      <c r="E366" s="133"/>
      <c r="F366" s="133"/>
      <c r="G366" s="133"/>
      <c r="H366" s="133"/>
      <c r="I366" s="133"/>
      <c r="J366" s="133"/>
      <c r="K366" s="133"/>
      <c r="L366" s="133"/>
      <c r="M366" s="133"/>
      <c r="N366" s="133"/>
      <c r="O366" s="133"/>
      <c r="P366" s="133"/>
      <c r="Q366" s="133"/>
    </row>
    <row r="367" spans="1:17" ht="12">
      <c r="A367" s="18"/>
      <c r="C367" s="133"/>
      <c r="D367" s="133"/>
      <c r="E367" s="133"/>
      <c r="F367" s="133"/>
      <c r="G367" s="133"/>
      <c r="H367" s="133"/>
      <c r="I367" s="133"/>
      <c r="J367" s="133"/>
      <c r="K367" s="133"/>
      <c r="L367" s="133"/>
      <c r="M367" s="133"/>
      <c r="N367" s="133"/>
      <c r="O367" s="133"/>
      <c r="P367" s="133"/>
      <c r="Q367" s="133"/>
    </row>
    <row r="368" spans="1:17" ht="12">
      <c r="A368" s="18"/>
      <c r="C368" s="133"/>
      <c r="D368" s="133"/>
      <c r="E368" s="133"/>
      <c r="F368" s="133"/>
      <c r="G368" s="133"/>
      <c r="H368" s="133"/>
      <c r="I368" s="133"/>
      <c r="J368" s="133"/>
      <c r="K368" s="133"/>
      <c r="L368" s="133"/>
      <c r="M368" s="133"/>
      <c r="N368" s="133"/>
      <c r="O368" s="133"/>
      <c r="P368" s="133"/>
      <c r="Q368" s="133"/>
    </row>
    <row r="369" spans="1:17" ht="12">
      <c r="A369" s="18"/>
      <c r="C369" s="133"/>
      <c r="D369" s="133"/>
      <c r="E369" s="133"/>
      <c r="F369" s="133"/>
      <c r="G369" s="133"/>
      <c r="H369" s="133"/>
      <c r="I369" s="133"/>
      <c r="J369" s="133"/>
      <c r="K369" s="133"/>
      <c r="L369" s="133"/>
      <c r="M369" s="133"/>
      <c r="N369" s="133"/>
      <c r="O369" s="133"/>
      <c r="P369" s="133"/>
      <c r="Q369" s="133"/>
    </row>
    <row r="370" spans="1:17" ht="12">
      <c r="A370" s="18"/>
      <c r="C370" s="133"/>
      <c r="D370" s="133"/>
      <c r="E370" s="133"/>
      <c r="F370" s="133"/>
      <c r="G370" s="133"/>
      <c r="H370" s="133"/>
      <c r="I370" s="133"/>
      <c r="J370" s="133"/>
      <c r="K370" s="133"/>
      <c r="L370" s="133"/>
      <c r="M370" s="133"/>
      <c r="N370" s="133"/>
      <c r="O370" s="133"/>
      <c r="P370" s="133"/>
      <c r="Q370" s="133"/>
    </row>
    <row r="371" spans="1:17" ht="12">
      <c r="A371" s="18"/>
      <c r="C371" s="133"/>
      <c r="D371" s="133"/>
      <c r="E371" s="133"/>
      <c r="F371" s="133"/>
      <c r="G371" s="133"/>
      <c r="H371" s="133"/>
      <c r="I371" s="133"/>
      <c r="J371" s="133"/>
      <c r="K371" s="133"/>
      <c r="L371" s="133"/>
      <c r="M371" s="133"/>
      <c r="N371" s="133"/>
      <c r="O371" s="133"/>
      <c r="P371" s="133"/>
      <c r="Q371" s="133"/>
    </row>
    <row r="372" spans="1:17" ht="12">
      <c r="A372" s="18"/>
      <c r="C372" s="133"/>
      <c r="D372" s="133"/>
      <c r="E372" s="133"/>
      <c r="F372" s="133"/>
      <c r="G372" s="133"/>
      <c r="H372" s="133"/>
      <c r="I372" s="133"/>
      <c r="J372" s="133"/>
      <c r="K372" s="133"/>
      <c r="L372" s="133"/>
      <c r="M372" s="133"/>
      <c r="N372" s="133"/>
      <c r="O372" s="133"/>
      <c r="P372" s="133"/>
      <c r="Q372" s="133"/>
    </row>
    <row r="373" spans="1:17" ht="12">
      <c r="A373" s="18"/>
      <c r="C373" s="133"/>
      <c r="D373" s="133"/>
      <c r="E373" s="133"/>
      <c r="F373" s="133"/>
      <c r="G373" s="133"/>
      <c r="H373" s="133"/>
      <c r="I373" s="133"/>
      <c r="J373" s="133"/>
      <c r="K373" s="133"/>
      <c r="L373" s="133"/>
      <c r="M373" s="133"/>
      <c r="N373" s="133"/>
      <c r="O373" s="133"/>
      <c r="P373" s="133"/>
      <c r="Q373" s="133"/>
    </row>
    <row r="374" spans="1:17" ht="12">
      <c r="A374" s="18"/>
      <c r="C374" s="133"/>
      <c r="D374" s="133"/>
      <c r="E374" s="133"/>
      <c r="F374" s="133"/>
      <c r="G374" s="133"/>
      <c r="H374" s="133"/>
      <c r="I374" s="133"/>
      <c r="J374" s="133"/>
      <c r="K374" s="133"/>
      <c r="L374" s="133"/>
      <c r="M374" s="133"/>
      <c r="N374" s="133"/>
      <c r="O374" s="133"/>
      <c r="P374" s="133"/>
      <c r="Q374" s="133"/>
    </row>
    <row r="375" spans="1:17" ht="12">
      <c r="A375" s="18"/>
      <c r="C375" s="133"/>
      <c r="D375" s="133"/>
      <c r="E375" s="133"/>
      <c r="F375" s="133"/>
      <c r="G375" s="133"/>
      <c r="H375" s="133"/>
      <c r="I375" s="133"/>
      <c r="J375" s="133"/>
      <c r="K375" s="133"/>
      <c r="L375" s="133"/>
      <c r="M375" s="133"/>
      <c r="N375" s="133"/>
      <c r="O375" s="133"/>
      <c r="P375" s="133"/>
      <c r="Q375" s="133"/>
    </row>
    <row r="376" spans="1:17" ht="12">
      <c r="A376" s="18"/>
      <c r="C376" s="133"/>
      <c r="D376" s="133"/>
      <c r="E376" s="133"/>
      <c r="F376" s="133"/>
      <c r="G376" s="133"/>
      <c r="H376" s="133"/>
      <c r="I376" s="133"/>
      <c r="J376" s="133"/>
      <c r="K376" s="133"/>
      <c r="L376" s="133"/>
      <c r="M376" s="133"/>
      <c r="N376" s="133"/>
      <c r="O376" s="133"/>
      <c r="P376" s="133"/>
      <c r="Q376" s="133"/>
    </row>
    <row r="377" spans="1:17" ht="12">
      <c r="A377" s="18"/>
      <c r="C377" s="133"/>
      <c r="D377" s="133"/>
      <c r="E377" s="133"/>
      <c r="F377" s="133"/>
      <c r="G377" s="133"/>
      <c r="H377" s="133"/>
      <c r="I377" s="133"/>
      <c r="J377" s="133"/>
      <c r="K377" s="133"/>
      <c r="L377" s="133"/>
      <c r="M377" s="133"/>
      <c r="N377" s="133"/>
      <c r="O377" s="133"/>
      <c r="P377" s="133"/>
      <c r="Q377" s="133"/>
    </row>
    <row r="378" spans="1:17" ht="12">
      <c r="A378" s="18"/>
      <c r="C378" s="133"/>
      <c r="D378" s="133"/>
      <c r="E378" s="133"/>
      <c r="F378" s="133"/>
      <c r="G378" s="133"/>
      <c r="H378" s="133"/>
      <c r="I378" s="133"/>
      <c r="J378" s="133"/>
      <c r="K378" s="133"/>
      <c r="L378" s="133"/>
      <c r="M378" s="133"/>
      <c r="N378" s="133"/>
      <c r="O378" s="133"/>
      <c r="P378" s="133"/>
      <c r="Q378" s="133"/>
    </row>
  </sheetData>
  <sheetProtection/>
  <hyperlinks>
    <hyperlink ref="A33" location="Contents!A1" display="Return to contents page"/>
  </hyperlink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S387"/>
  <sheetViews>
    <sheetView zoomScale="90" zoomScaleNormal="90" zoomScalePageLayoutView="0" workbookViewId="0" topLeftCell="A1">
      <pane ySplit="7" topLeftCell="A105" activePane="bottomLeft" state="frozen"/>
      <selection pane="topLeft" activeCell="A1" sqref="A1"/>
      <selection pane="bottomLeft" activeCell="A2" sqref="A2"/>
    </sheetView>
  </sheetViews>
  <sheetFormatPr defaultColWidth="8.7109375" defaultRowHeight="12.75"/>
  <cols>
    <col min="1" max="1" width="9.28125" style="132" customWidth="1"/>
    <col min="2" max="2" width="10.28125" style="18" bestFit="1" customWidth="1"/>
    <col min="3" max="4" width="9.28125" style="18" bestFit="1" customWidth="1"/>
    <col min="5" max="5" width="8.140625" style="18" bestFit="1" customWidth="1"/>
    <col min="6" max="6" width="13.00390625" style="18" customWidth="1"/>
    <col min="7" max="7" width="13.140625" style="18" customWidth="1"/>
    <col min="8" max="8" width="10.28125" style="18" bestFit="1" customWidth="1"/>
    <col min="9" max="9" width="9.28125" style="18" bestFit="1" customWidth="1"/>
    <col min="10" max="10" width="12.7109375" style="18" customWidth="1"/>
    <col min="11" max="11" width="8.140625" style="18" bestFit="1" customWidth="1"/>
    <col min="12" max="12" width="13.28125" style="18" bestFit="1" customWidth="1"/>
    <col min="13" max="13" width="11.28125" style="18" customWidth="1"/>
    <col min="14" max="14" width="14.28125" style="18" bestFit="1" customWidth="1"/>
    <col min="15" max="15" width="11.28125" style="18" customWidth="1"/>
    <col min="16" max="16" width="12.421875" style="18" customWidth="1"/>
    <col min="17" max="17" width="10.421875" style="18" bestFit="1" customWidth="1"/>
    <col min="18" max="16384" width="8.7109375" style="18" customWidth="1"/>
  </cols>
  <sheetData>
    <row r="1" spans="1:2" ht="34.5" hidden="1">
      <c r="A1" s="130" t="s">
        <v>40</v>
      </c>
      <c r="B1" s="131"/>
    </row>
    <row r="2" spans="1:17" ht="15">
      <c r="A2" s="230" t="s">
        <v>41</v>
      </c>
      <c r="B2" s="138"/>
      <c r="C2" s="138"/>
      <c r="D2" s="138"/>
      <c r="E2" s="138"/>
      <c r="F2" s="138"/>
      <c r="G2" s="138"/>
      <c r="H2" s="138"/>
      <c r="I2" s="138"/>
      <c r="J2" s="138"/>
      <c r="K2" s="138"/>
      <c r="L2" s="138"/>
      <c r="M2" s="138"/>
      <c r="N2" s="138"/>
      <c r="O2" s="138"/>
      <c r="P2" s="139"/>
      <c r="Q2" s="139" t="s">
        <v>31</v>
      </c>
    </row>
    <row r="3" spans="1:17" ht="12">
      <c r="A3" s="191"/>
      <c r="B3" s="214"/>
      <c r="C3" s="138"/>
      <c r="D3" s="138"/>
      <c r="E3" s="138"/>
      <c r="F3" s="138"/>
      <c r="G3" s="138"/>
      <c r="H3" s="138"/>
      <c r="I3" s="138"/>
      <c r="J3" s="138"/>
      <c r="K3" s="138"/>
      <c r="L3" s="138"/>
      <c r="M3" s="138"/>
      <c r="N3" s="138"/>
      <c r="O3" s="138"/>
      <c r="P3" s="138"/>
      <c r="Q3" s="138"/>
    </row>
    <row r="4" spans="1:17" ht="12" hidden="1">
      <c r="A4" s="191"/>
      <c r="B4" s="214"/>
      <c r="C4" s="147"/>
      <c r="D4" s="147"/>
      <c r="E4" s="147"/>
      <c r="F4" s="147"/>
      <c r="G4" s="147"/>
      <c r="H4" s="141"/>
      <c r="I4" s="141"/>
      <c r="J4" s="141"/>
      <c r="K4" s="142"/>
      <c r="L4" s="142"/>
      <c r="M4" s="142"/>
      <c r="N4" s="141"/>
      <c r="O4" s="147"/>
      <c r="P4" s="147"/>
      <c r="Q4" s="147"/>
    </row>
    <row r="5" spans="1:17" ht="19.5" customHeight="1">
      <c r="A5" s="231"/>
      <c r="B5" s="232"/>
      <c r="C5" s="248" t="s">
        <v>1</v>
      </c>
      <c r="D5" s="240"/>
      <c r="E5" s="241"/>
      <c r="F5" s="241"/>
      <c r="G5" s="242"/>
      <c r="H5" s="248" t="s">
        <v>2</v>
      </c>
      <c r="I5" s="241"/>
      <c r="J5" s="241"/>
      <c r="K5" s="241"/>
      <c r="L5" s="241"/>
      <c r="M5" s="241"/>
      <c r="N5" s="242"/>
      <c r="O5" s="248" t="s">
        <v>0</v>
      </c>
      <c r="P5" s="241"/>
      <c r="Q5" s="242"/>
    </row>
    <row r="6" spans="1:17" ht="12.75" customHeight="1" hidden="1">
      <c r="A6" s="162"/>
      <c r="B6" s="163"/>
      <c r="C6" s="243"/>
      <c r="D6" s="244"/>
      <c r="E6" s="244"/>
      <c r="F6" s="245"/>
      <c r="G6" s="246"/>
      <c r="H6" s="247"/>
      <c r="I6" s="244"/>
      <c r="J6" s="244"/>
      <c r="K6" s="244"/>
      <c r="L6" s="244"/>
      <c r="M6" s="245"/>
      <c r="N6" s="163"/>
      <c r="O6" s="244"/>
      <c r="P6" s="244"/>
      <c r="Q6" s="163"/>
    </row>
    <row r="7" spans="1:17" ht="26.25" customHeight="1">
      <c r="A7" s="216"/>
      <c r="B7" s="215"/>
      <c r="C7" s="156" t="s">
        <v>61</v>
      </c>
      <c r="D7" s="155" t="s">
        <v>62</v>
      </c>
      <c r="E7" s="155" t="s">
        <v>63</v>
      </c>
      <c r="F7" s="155" t="s">
        <v>143</v>
      </c>
      <c r="G7" s="164" t="s">
        <v>59</v>
      </c>
      <c r="H7" s="156" t="s">
        <v>78</v>
      </c>
      <c r="I7" s="155" t="s">
        <v>64</v>
      </c>
      <c r="J7" s="155" t="s">
        <v>79</v>
      </c>
      <c r="K7" s="155" t="s">
        <v>80</v>
      </c>
      <c r="L7" s="155" t="s">
        <v>81</v>
      </c>
      <c r="M7" s="155" t="s">
        <v>144</v>
      </c>
      <c r="N7" s="164" t="s">
        <v>82</v>
      </c>
      <c r="O7" s="155" t="s">
        <v>145</v>
      </c>
      <c r="P7" s="155" t="s">
        <v>84</v>
      </c>
      <c r="Q7" s="164" t="s">
        <v>83</v>
      </c>
    </row>
    <row r="8" spans="1:17" ht="12" hidden="1">
      <c r="A8" s="140"/>
      <c r="B8" s="143"/>
      <c r="C8" s="138"/>
      <c r="D8" s="138"/>
      <c r="E8" s="138"/>
      <c r="F8" s="138"/>
      <c r="G8" s="143"/>
      <c r="H8" s="138"/>
      <c r="I8" s="138"/>
      <c r="J8" s="138"/>
      <c r="K8" s="138"/>
      <c r="L8" s="138"/>
      <c r="M8" s="138"/>
      <c r="N8" s="143"/>
      <c r="O8" s="138"/>
      <c r="P8" s="138"/>
      <c r="Q8" s="143"/>
    </row>
    <row r="9" spans="1:17" ht="19.5" customHeight="1">
      <c r="A9" s="140">
        <v>1995</v>
      </c>
      <c r="B9" s="143" t="s">
        <v>35</v>
      </c>
      <c r="C9" s="144">
        <f>+Month!C10</f>
        <v>4845</v>
      </c>
      <c r="D9" s="144">
        <f>+Month!D10</f>
        <v>1347</v>
      </c>
      <c r="E9" s="144">
        <f>+Month!E10</f>
        <v>429</v>
      </c>
      <c r="F9" s="144">
        <f>+Month!F10</f>
        <v>100</v>
      </c>
      <c r="G9" s="145">
        <f>+Month!G10</f>
        <v>6721</v>
      </c>
      <c r="H9" s="144">
        <f>+Month!H10</f>
        <v>2564</v>
      </c>
      <c r="I9" s="144">
        <f>+Month!I10</f>
        <v>2499</v>
      </c>
      <c r="J9" s="144"/>
      <c r="K9" s="144">
        <f>+Month!K10</f>
        <v>2748</v>
      </c>
      <c r="L9" s="144">
        <f>+Month!L10</f>
        <v>1437</v>
      </c>
      <c r="M9" s="144">
        <f aca="true" t="shared" si="0" ref="M9:M51">O9-F9</f>
        <v>1703</v>
      </c>
      <c r="N9" s="145">
        <f>+Month!N10</f>
        <v>9248</v>
      </c>
      <c r="O9" s="144">
        <f>+Month!O10</f>
        <v>1803</v>
      </c>
      <c r="P9" s="144">
        <f>+Month!P10</f>
        <v>14166</v>
      </c>
      <c r="Q9" s="145">
        <f>+Month!Q10</f>
        <v>15969</v>
      </c>
    </row>
    <row r="10" spans="1:17" ht="12">
      <c r="A10" s="140">
        <v>1995</v>
      </c>
      <c r="B10" s="143" t="s">
        <v>36</v>
      </c>
      <c r="C10" s="144">
        <f>+Month!C13</f>
        <v>4927</v>
      </c>
      <c r="D10" s="144">
        <f>+Month!D13</f>
        <v>956</v>
      </c>
      <c r="E10" s="144">
        <f>+Month!E13</f>
        <v>520</v>
      </c>
      <c r="F10" s="144">
        <f>+Month!F13</f>
        <v>100</v>
      </c>
      <c r="G10" s="145">
        <f>+Month!G13</f>
        <v>6503</v>
      </c>
      <c r="H10" s="144">
        <f>+Month!H13</f>
        <v>2250</v>
      </c>
      <c r="I10" s="144">
        <f>+Month!I13</f>
        <v>2434</v>
      </c>
      <c r="J10" s="144"/>
      <c r="K10" s="144">
        <f>+Month!K13</f>
        <v>2960</v>
      </c>
      <c r="L10" s="144">
        <f>+Month!L13</f>
        <v>1442</v>
      </c>
      <c r="M10" s="144">
        <f t="shared" si="0"/>
        <v>1559</v>
      </c>
      <c r="N10" s="145">
        <f>+Month!N13</f>
        <v>9086</v>
      </c>
      <c r="O10" s="144">
        <f>+Month!O13</f>
        <v>1659</v>
      </c>
      <c r="P10" s="144">
        <f>+Month!P13</f>
        <v>13930</v>
      </c>
      <c r="Q10" s="145">
        <f>+Month!Q13</f>
        <v>15589</v>
      </c>
    </row>
    <row r="11" spans="1:17" ht="12.75" customHeight="1">
      <c r="A11" s="140">
        <v>1995</v>
      </c>
      <c r="B11" s="143" t="s">
        <v>37</v>
      </c>
      <c r="C11" s="144">
        <f>+Month!C16</f>
        <v>5344</v>
      </c>
      <c r="D11" s="144">
        <f>+Month!D16</f>
        <v>1170</v>
      </c>
      <c r="E11" s="144">
        <f>+Month!E16</f>
        <v>556</v>
      </c>
      <c r="F11" s="144">
        <f>+Month!F16</f>
        <v>100</v>
      </c>
      <c r="G11" s="145">
        <f>+Month!G16</f>
        <v>7170</v>
      </c>
      <c r="H11" s="144">
        <f>+Month!H16</f>
        <v>2290</v>
      </c>
      <c r="I11" s="144">
        <f>+Month!I16</f>
        <v>2475</v>
      </c>
      <c r="J11" s="144"/>
      <c r="K11" s="144">
        <f>+Month!K16</f>
        <v>3093</v>
      </c>
      <c r="L11" s="144">
        <f>+Month!L16</f>
        <v>1535</v>
      </c>
      <c r="M11" s="144">
        <f t="shared" si="0"/>
        <v>1455</v>
      </c>
      <c r="N11" s="145">
        <f>+Month!N16</f>
        <v>9393</v>
      </c>
      <c r="O11" s="144">
        <f>+Month!O16</f>
        <v>1555</v>
      </c>
      <c r="P11" s="144">
        <f>+Month!P16</f>
        <v>15008</v>
      </c>
      <c r="Q11" s="145">
        <f>+Month!Q16</f>
        <v>16563</v>
      </c>
    </row>
    <row r="12" spans="1:17" ht="12">
      <c r="A12" s="146">
        <v>1995</v>
      </c>
      <c r="B12" s="165" t="s">
        <v>38</v>
      </c>
      <c r="C12" s="148">
        <f>+Month!C19</f>
        <v>5076</v>
      </c>
      <c r="D12" s="148">
        <f>+Month!D19</f>
        <v>1003</v>
      </c>
      <c r="E12" s="148">
        <f>+Month!E19</f>
        <v>588</v>
      </c>
      <c r="F12" s="148">
        <f>+Month!F19</f>
        <v>74</v>
      </c>
      <c r="G12" s="149">
        <f>+Month!G19</f>
        <v>6741</v>
      </c>
      <c r="H12" s="148">
        <f>+Month!H19</f>
        <v>2482</v>
      </c>
      <c r="I12" s="148">
        <f>+Month!I19</f>
        <v>2444</v>
      </c>
      <c r="J12" s="148"/>
      <c r="K12" s="148">
        <f>+Month!K19</f>
        <v>2974</v>
      </c>
      <c r="L12" s="148">
        <f>+Month!L19</f>
        <v>1611</v>
      </c>
      <c r="M12" s="148">
        <f t="shared" si="0"/>
        <v>1534</v>
      </c>
      <c r="N12" s="149">
        <f>+Month!N19</f>
        <v>9511</v>
      </c>
      <c r="O12" s="148">
        <f>+Month!O19</f>
        <v>1608</v>
      </c>
      <c r="P12" s="148">
        <f>+Month!P19</f>
        <v>14644</v>
      </c>
      <c r="Q12" s="149">
        <f>+Month!Q19</f>
        <v>16252</v>
      </c>
    </row>
    <row r="13" spans="1:17" ht="12.75" customHeight="1">
      <c r="A13" s="140">
        <v>1996</v>
      </c>
      <c r="B13" s="143" t="s">
        <v>35</v>
      </c>
      <c r="C13" s="144">
        <f>+Month!C22</f>
        <v>5621</v>
      </c>
      <c r="D13" s="144">
        <f>+Month!D22</f>
        <v>1243</v>
      </c>
      <c r="E13" s="144">
        <f>+Month!E22</f>
        <v>556</v>
      </c>
      <c r="F13" s="144">
        <f>+Month!F22</f>
        <v>75</v>
      </c>
      <c r="G13" s="145">
        <f>+Month!G22</f>
        <v>7495</v>
      </c>
      <c r="H13" s="144">
        <f>+Month!H22</f>
        <v>2412</v>
      </c>
      <c r="I13" s="144">
        <f>+Month!I22</f>
        <v>2166</v>
      </c>
      <c r="J13" s="144"/>
      <c r="K13" s="144">
        <f>+Month!K22</f>
        <v>2939</v>
      </c>
      <c r="L13" s="144">
        <f>+Month!L22</f>
        <v>1502</v>
      </c>
      <c r="M13" s="144">
        <f t="shared" si="0"/>
        <v>1886</v>
      </c>
      <c r="N13" s="145">
        <f>+Month!N22</f>
        <v>9019</v>
      </c>
      <c r="O13" s="144">
        <f>+Month!O22</f>
        <v>1961</v>
      </c>
      <c r="P13" s="144">
        <f>+Month!P22</f>
        <v>14553</v>
      </c>
      <c r="Q13" s="145">
        <f>+Month!Q22</f>
        <v>16514</v>
      </c>
    </row>
    <row r="14" spans="1:17" ht="12">
      <c r="A14" s="140">
        <v>1996</v>
      </c>
      <c r="B14" s="143" t="s">
        <v>36</v>
      </c>
      <c r="C14" s="144">
        <f>+Month!C25</f>
        <v>5292</v>
      </c>
      <c r="D14" s="144">
        <f>+Month!D25</f>
        <v>1162</v>
      </c>
      <c r="E14" s="144">
        <f>+Month!E25</f>
        <v>400</v>
      </c>
      <c r="F14" s="144">
        <f>+Month!F25</f>
        <v>63</v>
      </c>
      <c r="G14" s="145">
        <f>+Month!G25</f>
        <v>6917</v>
      </c>
      <c r="H14" s="144">
        <f>+Month!H25</f>
        <v>2328</v>
      </c>
      <c r="I14" s="144">
        <f>+Month!I25</f>
        <v>2334</v>
      </c>
      <c r="J14" s="144"/>
      <c r="K14" s="144">
        <f>+Month!K25</f>
        <v>2976</v>
      </c>
      <c r="L14" s="144">
        <f>+Month!L25</f>
        <v>1524</v>
      </c>
      <c r="M14" s="144">
        <f t="shared" si="0"/>
        <v>1750</v>
      </c>
      <c r="N14" s="145">
        <f>+Month!N25</f>
        <v>9162</v>
      </c>
      <c r="O14" s="144">
        <f>+Month!O25</f>
        <v>1813</v>
      </c>
      <c r="P14" s="144">
        <f>+Month!P25</f>
        <v>14266</v>
      </c>
      <c r="Q14" s="145">
        <f>+Month!Q25</f>
        <v>16079</v>
      </c>
    </row>
    <row r="15" spans="1:17" ht="12.75" customHeight="1">
      <c r="A15" s="140">
        <v>1996</v>
      </c>
      <c r="B15" s="143" t="s">
        <v>37</v>
      </c>
      <c r="C15" s="144">
        <f>+Month!C28</f>
        <v>5381</v>
      </c>
      <c r="D15" s="144">
        <f>+Month!D28</f>
        <v>1487</v>
      </c>
      <c r="E15" s="144">
        <f>+Month!E28</f>
        <v>364</v>
      </c>
      <c r="F15" s="144">
        <f>+Month!F28</f>
        <v>43</v>
      </c>
      <c r="G15" s="145">
        <f>+Month!G28</f>
        <v>7275</v>
      </c>
      <c r="H15" s="144">
        <f>+Month!H28</f>
        <v>2317</v>
      </c>
      <c r="I15" s="144">
        <f>+Month!I28</f>
        <v>2086</v>
      </c>
      <c r="J15" s="144"/>
      <c r="K15" s="144">
        <f>+Month!K28</f>
        <v>2923</v>
      </c>
      <c r="L15" s="144">
        <f>+Month!L28</f>
        <v>1385</v>
      </c>
      <c r="M15" s="144">
        <f t="shared" si="0"/>
        <v>1553</v>
      </c>
      <c r="N15" s="145">
        <f>+Month!N28</f>
        <v>8711</v>
      </c>
      <c r="O15" s="144">
        <f>+Month!O28</f>
        <v>1596</v>
      </c>
      <c r="P15" s="144">
        <f>+Month!P28</f>
        <v>14390</v>
      </c>
      <c r="Q15" s="145">
        <f>+Month!Q28</f>
        <v>15986</v>
      </c>
    </row>
    <row r="16" spans="1:17" ht="12">
      <c r="A16" s="146">
        <v>1996</v>
      </c>
      <c r="B16" s="165" t="s">
        <v>38</v>
      </c>
      <c r="C16" s="148">
        <f>+Month!C31</f>
        <v>4970</v>
      </c>
      <c r="D16" s="148">
        <f>+Month!D31</f>
        <v>1461</v>
      </c>
      <c r="E16" s="148">
        <f>+Month!E31</f>
        <v>590</v>
      </c>
      <c r="F16" s="148">
        <f>+Month!F31</f>
        <v>44</v>
      </c>
      <c r="G16" s="149">
        <f>+Month!G31</f>
        <v>7065</v>
      </c>
      <c r="H16" s="148">
        <f>+Month!H31</f>
        <v>2509</v>
      </c>
      <c r="I16" s="148">
        <f>+Month!I31</f>
        <v>2534</v>
      </c>
      <c r="J16" s="148"/>
      <c r="K16" s="148">
        <f>+Month!K31</f>
        <v>2962</v>
      </c>
      <c r="L16" s="148">
        <f>+Month!L31</f>
        <v>1441</v>
      </c>
      <c r="M16" s="148">
        <f t="shared" si="0"/>
        <v>1527</v>
      </c>
      <c r="N16" s="149">
        <f>+Month!N31</f>
        <v>9446</v>
      </c>
      <c r="O16" s="148">
        <f>+Month!O31</f>
        <v>1571</v>
      </c>
      <c r="P16" s="148">
        <f>+Month!P31</f>
        <v>14940</v>
      </c>
      <c r="Q16" s="149">
        <f>+Month!Q31</f>
        <v>16511</v>
      </c>
    </row>
    <row r="17" spans="1:17" ht="12.75" customHeight="1">
      <c r="A17" s="140">
        <v>1997</v>
      </c>
      <c r="B17" s="143" t="s">
        <v>35</v>
      </c>
      <c r="C17" s="144">
        <f>+Month!C34</f>
        <v>5286.8</v>
      </c>
      <c r="D17" s="144">
        <f>+Month!D34</f>
        <v>1402.93</v>
      </c>
      <c r="E17" s="144">
        <f>+Month!E34</f>
        <v>686</v>
      </c>
      <c r="F17" s="144">
        <f>+Month!F34</f>
        <v>43</v>
      </c>
      <c r="G17" s="145">
        <f>+Month!G34</f>
        <v>7418.73</v>
      </c>
      <c r="H17" s="144">
        <f>+Month!H34</f>
        <v>2459.48</v>
      </c>
      <c r="I17" s="144">
        <f>+Month!I34</f>
        <v>2403.36</v>
      </c>
      <c r="J17" s="144"/>
      <c r="K17" s="144">
        <f>+Month!K34</f>
        <v>2974.41</v>
      </c>
      <c r="L17" s="144">
        <f>+Month!L34</f>
        <v>1376.39</v>
      </c>
      <c r="M17" s="144">
        <f t="shared" si="0"/>
        <v>1455.4</v>
      </c>
      <c r="N17" s="145">
        <f>+Month!N34</f>
        <v>9213.65</v>
      </c>
      <c r="O17" s="144">
        <f>+Month!O34</f>
        <v>1498.4</v>
      </c>
      <c r="P17" s="144">
        <f>+Month!P34</f>
        <v>15133.98</v>
      </c>
      <c r="Q17" s="145">
        <f>+Month!Q34</f>
        <v>16632.38</v>
      </c>
    </row>
    <row r="18" spans="1:17" ht="12">
      <c r="A18" s="140">
        <v>1997</v>
      </c>
      <c r="B18" s="143" t="s">
        <v>36</v>
      </c>
      <c r="C18" s="144">
        <f>+Month!C37</f>
        <v>5353.2</v>
      </c>
      <c r="D18" s="144">
        <f>+Month!D37</f>
        <v>1409.46</v>
      </c>
      <c r="E18" s="144">
        <f>+Month!E37</f>
        <v>610</v>
      </c>
      <c r="F18" s="144">
        <f>+Month!F37</f>
        <v>40</v>
      </c>
      <c r="G18" s="145">
        <f>+Month!G37</f>
        <v>7412.66</v>
      </c>
      <c r="H18" s="144">
        <f>+Month!H37</f>
        <v>2385.56</v>
      </c>
      <c r="I18" s="144">
        <f>+Month!I37</f>
        <v>2436.05</v>
      </c>
      <c r="J18" s="144"/>
      <c r="K18" s="144">
        <f>+Month!K37</f>
        <v>2975.15</v>
      </c>
      <c r="L18" s="144">
        <f>+Month!L37</f>
        <v>1556.03</v>
      </c>
      <c r="M18" s="144">
        <f t="shared" si="0"/>
        <v>1471.7</v>
      </c>
      <c r="N18" s="145">
        <f>+Month!N37</f>
        <v>9352.79</v>
      </c>
      <c r="O18" s="144">
        <f>+Month!O37</f>
        <v>1511.7</v>
      </c>
      <c r="P18" s="144">
        <f>+Month!P37</f>
        <v>15253.75</v>
      </c>
      <c r="Q18" s="145">
        <f>+Month!Q37</f>
        <v>16765.45</v>
      </c>
    </row>
    <row r="19" spans="1:17" ht="12.75" customHeight="1">
      <c r="A19" s="140">
        <v>1997</v>
      </c>
      <c r="B19" s="143" t="s">
        <v>37</v>
      </c>
      <c r="C19" s="144">
        <f>+Month!C40</f>
        <v>5056.75</v>
      </c>
      <c r="D19" s="144">
        <f>+Month!D40</f>
        <v>1532.79</v>
      </c>
      <c r="E19" s="144">
        <f>+Month!E40</f>
        <v>620</v>
      </c>
      <c r="F19" s="144">
        <f>+Month!F40</f>
        <v>160</v>
      </c>
      <c r="G19" s="145">
        <f>+Month!G40</f>
        <v>7369.53</v>
      </c>
      <c r="H19" s="144">
        <f>+Month!H40</f>
        <v>2342.03</v>
      </c>
      <c r="I19" s="144">
        <f>+Month!I40</f>
        <v>2352.14</v>
      </c>
      <c r="J19" s="144"/>
      <c r="K19" s="144">
        <f>+Month!K40</f>
        <v>3004.13</v>
      </c>
      <c r="L19" s="144">
        <f>+Month!L40</f>
        <v>1547.53</v>
      </c>
      <c r="M19" s="144">
        <f t="shared" si="0"/>
        <v>1814.1</v>
      </c>
      <c r="N19" s="145">
        <f>+Month!N40</f>
        <v>9245.83</v>
      </c>
      <c r="O19" s="144">
        <f>+Month!O40</f>
        <v>1974.1</v>
      </c>
      <c r="P19" s="144">
        <f>+Month!P40</f>
        <v>14641.27</v>
      </c>
      <c r="Q19" s="145">
        <f>+Month!Q40</f>
        <v>16615.37</v>
      </c>
    </row>
    <row r="20" spans="1:17" ht="12">
      <c r="A20" s="146">
        <v>1997</v>
      </c>
      <c r="B20" s="165" t="s">
        <v>38</v>
      </c>
      <c r="C20" s="148">
        <f>+Month!C43</f>
        <v>4976.66</v>
      </c>
      <c r="D20" s="148">
        <f>+Month!D43</f>
        <v>1463.13</v>
      </c>
      <c r="E20" s="148">
        <f>+Month!E43</f>
        <v>790</v>
      </c>
      <c r="F20" s="148">
        <f>+Month!F43</f>
        <v>160</v>
      </c>
      <c r="G20" s="149">
        <f>+Month!G43</f>
        <v>7389.79</v>
      </c>
      <c r="H20" s="148">
        <f>+Month!H43</f>
        <v>2223.68</v>
      </c>
      <c r="I20" s="148">
        <f>+Month!I43</f>
        <v>2500.02</v>
      </c>
      <c r="J20" s="148"/>
      <c r="K20" s="148">
        <f>+Month!K43</f>
        <v>2879.51</v>
      </c>
      <c r="L20" s="148">
        <f>+Month!L43</f>
        <v>1534.81</v>
      </c>
      <c r="M20" s="148">
        <f t="shared" si="0"/>
        <v>1858.1</v>
      </c>
      <c r="N20" s="149">
        <f>+Month!N43</f>
        <v>9138.02</v>
      </c>
      <c r="O20" s="148">
        <f>+Month!O43</f>
        <v>2018.1</v>
      </c>
      <c r="P20" s="148">
        <f>+Month!P43</f>
        <v>14509.71</v>
      </c>
      <c r="Q20" s="149">
        <f>+Month!Q43</f>
        <v>16527.81</v>
      </c>
    </row>
    <row r="21" spans="1:17" ht="12.75" customHeight="1">
      <c r="A21" s="140">
        <v>1998</v>
      </c>
      <c r="B21" s="143" t="s">
        <v>35</v>
      </c>
      <c r="C21" s="144">
        <f>+Month!C46</f>
        <v>5492.75</v>
      </c>
      <c r="D21" s="144">
        <f>+Month!D46</f>
        <v>1308.78</v>
      </c>
      <c r="E21" s="144">
        <f>+Month!E46</f>
        <v>774.85</v>
      </c>
      <c r="F21" s="144">
        <f>+Month!F46</f>
        <v>200</v>
      </c>
      <c r="G21" s="145">
        <f>+Month!G46</f>
        <v>7776.38</v>
      </c>
      <c r="H21" s="144">
        <f>+Month!H46</f>
        <v>2536.5</v>
      </c>
      <c r="I21" s="144">
        <f>+Month!I46</f>
        <v>3191.2</v>
      </c>
      <c r="J21" s="144"/>
      <c r="K21" s="144">
        <f>+Month!K46</f>
        <v>1863.1</v>
      </c>
      <c r="L21" s="144">
        <f>+Month!L46</f>
        <v>1403.4</v>
      </c>
      <c r="M21" s="144">
        <f t="shared" si="0"/>
        <v>1649</v>
      </c>
      <c r="N21" s="145">
        <f>+Month!N46</f>
        <v>8994.2</v>
      </c>
      <c r="O21" s="144">
        <f>+Month!O46</f>
        <v>1849</v>
      </c>
      <c r="P21" s="144">
        <f>+Month!P46</f>
        <v>14921.58</v>
      </c>
      <c r="Q21" s="145">
        <f>+Month!Q46</f>
        <v>16770.58</v>
      </c>
    </row>
    <row r="22" spans="1:17" ht="12">
      <c r="A22" s="140">
        <v>1998</v>
      </c>
      <c r="B22" s="143" t="s">
        <v>36</v>
      </c>
      <c r="C22" s="144">
        <f>+Month!C49</f>
        <v>5774.1</v>
      </c>
      <c r="D22" s="144">
        <f>+Month!D49</f>
        <v>1311.3</v>
      </c>
      <c r="E22" s="144">
        <f>+Month!E49</f>
        <v>479.62</v>
      </c>
      <c r="F22" s="144">
        <f>+Month!F49</f>
        <v>60</v>
      </c>
      <c r="G22" s="145">
        <f>+Month!G49</f>
        <v>7625.02</v>
      </c>
      <c r="H22" s="144">
        <f>+Month!H49</f>
        <v>2063.5</v>
      </c>
      <c r="I22" s="144">
        <f>+Month!I49</f>
        <v>3910.9</v>
      </c>
      <c r="J22" s="144"/>
      <c r="K22" s="144">
        <f>+Month!K49</f>
        <v>2012.7</v>
      </c>
      <c r="L22" s="144">
        <f>+Month!L49</f>
        <v>1586</v>
      </c>
      <c r="M22" s="144">
        <f t="shared" si="0"/>
        <v>2230.8</v>
      </c>
      <c r="N22" s="145">
        <f>+Month!N49</f>
        <v>9573.1</v>
      </c>
      <c r="O22" s="144">
        <f>+Month!O49</f>
        <v>2290.8</v>
      </c>
      <c r="P22" s="144">
        <f>+Month!P49</f>
        <v>14907.32</v>
      </c>
      <c r="Q22" s="145">
        <f>+Month!Q49</f>
        <v>17198.12</v>
      </c>
    </row>
    <row r="23" spans="1:17" ht="12.75" customHeight="1">
      <c r="A23" s="140">
        <v>1998</v>
      </c>
      <c r="B23" s="143" t="s">
        <v>37</v>
      </c>
      <c r="C23" s="144">
        <f>+Month!C52</f>
        <v>5487.27</v>
      </c>
      <c r="D23" s="144">
        <f>+Month!D52</f>
        <v>1665.02</v>
      </c>
      <c r="E23" s="144">
        <f>+Month!E52</f>
        <v>750.86</v>
      </c>
      <c r="F23" s="144">
        <f>+Month!F52</f>
        <v>60</v>
      </c>
      <c r="G23" s="145">
        <f>+Month!G52</f>
        <v>7963.15</v>
      </c>
      <c r="H23" s="144">
        <f>+Month!H52</f>
        <v>2010.95</v>
      </c>
      <c r="I23" s="144">
        <f>+Month!I52</f>
        <v>4257.24</v>
      </c>
      <c r="J23" s="144"/>
      <c r="K23" s="144">
        <f>+Month!K52</f>
        <v>1701.88</v>
      </c>
      <c r="L23" s="144">
        <f>+Month!L52</f>
        <v>1554.32</v>
      </c>
      <c r="M23" s="144">
        <f t="shared" si="0"/>
        <v>2408.2</v>
      </c>
      <c r="N23" s="145">
        <f>+Month!N52</f>
        <v>9524.39</v>
      </c>
      <c r="O23" s="144">
        <f>+Month!O52</f>
        <v>2468.2</v>
      </c>
      <c r="P23" s="144">
        <f>+Month!P52</f>
        <v>15019.34</v>
      </c>
      <c r="Q23" s="145">
        <f>+Month!Q52</f>
        <v>17487.54</v>
      </c>
    </row>
    <row r="24" spans="1:17" ht="12">
      <c r="A24" s="146">
        <v>1998</v>
      </c>
      <c r="B24" s="165" t="s">
        <v>38</v>
      </c>
      <c r="C24" s="148">
        <f>+Month!C55</f>
        <v>5073.83</v>
      </c>
      <c r="D24" s="148">
        <f>+Month!D55</f>
        <v>1832.4</v>
      </c>
      <c r="E24" s="148">
        <f>+Month!E55</f>
        <v>916.62</v>
      </c>
      <c r="F24" s="148">
        <f>+Month!F55</f>
        <v>60</v>
      </c>
      <c r="G24" s="149">
        <f>+Month!G55</f>
        <v>7882.86</v>
      </c>
      <c r="H24" s="148">
        <f>+Month!H55</f>
        <v>1995.79</v>
      </c>
      <c r="I24" s="148">
        <f>+Month!I55</f>
        <v>4597</v>
      </c>
      <c r="J24" s="148"/>
      <c r="K24" s="148">
        <f>+Month!K55</f>
        <v>1465.83</v>
      </c>
      <c r="L24" s="148">
        <f>+Month!L55</f>
        <v>1707.42</v>
      </c>
      <c r="M24" s="148">
        <f t="shared" si="0"/>
        <v>2288.1</v>
      </c>
      <c r="N24" s="149">
        <f>+Month!N55</f>
        <v>9766.04</v>
      </c>
      <c r="O24" s="148">
        <f>+Month!O55</f>
        <v>2348.1</v>
      </c>
      <c r="P24" s="148">
        <f>+Month!P55</f>
        <v>15300.79</v>
      </c>
      <c r="Q24" s="149">
        <f>+Month!Q55</f>
        <v>17648.89</v>
      </c>
    </row>
    <row r="25" spans="1:17" ht="12.75" customHeight="1">
      <c r="A25" s="140">
        <v>1999</v>
      </c>
      <c r="B25" s="143" t="s">
        <v>35</v>
      </c>
      <c r="C25" s="144">
        <f>+Month!C58</f>
        <v>5567.46</v>
      </c>
      <c r="D25" s="144">
        <f>+Month!D58</f>
        <v>1263.59</v>
      </c>
      <c r="E25" s="144">
        <f>+Month!E58</f>
        <v>753.44</v>
      </c>
      <c r="F25" s="144">
        <f>+Month!F58</f>
        <v>60</v>
      </c>
      <c r="G25" s="145">
        <f>+Month!G58</f>
        <v>7644.49</v>
      </c>
      <c r="H25" s="144">
        <f>+Month!H58</f>
        <v>2285.9</v>
      </c>
      <c r="I25" s="144">
        <f>+Month!I58</f>
        <v>4411.2</v>
      </c>
      <c r="J25" s="144"/>
      <c r="K25" s="144">
        <f>+Month!K58</f>
        <v>1469.75</v>
      </c>
      <c r="L25" s="144">
        <f>+Month!L58</f>
        <v>1664.86</v>
      </c>
      <c r="M25" s="144">
        <f t="shared" si="0"/>
        <v>2199.2</v>
      </c>
      <c r="N25" s="145">
        <f>+Month!N58</f>
        <v>9831.71</v>
      </c>
      <c r="O25" s="144">
        <f>+Month!O58</f>
        <v>2259.2</v>
      </c>
      <c r="P25" s="144">
        <f>+Month!P58</f>
        <v>15217</v>
      </c>
      <c r="Q25" s="145">
        <f>+Month!Q58</f>
        <v>17476.2</v>
      </c>
    </row>
    <row r="26" spans="1:17" ht="12">
      <c r="A26" s="140">
        <v>1999</v>
      </c>
      <c r="B26" s="143" t="s">
        <v>36</v>
      </c>
      <c r="C26" s="144">
        <f>+Month!C61</f>
        <v>4582.02</v>
      </c>
      <c r="D26" s="144">
        <f>+Month!D61</f>
        <v>1810.77</v>
      </c>
      <c r="E26" s="144">
        <f>+Month!E61</f>
        <v>731.01</v>
      </c>
      <c r="F26" s="144">
        <f>+Month!F61</f>
        <v>60</v>
      </c>
      <c r="G26" s="145">
        <f>+Month!G61</f>
        <v>7183.81</v>
      </c>
      <c r="H26" s="144">
        <f>+Month!H61</f>
        <v>1908.53</v>
      </c>
      <c r="I26" s="144">
        <f>+Month!I61</f>
        <v>4093.19</v>
      </c>
      <c r="J26" s="144"/>
      <c r="K26" s="144">
        <f>+Month!K61</f>
        <v>1348.66</v>
      </c>
      <c r="L26" s="144">
        <f>+Month!L61</f>
        <v>1688.97</v>
      </c>
      <c r="M26" s="144">
        <f t="shared" si="0"/>
        <v>1870.7</v>
      </c>
      <c r="N26" s="145">
        <f>+Month!N61</f>
        <v>9039.34</v>
      </c>
      <c r="O26" s="144">
        <f>+Month!O61</f>
        <v>1930.7</v>
      </c>
      <c r="P26" s="144">
        <f>+Month!P61</f>
        <v>14292.45</v>
      </c>
      <c r="Q26" s="145">
        <f>+Month!Q61</f>
        <v>16223.15</v>
      </c>
    </row>
    <row r="27" spans="1:17" ht="12.75" customHeight="1">
      <c r="A27" s="140">
        <v>1999</v>
      </c>
      <c r="B27" s="143" t="s">
        <v>37</v>
      </c>
      <c r="C27" s="144">
        <f>+Month!C64</f>
        <v>4792.19</v>
      </c>
      <c r="D27" s="144">
        <f>+Month!D64</f>
        <v>2014.81</v>
      </c>
      <c r="E27" s="144">
        <f>+Month!E64</f>
        <v>744.73</v>
      </c>
      <c r="F27" s="144">
        <f>+Month!F64</f>
        <v>60</v>
      </c>
      <c r="G27" s="145">
        <f>+Month!G64</f>
        <v>7611.74</v>
      </c>
      <c r="H27" s="144">
        <f>+Month!H64</f>
        <v>1651.61</v>
      </c>
      <c r="I27" s="144">
        <f>+Month!I64</f>
        <v>3898.49</v>
      </c>
      <c r="J27" s="144"/>
      <c r="K27" s="144">
        <f>+Month!K64</f>
        <v>1315.41</v>
      </c>
      <c r="L27" s="144">
        <f>+Month!L64</f>
        <v>1678.44</v>
      </c>
      <c r="M27" s="144">
        <f t="shared" si="0"/>
        <v>1408</v>
      </c>
      <c r="N27" s="145">
        <f>+Month!N64</f>
        <v>8543.94</v>
      </c>
      <c r="O27" s="144">
        <f>+Month!O64</f>
        <v>1468</v>
      </c>
      <c r="P27" s="144">
        <f>+Month!P64</f>
        <v>14687.68</v>
      </c>
      <c r="Q27" s="145">
        <f>+Month!Q64</f>
        <v>16155.68</v>
      </c>
    </row>
    <row r="28" spans="1:17" ht="12">
      <c r="A28" s="146">
        <v>1999</v>
      </c>
      <c r="B28" s="165" t="s">
        <v>38</v>
      </c>
      <c r="C28" s="148">
        <f>+Month!C67</f>
        <v>4559.93</v>
      </c>
      <c r="D28" s="148">
        <f>+Month!D67</f>
        <v>2460.53</v>
      </c>
      <c r="E28" s="148">
        <f>+Month!E67</f>
        <v>1000</v>
      </c>
      <c r="F28" s="148">
        <f>+Month!F67</f>
        <v>60</v>
      </c>
      <c r="G28" s="149">
        <f>+Month!G67</f>
        <v>8080.46</v>
      </c>
      <c r="H28" s="148">
        <f>+Month!H67</f>
        <v>1430.23</v>
      </c>
      <c r="I28" s="148">
        <f>+Month!I67</f>
        <v>3784.31</v>
      </c>
      <c r="J28" s="148"/>
      <c r="K28" s="148">
        <f>+Month!K67</f>
        <v>1400.56</v>
      </c>
      <c r="L28" s="148">
        <f>+Month!L67</f>
        <v>1653.6</v>
      </c>
      <c r="M28" s="148">
        <f t="shared" si="0"/>
        <v>1367.3</v>
      </c>
      <c r="N28" s="149">
        <f>+Month!N67</f>
        <v>8268.7</v>
      </c>
      <c r="O28" s="148">
        <f>+Month!O67</f>
        <v>1427.3</v>
      </c>
      <c r="P28" s="148">
        <f>+Month!P67</f>
        <v>14921.86</v>
      </c>
      <c r="Q28" s="149">
        <f>+Month!Q67</f>
        <v>16349.16</v>
      </c>
    </row>
    <row r="29" spans="1:17" ht="12.75" customHeight="1">
      <c r="A29" s="140">
        <v>2000</v>
      </c>
      <c r="B29" s="143" t="s">
        <v>35</v>
      </c>
      <c r="C29" s="144">
        <f>+Month!C70</f>
        <v>4363.52</v>
      </c>
      <c r="D29" s="144">
        <f>+Month!D70</f>
        <v>2693.2</v>
      </c>
      <c r="E29" s="144">
        <f>+Month!E70</f>
        <v>957.9</v>
      </c>
      <c r="F29" s="144">
        <f>+Month!F70</f>
        <v>80</v>
      </c>
      <c r="G29" s="145">
        <f>+Month!G70</f>
        <v>8094.63</v>
      </c>
      <c r="H29" s="144">
        <f>+Month!H70</f>
        <v>1547.1</v>
      </c>
      <c r="I29" s="144">
        <f>+Month!I70</f>
        <v>3238.2</v>
      </c>
      <c r="J29" s="144"/>
      <c r="K29" s="144">
        <f>+Month!K70</f>
        <v>1258</v>
      </c>
      <c r="L29" s="144">
        <f>+Month!L70</f>
        <v>1787.4</v>
      </c>
      <c r="M29" s="144">
        <f t="shared" si="0"/>
        <v>919.2</v>
      </c>
      <c r="N29" s="145">
        <f>+Month!N70</f>
        <v>7830.7</v>
      </c>
      <c r="O29" s="144">
        <f>+Month!O70</f>
        <v>999.2</v>
      </c>
      <c r="P29" s="144">
        <f>+Month!P70</f>
        <v>14926.13</v>
      </c>
      <c r="Q29" s="145">
        <f>+Month!Q70</f>
        <v>15925.33</v>
      </c>
    </row>
    <row r="30" spans="1:17" ht="12">
      <c r="A30" s="140">
        <v>2000</v>
      </c>
      <c r="B30" s="143" t="s">
        <v>36</v>
      </c>
      <c r="C30" s="144">
        <f>+Month!C73</f>
        <v>4459.74</v>
      </c>
      <c r="D30" s="144">
        <f>+Month!D73</f>
        <v>1540.47</v>
      </c>
      <c r="E30" s="144">
        <f>+Month!E73</f>
        <v>1163.76</v>
      </c>
      <c r="F30" s="144">
        <f>+Month!F73</f>
        <v>50</v>
      </c>
      <c r="G30" s="145">
        <f>+Month!G73</f>
        <v>7213.96</v>
      </c>
      <c r="H30" s="144">
        <f>+Month!H73</f>
        <v>1298.5</v>
      </c>
      <c r="I30" s="144">
        <f>+Month!I73</f>
        <v>3195</v>
      </c>
      <c r="J30" s="144"/>
      <c r="K30" s="144">
        <f>+Month!K73</f>
        <v>1005.3</v>
      </c>
      <c r="L30" s="144">
        <f>+Month!L73</f>
        <v>2087.3</v>
      </c>
      <c r="M30" s="144">
        <f t="shared" si="0"/>
        <v>614</v>
      </c>
      <c r="N30" s="145">
        <f>+Month!N73</f>
        <v>7586.1</v>
      </c>
      <c r="O30" s="144">
        <f>+Month!O73</f>
        <v>664</v>
      </c>
      <c r="P30" s="144">
        <f>+Month!P73</f>
        <v>14136.06</v>
      </c>
      <c r="Q30" s="145">
        <f>+Month!Q73</f>
        <v>14800.06</v>
      </c>
    </row>
    <row r="31" spans="1:17" ht="12.75" customHeight="1">
      <c r="A31" s="140">
        <v>2000</v>
      </c>
      <c r="B31" s="143" t="s">
        <v>37</v>
      </c>
      <c r="C31" s="144">
        <f>+Month!C76</f>
        <v>4160.24</v>
      </c>
      <c r="D31" s="144">
        <f>+Month!D76</f>
        <v>2193.06</v>
      </c>
      <c r="E31" s="144">
        <f>+Month!E76</f>
        <v>1075.52</v>
      </c>
      <c r="F31" s="144">
        <f>+Month!F76</f>
        <v>70</v>
      </c>
      <c r="G31" s="145">
        <f>+Month!G76</f>
        <v>7498.83</v>
      </c>
      <c r="H31" s="144">
        <f>+Month!H76</f>
        <v>1254.9</v>
      </c>
      <c r="I31" s="144">
        <f>+Month!I76</f>
        <v>2642.89</v>
      </c>
      <c r="J31" s="144"/>
      <c r="K31" s="144">
        <f>+Month!K76</f>
        <v>1046.47</v>
      </c>
      <c r="L31" s="144">
        <f>+Month!L76</f>
        <v>2146.73</v>
      </c>
      <c r="M31" s="144">
        <f t="shared" si="0"/>
        <v>391</v>
      </c>
      <c r="N31" s="145">
        <f>+Month!N76</f>
        <v>7090.99</v>
      </c>
      <c r="O31" s="144">
        <f>+Month!O76</f>
        <v>461</v>
      </c>
      <c r="P31" s="144">
        <f>+Month!P76</f>
        <v>14128.82</v>
      </c>
      <c r="Q31" s="145">
        <f>+Month!Q76</f>
        <v>14589.82</v>
      </c>
    </row>
    <row r="32" spans="1:17" ht="12">
      <c r="A32" s="146">
        <v>2000</v>
      </c>
      <c r="B32" s="165" t="s">
        <v>38</v>
      </c>
      <c r="C32" s="148">
        <f>+Month!C79</f>
        <v>3916.88</v>
      </c>
      <c r="D32" s="148">
        <f>+Month!D79</f>
        <v>2555.57</v>
      </c>
      <c r="E32" s="148">
        <f>+Month!E79</f>
        <v>450</v>
      </c>
      <c r="F32" s="148">
        <f>+Month!F79</f>
        <v>70</v>
      </c>
      <c r="G32" s="149">
        <f>+Month!G79</f>
        <v>6992.44</v>
      </c>
      <c r="H32" s="148">
        <f>+Month!H79</f>
        <v>1081.38</v>
      </c>
      <c r="I32" s="148">
        <f>+Month!I79</f>
        <v>2809.7</v>
      </c>
      <c r="J32" s="148"/>
      <c r="K32" s="148">
        <f>+Month!K79</f>
        <v>1121.63</v>
      </c>
      <c r="L32" s="148">
        <f>+Month!L79</f>
        <v>2405.44</v>
      </c>
      <c r="M32" s="148">
        <f t="shared" si="0"/>
        <v>146.7</v>
      </c>
      <c r="N32" s="149">
        <f>+Month!N79</f>
        <v>7418.14</v>
      </c>
      <c r="O32" s="148">
        <f>+Month!O79</f>
        <v>216.7</v>
      </c>
      <c r="P32" s="148">
        <f>+Month!P79</f>
        <v>14193.89</v>
      </c>
      <c r="Q32" s="149">
        <f>+Month!Q79</f>
        <v>14410.59</v>
      </c>
    </row>
    <row r="33" spans="1:17" ht="12.75" customHeight="1" hidden="1">
      <c r="A33" s="140">
        <v>2001</v>
      </c>
      <c r="B33" s="143" t="s">
        <v>35</v>
      </c>
      <c r="C33" s="144">
        <f>+Month!C80</f>
        <v>4084.69</v>
      </c>
      <c r="D33" s="144">
        <f>+Month!D80</f>
        <v>1868.72</v>
      </c>
      <c r="E33" s="144">
        <f>+Month!E80</f>
        <v>551.6</v>
      </c>
      <c r="F33" s="144">
        <f>+Month!F80</f>
        <v>100</v>
      </c>
      <c r="G33" s="145">
        <f>+Month!G80</f>
        <v>6605.01</v>
      </c>
      <c r="H33" s="144">
        <f>+Month!H80</f>
        <v>1129.99</v>
      </c>
      <c r="I33" s="144">
        <f>+Month!I80</f>
        <v>2463.81</v>
      </c>
      <c r="J33" s="144"/>
      <c r="K33" s="144">
        <f>+Month!K80</f>
        <v>1387.54</v>
      </c>
      <c r="L33" s="144">
        <f>+Month!L80</f>
        <v>2360.49</v>
      </c>
      <c r="M33" s="144">
        <f t="shared" si="0"/>
        <v>-20</v>
      </c>
      <c r="N33" s="145">
        <f>+Month!N80</f>
        <v>7341.83</v>
      </c>
      <c r="O33" s="144">
        <f>+Month!O80</f>
        <v>80</v>
      </c>
      <c r="P33" s="144">
        <f>+Month!P80</f>
        <v>13866.84</v>
      </c>
      <c r="Q33" s="145">
        <f>+Month!Q80</f>
        <v>13946.84</v>
      </c>
    </row>
    <row r="34" spans="1:17" ht="12.75" customHeight="1" hidden="1">
      <c r="A34" s="140">
        <v>2001</v>
      </c>
      <c r="B34" s="143" t="s">
        <v>36</v>
      </c>
      <c r="C34" s="144">
        <f>+Month!C81</f>
        <v>4129.42</v>
      </c>
      <c r="D34" s="144">
        <f>+Month!D81</f>
        <v>1876.27</v>
      </c>
      <c r="E34" s="144">
        <f>+Month!E81</f>
        <v>640.13</v>
      </c>
      <c r="F34" s="144">
        <f>+Month!F81</f>
        <v>100</v>
      </c>
      <c r="G34" s="145">
        <f>+Month!G81</f>
        <v>6745.82</v>
      </c>
      <c r="H34" s="144">
        <f>+Month!H81</f>
        <v>1105.84</v>
      </c>
      <c r="I34" s="144">
        <f>+Month!I81</f>
        <v>2777.76</v>
      </c>
      <c r="J34" s="144"/>
      <c r="K34" s="144">
        <f>+Month!K81</f>
        <v>1251.9</v>
      </c>
      <c r="L34" s="144">
        <f>+Month!L81</f>
        <v>2360.24</v>
      </c>
      <c r="M34" s="144">
        <f t="shared" si="0"/>
        <v>0</v>
      </c>
      <c r="N34" s="145">
        <f>+Month!N81</f>
        <v>7495.74</v>
      </c>
      <c r="O34" s="144">
        <f>+Month!O81</f>
        <v>100</v>
      </c>
      <c r="P34" s="144">
        <f>+Month!P81</f>
        <v>14141.56</v>
      </c>
      <c r="Q34" s="145">
        <f>+Month!Q81</f>
        <v>14241.56</v>
      </c>
    </row>
    <row r="35" spans="1:17" ht="12.75" customHeight="1" hidden="1">
      <c r="A35" s="140">
        <v>2001</v>
      </c>
      <c r="B35" s="143" t="s">
        <v>37</v>
      </c>
      <c r="C35" s="144">
        <f>+Month!C82</f>
        <v>4409.32</v>
      </c>
      <c r="D35" s="144">
        <f>+Month!D82</f>
        <v>2596.5</v>
      </c>
      <c r="E35" s="144">
        <f>+Month!E82</f>
        <v>544.67</v>
      </c>
      <c r="F35" s="144">
        <f>+Month!F82</f>
        <v>100</v>
      </c>
      <c r="G35" s="145">
        <f>+Month!G82</f>
        <v>7650.49</v>
      </c>
      <c r="H35" s="144">
        <f>+Month!H82</f>
        <v>1172.06</v>
      </c>
      <c r="I35" s="144">
        <f>+Month!I82</f>
        <v>2341.66</v>
      </c>
      <c r="J35" s="144"/>
      <c r="K35" s="144">
        <f>+Month!K82</f>
        <v>1196.71</v>
      </c>
      <c r="L35" s="144">
        <f>+Month!L82</f>
        <v>2263.06</v>
      </c>
      <c r="M35" s="144">
        <f t="shared" si="0"/>
        <v>10</v>
      </c>
      <c r="N35" s="145">
        <f>+Month!N82</f>
        <v>6973.49</v>
      </c>
      <c r="O35" s="144">
        <f>+Month!O82</f>
        <v>110</v>
      </c>
      <c r="P35" s="144">
        <f>+Month!P82</f>
        <v>14513.98</v>
      </c>
      <c r="Q35" s="145">
        <f>+Month!Q82</f>
        <v>14623.98</v>
      </c>
    </row>
    <row r="36" spans="1:17" ht="12.75" customHeight="1" hidden="1">
      <c r="A36" s="140">
        <v>2001</v>
      </c>
      <c r="B36" s="143" t="s">
        <v>38</v>
      </c>
      <c r="C36" s="144">
        <f>+Month!C83</f>
        <v>4725.66</v>
      </c>
      <c r="D36" s="144">
        <f>+Month!D83</f>
        <v>2031.13</v>
      </c>
      <c r="E36" s="144">
        <f>+Month!E83</f>
        <v>701.5</v>
      </c>
      <c r="F36" s="144">
        <f>+Month!F83</f>
        <v>100</v>
      </c>
      <c r="G36" s="145">
        <f>+Month!G83</f>
        <v>7558.29</v>
      </c>
      <c r="H36" s="144">
        <f>+Month!H83</f>
        <v>1184.49</v>
      </c>
      <c r="I36" s="144">
        <f>+Month!I83</f>
        <v>2896.74</v>
      </c>
      <c r="J36" s="144"/>
      <c r="K36" s="144">
        <f>+Month!K83</f>
        <v>1175.24</v>
      </c>
      <c r="L36" s="144">
        <f>+Month!L83</f>
        <v>2242.86</v>
      </c>
      <c r="M36" s="144">
        <f t="shared" si="0"/>
        <v>625.2</v>
      </c>
      <c r="N36" s="145">
        <f>+Month!N83</f>
        <v>7499.34</v>
      </c>
      <c r="O36" s="144">
        <f>+Month!O83</f>
        <v>725.2</v>
      </c>
      <c r="P36" s="144">
        <f>+Month!P83</f>
        <v>14332.43</v>
      </c>
      <c r="Q36" s="145">
        <f>+Month!Q83</f>
        <v>15057.63</v>
      </c>
    </row>
    <row r="37" spans="1:17" ht="12.75" customHeight="1">
      <c r="A37" s="140">
        <v>2001</v>
      </c>
      <c r="B37" s="166" t="s">
        <v>35</v>
      </c>
      <c r="C37" s="144">
        <f>+Month!C82</f>
        <v>4409.32</v>
      </c>
      <c r="D37" s="144">
        <f>+Month!D82</f>
        <v>2596.5</v>
      </c>
      <c r="E37" s="144">
        <f>+Month!E82</f>
        <v>544.67</v>
      </c>
      <c r="F37" s="144">
        <f>+Month!F82</f>
        <v>100</v>
      </c>
      <c r="G37" s="145">
        <f>+Month!G82</f>
        <v>7650.49</v>
      </c>
      <c r="H37" s="144">
        <f>+Month!H82</f>
        <v>1172.06</v>
      </c>
      <c r="I37" s="144">
        <f>+Month!I82</f>
        <v>2341.66</v>
      </c>
      <c r="J37" s="144"/>
      <c r="K37" s="144">
        <f>+Month!K82</f>
        <v>1196.71</v>
      </c>
      <c r="L37" s="144">
        <f>+Month!L82</f>
        <v>2263.06</v>
      </c>
      <c r="M37" s="144">
        <f t="shared" si="0"/>
        <v>10</v>
      </c>
      <c r="N37" s="145">
        <f>+Month!N82</f>
        <v>6973.49</v>
      </c>
      <c r="O37" s="144">
        <f>+Month!O82</f>
        <v>110</v>
      </c>
      <c r="P37" s="144">
        <f>+Month!P82</f>
        <v>14513.98</v>
      </c>
      <c r="Q37" s="145">
        <f>+Month!Q82</f>
        <v>14623.98</v>
      </c>
    </row>
    <row r="38" spans="1:17" ht="12">
      <c r="A38" s="140">
        <v>2001</v>
      </c>
      <c r="B38" s="143" t="s">
        <v>36</v>
      </c>
      <c r="C38" s="144">
        <f>+Month!C85</f>
        <v>4656.95</v>
      </c>
      <c r="D38" s="144">
        <f>+Month!D85</f>
        <v>1804.75</v>
      </c>
      <c r="E38" s="144">
        <f>+Month!E85</f>
        <v>414.56</v>
      </c>
      <c r="F38" s="144">
        <f>+Month!F85</f>
        <v>100</v>
      </c>
      <c r="G38" s="145">
        <f>+Month!G85</f>
        <v>6976.25</v>
      </c>
      <c r="H38" s="144">
        <f>+Month!H85</f>
        <v>1150.96</v>
      </c>
      <c r="I38" s="144">
        <f>+Month!I85</f>
        <v>3281.79</v>
      </c>
      <c r="J38" s="144"/>
      <c r="K38" s="144">
        <f>+Month!K85</f>
        <v>1265.28</v>
      </c>
      <c r="L38" s="144">
        <f>+Month!L85</f>
        <v>2435.93</v>
      </c>
      <c r="M38" s="144">
        <f t="shared" si="0"/>
        <v>515.2</v>
      </c>
      <c r="N38" s="145">
        <f>+Month!N85</f>
        <v>8133.96</v>
      </c>
      <c r="O38" s="144">
        <f>+Month!O85</f>
        <v>615.2</v>
      </c>
      <c r="P38" s="144">
        <f>+Month!P85</f>
        <v>14495.01</v>
      </c>
      <c r="Q38" s="145">
        <f>+Month!Q85</f>
        <v>15110.21</v>
      </c>
    </row>
    <row r="39" spans="1:17" ht="12.75" customHeight="1">
      <c r="A39" s="140">
        <v>2001</v>
      </c>
      <c r="B39" s="143" t="s">
        <v>37</v>
      </c>
      <c r="C39" s="144">
        <f>+Month!C88</f>
        <v>4317.32</v>
      </c>
      <c r="D39" s="144">
        <f>+Month!D88</f>
        <v>1699.16</v>
      </c>
      <c r="E39" s="144">
        <f>+Month!E88</f>
        <v>720</v>
      </c>
      <c r="F39" s="144">
        <f>+Month!F88</f>
        <v>100</v>
      </c>
      <c r="G39" s="145">
        <f>+Month!G88</f>
        <v>6836.48</v>
      </c>
      <c r="H39" s="144">
        <f>+Month!H88</f>
        <v>1336.25</v>
      </c>
      <c r="I39" s="144">
        <f>+Month!I88</f>
        <v>2955.22</v>
      </c>
      <c r="J39" s="144"/>
      <c r="K39" s="144">
        <f>+Month!K88</f>
        <v>1140.66</v>
      </c>
      <c r="L39" s="144">
        <f>+Month!L88</f>
        <v>2599.88</v>
      </c>
      <c r="M39" s="144">
        <f t="shared" si="0"/>
        <v>729</v>
      </c>
      <c r="N39" s="145">
        <f>+Month!N88</f>
        <v>8032.01</v>
      </c>
      <c r="O39" s="144">
        <f>+Month!O88</f>
        <v>829</v>
      </c>
      <c r="P39" s="144">
        <f>+Month!P88</f>
        <v>14039.48</v>
      </c>
      <c r="Q39" s="145">
        <f>+Month!Q88</f>
        <v>14868.48</v>
      </c>
    </row>
    <row r="40" spans="1:17" ht="12">
      <c r="A40" s="146">
        <v>2001</v>
      </c>
      <c r="B40" s="167" t="s">
        <v>38</v>
      </c>
      <c r="C40" s="148">
        <f>+Month!C91</f>
        <v>4182.73</v>
      </c>
      <c r="D40" s="148">
        <f>+Month!D91</f>
        <v>2526.04</v>
      </c>
      <c r="E40" s="148">
        <f>+Month!E91</f>
        <v>828</v>
      </c>
      <c r="F40" s="148">
        <f>+Month!F91</f>
        <v>100</v>
      </c>
      <c r="G40" s="149">
        <f>+Month!G91</f>
        <v>7636.77</v>
      </c>
      <c r="H40" s="148">
        <f>+Month!H91</f>
        <v>1378.31</v>
      </c>
      <c r="I40" s="148">
        <f>+Month!I91</f>
        <v>3302.62</v>
      </c>
      <c r="J40" s="148"/>
      <c r="K40" s="148">
        <f>+Month!K91</f>
        <v>1180.33</v>
      </c>
      <c r="L40" s="148">
        <f>+Month!L91</f>
        <v>2599.62</v>
      </c>
      <c r="M40" s="148">
        <f t="shared" si="0"/>
        <v>614</v>
      </c>
      <c r="N40" s="149">
        <f>+Month!N91</f>
        <v>8460.88</v>
      </c>
      <c r="O40" s="148">
        <f>+Month!O91</f>
        <v>714</v>
      </c>
      <c r="P40" s="148">
        <f>+Month!P91</f>
        <v>15383.65</v>
      </c>
      <c r="Q40" s="149">
        <f>+Month!Q91</f>
        <v>16097.65</v>
      </c>
    </row>
    <row r="41" spans="1:17" ht="12.75" customHeight="1">
      <c r="A41" s="140">
        <v>2002</v>
      </c>
      <c r="B41" s="168" t="s">
        <v>35</v>
      </c>
      <c r="C41" s="144">
        <f>+Month!C94</f>
        <v>4408.73</v>
      </c>
      <c r="D41" s="144">
        <f>+Month!D94</f>
        <v>1858.66</v>
      </c>
      <c r="E41" s="144">
        <f>+Month!E94</f>
        <v>875.57</v>
      </c>
      <c r="F41" s="144">
        <f>+Month!F94</f>
        <v>185</v>
      </c>
      <c r="G41" s="145">
        <f>+Month!G94</f>
        <v>7327.95</v>
      </c>
      <c r="H41" s="144">
        <f>+Month!H94</f>
        <v>1550.56</v>
      </c>
      <c r="I41" s="144">
        <f>+Month!I94</f>
        <v>3030.58</v>
      </c>
      <c r="J41" s="144"/>
      <c r="K41" s="144">
        <f>+Month!K94</f>
        <v>1268.22</v>
      </c>
      <c r="L41" s="144">
        <f>+Month!L94</f>
        <v>2406.68</v>
      </c>
      <c r="M41" s="144">
        <f t="shared" si="0"/>
        <v>912</v>
      </c>
      <c r="N41" s="145">
        <f>+Month!N94</f>
        <v>8256.04</v>
      </c>
      <c r="O41" s="144">
        <f>+Month!O94</f>
        <v>1097</v>
      </c>
      <c r="P41" s="144">
        <f>+Month!P94</f>
        <v>14486.99</v>
      </c>
      <c r="Q41" s="145">
        <f>+Month!Q94</f>
        <v>15583.99</v>
      </c>
    </row>
    <row r="42" spans="1:17" ht="12">
      <c r="A42" s="140">
        <v>2002</v>
      </c>
      <c r="B42" s="168" t="s">
        <v>36</v>
      </c>
      <c r="C42" s="144">
        <f>+Month!C97</f>
        <v>4800.38</v>
      </c>
      <c r="D42" s="144">
        <f>+Month!D97</f>
        <v>2515.76</v>
      </c>
      <c r="E42" s="144">
        <f>+Month!E97</f>
        <v>571.05</v>
      </c>
      <c r="F42" s="144">
        <f>+Month!F97</f>
        <v>140</v>
      </c>
      <c r="G42" s="145">
        <f>+Month!G97</f>
        <v>8027.19</v>
      </c>
      <c r="H42" s="144">
        <f>+Month!H97</f>
        <v>1471.63</v>
      </c>
      <c r="I42" s="144">
        <f>+Month!I97</f>
        <v>3537.49</v>
      </c>
      <c r="J42" s="144"/>
      <c r="K42" s="144">
        <f>+Month!K97</f>
        <v>1010.12</v>
      </c>
      <c r="L42" s="144">
        <f>+Month!L97</f>
        <v>2425.5</v>
      </c>
      <c r="M42" s="144">
        <f t="shared" si="0"/>
        <v>982</v>
      </c>
      <c r="N42" s="145">
        <f>+Month!N97</f>
        <v>8444.75</v>
      </c>
      <c r="O42" s="144">
        <f>+Month!O97</f>
        <v>1122</v>
      </c>
      <c r="P42" s="144">
        <f>+Month!P97</f>
        <v>15349.94</v>
      </c>
      <c r="Q42" s="145">
        <f>+Month!Q97</f>
        <v>16471.94</v>
      </c>
    </row>
    <row r="43" spans="1:17" ht="12.75" customHeight="1">
      <c r="A43" s="140">
        <v>2002</v>
      </c>
      <c r="B43" s="168" t="s">
        <v>37</v>
      </c>
      <c r="C43" s="144">
        <f>+Month!C100</f>
        <v>4587.69</v>
      </c>
      <c r="D43" s="144">
        <f>+Month!D100</f>
        <v>1883.15</v>
      </c>
      <c r="E43" s="144">
        <f>+Month!E100</f>
        <v>708.33</v>
      </c>
      <c r="F43" s="144">
        <f>+Month!F100</f>
        <v>110</v>
      </c>
      <c r="G43" s="145">
        <f>+Month!G100</f>
        <v>7289.17</v>
      </c>
      <c r="H43" s="144">
        <f>+Month!H100</f>
        <v>1361.21</v>
      </c>
      <c r="I43" s="144">
        <f>+Month!I100</f>
        <v>3353.69</v>
      </c>
      <c r="J43" s="144"/>
      <c r="K43" s="144">
        <f>+Month!K100</f>
        <v>1212.32</v>
      </c>
      <c r="L43" s="144">
        <f>+Month!L100</f>
        <v>2254.26</v>
      </c>
      <c r="M43" s="144">
        <f t="shared" si="0"/>
        <v>1237.5</v>
      </c>
      <c r="N43" s="145">
        <f>+Month!N100</f>
        <v>8181.47</v>
      </c>
      <c r="O43" s="144">
        <f>+Month!O100</f>
        <v>1347.5</v>
      </c>
      <c r="P43" s="144">
        <f>+Month!P100</f>
        <v>14123.15</v>
      </c>
      <c r="Q43" s="145">
        <f>+Month!Q100</f>
        <v>15470.65</v>
      </c>
    </row>
    <row r="44" spans="1:18" ht="12">
      <c r="A44" s="146">
        <v>2002</v>
      </c>
      <c r="B44" s="165" t="s">
        <v>38</v>
      </c>
      <c r="C44" s="148">
        <f>+Month!C103</f>
        <v>4508</v>
      </c>
      <c r="D44" s="148">
        <f>+Month!D103</f>
        <v>2126.05</v>
      </c>
      <c r="E44" s="148">
        <f>+Month!E103</f>
        <v>760.19</v>
      </c>
      <c r="F44" s="148">
        <f>+Month!F103</f>
        <v>109.77</v>
      </c>
      <c r="G44" s="149">
        <f>+Month!G103</f>
        <v>7504</v>
      </c>
      <c r="H44" s="148">
        <f>+Month!H103</f>
        <v>1281.75</v>
      </c>
      <c r="I44" s="148">
        <f>+Month!I103</f>
        <v>3173.06</v>
      </c>
      <c r="J44" s="148"/>
      <c r="K44" s="148">
        <f>+Month!K103</f>
        <v>1195.78</v>
      </c>
      <c r="L44" s="148">
        <f>+Month!L103</f>
        <v>2061.32</v>
      </c>
      <c r="M44" s="148">
        <f t="shared" si="0"/>
        <v>1118.2</v>
      </c>
      <c r="N44" s="149">
        <f>+Month!N103</f>
        <v>7711.91</v>
      </c>
      <c r="O44" s="148">
        <f>+Month!O103</f>
        <v>1227.97</v>
      </c>
      <c r="P44" s="148">
        <f>+Month!P103</f>
        <v>13987.94</v>
      </c>
      <c r="Q44" s="149">
        <f>+Month!Q103</f>
        <v>15215.91</v>
      </c>
      <c r="R44" s="60"/>
    </row>
    <row r="45" spans="1:17" ht="12.75" customHeight="1">
      <c r="A45" s="140">
        <v>2003</v>
      </c>
      <c r="B45" s="166" t="s">
        <v>35</v>
      </c>
      <c r="C45" s="144">
        <f>+Month!C106</f>
        <v>4664.64</v>
      </c>
      <c r="D45" s="144">
        <f>+Month!D106</f>
        <v>2330.03</v>
      </c>
      <c r="E45" s="144">
        <f>+Month!E106</f>
        <v>765.5</v>
      </c>
      <c r="F45" s="144">
        <f>+Month!F106</f>
        <v>110</v>
      </c>
      <c r="G45" s="145">
        <f>+Month!G106</f>
        <v>7870.17</v>
      </c>
      <c r="H45" s="144">
        <f>+Month!H106</f>
        <v>1236.48</v>
      </c>
      <c r="I45" s="144">
        <f>+Month!I106</f>
        <v>3021.07</v>
      </c>
      <c r="J45" s="144"/>
      <c r="K45" s="144">
        <f>+Month!K106</f>
        <v>1234.13</v>
      </c>
      <c r="L45" s="144">
        <f>+Month!L106</f>
        <v>2053.99</v>
      </c>
      <c r="M45" s="144">
        <f t="shared" si="0"/>
        <v>1007.0999999999999</v>
      </c>
      <c r="N45" s="145">
        <f>+Month!N106</f>
        <v>7545.68</v>
      </c>
      <c r="O45" s="144">
        <f>+Month!O106</f>
        <v>1117.1</v>
      </c>
      <c r="P45" s="144">
        <f>+Month!P106</f>
        <v>14298.75</v>
      </c>
      <c r="Q45" s="145">
        <f>+Month!Q106</f>
        <v>15415.85</v>
      </c>
    </row>
    <row r="46" spans="1:17" ht="12">
      <c r="A46" s="140">
        <v>2003</v>
      </c>
      <c r="B46" s="166" t="s">
        <v>36</v>
      </c>
      <c r="C46" s="144">
        <f>+Month!C109</f>
        <v>4469.4</v>
      </c>
      <c r="D46" s="144">
        <f>+Month!D109</f>
        <v>1934.59</v>
      </c>
      <c r="E46" s="144">
        <f>+Month!E109</f>
        <v>584.32</v>
      </c>
      <c r="F46" s="144">
        <f>+Month!F109</f>
        <v>120</v>
      </c>
      <c r="G46" s="145">
        <f>+Month!G109</f>
        <v>7108.32</v>
      </c>
      <c r="H46" s="144">
        <f>+Month!H109</f>
        <v>1148.22</v>
      </c>
      <c r="I46" s="144">
        <f>+Month!I109</f>
        <v>3226.85</v>
      </c>
      <c r="J46" s="144"/>
      <c r="K46" s="144">
        <f>+Month!K109</f>
        <v>1206.45</v>
      </c>
      <c r="L46" s="144">
        <f>+Month!L109</f>
        <v>2065.58</v>
      </c>
      <c r="M46" s="144">
        <f t="shared" si="0"/>
        <v>1033.5</v>
      </c>
      <c r="N46" s="145">
        <f>+Month!N109</f>
        <v>7647.11</v>
      </c>
      <c r="O46" s="144">
        <f>+Month!O109</f>
        <v>1153.5</v>
      </c>
      <c r="P46" s="144">
        <f>+Month!P109</f>
        <v>13601.93</v>
      </c>
      <c r="Q46" s="145">
        <f>+Month!Q109</f>
        <v>14755.43</v>
      </c>
    </row>
    <row r="47" spans="1:17" ht="12.75" customHeight="1">
      <c r="A47" s="140">
        <v>2003</v>
      </c>
      <c r="B47" s="166" t="s">
        <v>37</v>
      </c>
      <c r="C47" s="144">
        <f>+Month!C112</f>
        <v>4113.39</v>
      </c>
      <c r="D47" s="144">
        <f>+Month!D112</f>
        <v>1831.14</v>
      </c>
      <c r="E47" s="144">
        <f>+Month!E112</f>
        <v>685.65</v>
      </c>
      <c r="F47" s="144">
        <f>+Month!F112</f>
        <v>110</v>
      </c>
      <c r="G47" s="145">
        <f>+Month!G112</f>
        <v>6740.18</v>
      </c>
      <c r="H47" s="144">
        <f>+Month!H112</f>
        <v>1271.29</v>
      </c>
      <c r="I47" s="144">
        <f>+Month!I112</f>
        <v>3336.78</v>
      </c>
      <c r="J47" s="144"/>
      <c r="K47" s="144">
        <f>+Month!K112</f>
        <v>1139.78</v>
      </c>
      <c r="L47" s="144">
        <f>+Month!L112</f>
        <v>2105.06</v>
      </c>
      <c r="M47" s="144">
        <f t="shared" si="0"/>
        <v>1155</v>
      </c>
      <c r="N47" s="145">
        <f>+Month!N112</f>
        <v>7852.91</v>
      </c>
      <c r="O47" s="144">
        <f>+Month!O112</f>
        <v>1265</v>
      </c>
      <c r="P47" s="144">
        <f>+Month!P112</f>
        <v>13328.09</v>
      </c>
      <c r="Q47" s="145">
        <f>+Month!Q112</f>
        <v>14593.09</v>
      </c>
    </row>
    <row r="48" spans="1:17" ht="12">
      <c r="A48" s="146">
        <v>2003</v>
      </c>
      <c r="B48" s="169" t="s">
        <v>38</v>
      </c>
      <c r="C48" s="148">
        <f>+Month!C115</f>
        <v>4670</v>
      </c>
      <c r="D48" s="148">
        <f>+Month!D115</f>
        <v>1509</v>
      </c>
      <c r="E48" s="148">
        <f>+Month!E115</f>
        <v>741</v>
      </c>
      <c r="F48" s="148">
        <f>+Month!F115</f>
        <v>220</v>
      </c>
      <c r="G48" s="149">
        <f>+Month!G115</f>
        <v>7140</v>
      </c>
      <c r="H48" s="148">
        <f>+Month!H115</f>
        <v>1490.03</v>
      </c>
      <c r="I48" s="148">
        <f>+Month!I115</f>
        <v>3640.18</v>
      </c>
      <c r="J48" s="148"/>
      <c r="K48" s="148">
        <f>+Month!K115</f>
        <v>1236.98</v>
      </c>
      <c r="L48" s="148">
        <f>+Month!L115</f>
        <v>2165.76</v>
      </c>
      <c r="M48" s="148">
        <f t="shared" si="0"/>
        <v>1609.5</v>
      </c>
      <c r="N48" s="149">
        <f>+Month!N115</f>
        <v>8532.94</v>
      </c>
      <c r="O48" s="148">
        <f>+Month!O115</f>
        <v>1829.5</v>
      </c>
      <c r="P48" s="148">
        <f>+Month!P115</f>
        <v>13843.44</v>
      </c>
      <c r="Q48" s="149">
        <f>+Month!Q115</f>
        <v>15672.94</v>
      </c>
    </row>
    <row r="49" spans="1:17" ht="12.75" customHeight="1">
      <c r="A49" s="140">
        <v>2004</v>
      </c>
      <c r="B49" s="166" t="s">
        <v>35</v>
      </c>
      <c r="C49" s="144">
        <f>+Month!C118</f>
        <v>4703.1</v>
      </c>
      <c r="D49" s="144">
        <f>+Month!D118</f>
        <v>1124.21</v>
      </c>
      <c r="E49" s="144">
        <f>+Month!E118</f>
        <v>757.17</v>
      </c>
      <c r="F49" s="144">
        <f>+Month!F118</f>
        <v>90</v>
      </c>
      <c r="G49" s="145">
        <f>+Month!G118</f>
        <v>6674.48</v>
      </c>
      <c r="H49" s="144">
        <f>+Month!H118</f>
        <v>1550.72</v>
      </c>
      <c r="I49" s="144">
        <f>+Month!I118</f>
        <v>3012</v>
      </c>
      <c r="J49" s="144"/>
      <c r="K49" s="144">
        <f>+Month!K118</f>
        <v>1010.93</v>
      </c>
      <c r="L49" s="144">
        <f>+Month!L118</f>
        <v>2387.35</v>
      </c>
      <c r="M49" s="144">
        <f t="shared" si="0"/>
        <v>1268.5</v>
      </c>
      <c r="N49" s="145">
        <f>+Month!N118</f>
        <v>7961.01</v>
      </c>
      <c r="O49" s="144">
        <f>+Month!O118</f>
        <v>1358.5</v>
      </c>
      <c r="P49" s="144">
        <f>+Month!P118</f>
        <v>13276.99</v>
      </c>
      <c r="Q49" s="145">
        <f>+Month!Q118</f>
        <v>14635.49</v>
      </c>
    </row>
    <row r="50" spans="1:17" ht="12">
      <c r="A50" s="140">
        <v>2004</v>
      </c>
      <c r="B50" s="166" t="s">
        <v>36</v>
      </c>
      <c r="C50" s="144">
        <f>+Month!C121</f>
        <v>4412.51</v>
      </c>
      <c r="D50" s="144">
        <f>+Month!D121</f>
        <v>1505.05</v>
      </c>
      <c r="E50" s="144">
        <f>+Month!E121</f>
        <v>967.51</v>
      </c>
      <c r="F50" s="144">
        <f>+Month!F121</f>
        <v>100</v>
      </c>
      <c r="G50" s="145">
        <f>+Month!G121</f>
        <v>6985.07</v>
      </c>
      <c r="H50" s="144">
        <f>+Month!H121</f>
        <v>1148.66</v>
      </c>
      <c r="I50" s="144">
        <f>+Month!I121</f>
        <v>3538.42</v>
      </c>
      <c r="J50" s="144"/>
      <c r="K50" s="144">
        <f>+Month!K121</f>
        <v>986.39</v>
      </c>
      <c r="L50" s="144">
        <f>+Month!L121</f>
        <v>1976.5</v>
      </c>
      <c r="M50" s="144">
        <f t="shared" si="0"/>
        <v>1315.5</v>
      </c>
      <c r="N50" s="145">
        <f>+Month!N121</f>
        <v>7649.97</v>
      </c>
      <c r="O50" s="144">
        <f>+Month!O121</f>
        <v>1415.5</v>
      </c>
      <c r="P50" s="144">
        <f>+Month!P121</f>
        <v>13219.55</v>
      </c>
      <c r="Q50" s="145">
        <f>+Month!Q121</f>
        <v>14635.05</v>
      </c>
    </row>
    <row r="51" spans="1:17" ht="12.75" customHeight="1">
      <c r="A51" s="140">
        <v>2004</v>
      </c>
      <c r="B51" s="166" t="s">
        <v>37</v>
      </c>
      <c r="C51" s="144">
        <f>+Month!C124</f>
        <v>4659.54</v>
      </c>
      <c r="D51" s="144">
        <f>+Month!D124</f>
        <v>1049.38</v>
      </c>
      <c r="E51" s="144">
        <f>+Month!E124</f>
        <v>955.24</v>
      </c>
      <c r="F51" s="144">
        <f>+Month!F124</f>
        <v>180</v>
      </c>
      <c r="G51" s="145">
        <f>+Month!G124</f>
        <v>6844.16</v>
      </c>
      <c r="H51" s="144">
        <f>+Month!H124</f>
        <v>1268.34</v>
      </c>
      <c r="I51" s="144">
        <f>+Month!I124</f>
        <v>3623.98</v>
      </c>
      <c r="J51" s="144"/>
      <c r="K51" s="144">
        <f>+Month!K124</f>
        <v>1090.48</v>
      </c>
      <c r="L51" s="144">
        <f>+Month!L124</f>
        <v>2028.89</v>
      </c>
      <c r="M51" s="144">
        <f t="shared" si="0"/>
        <v>1462.3</v>
      </c>
      <c r="N51" s="145">
        <f>+Month!N124</f>
        <v>8011.68</v>
      </c>
      <c r="O51" s="144">
        <f>+Month!O124</f>
        <v>1642.3</v>
      </c>
      <c r="P51" s="144">
        <f>+Month!P124</f>
        <v>13213.54</v>
      </c>
      <c r="Q51" s="145">
        <f>+Month!Q124</f>
        <v>14855.84</v>
      </c>
    </row>
    <row r="52" spans="1:17" ht="12">
      <c r="A52" s="146">
        <v>2004</v>
      </c>
      <c r="B52" s="169" t="s">
        <v>38</v>
      </c>
      <c r="C52" s="148">
        <f>Month!C127</f>
        <v>4440</v>
      </c>
      <c r="D52" s="148">
        <f>Month!D127</f>
        <v>1261.2</v>
      </c>
      <c r="E52" s="148">
        <f>Month!E127</f>
        <v>736.19</v>
      </c>
      <c r="F52" s="148">
        <f>Month!F127</f>
        <v>210.94</v>
      </c>
      <c r="G52" s="149">
        <f>Month!G127</f>
        <v>6648.33</v>
      </c>
      <c r="H52" s="148">
        <f>Month!H127</f>
        <v>1505</v>
      </c>
      <c r="I52" s="148">
        <f>Month!I127</f>
        <v>3790</v>
      </c>
      <c r="J52" s="148"/>
      <c r="K52" s="148">
        <f>Month!K127</f>
        <v>987</v>
      </c>
      <c r="L52" s="148">
        <f>Month!L127</f>
        <v>1693</v>
      </c>
      <c r="M52" s="148">
        <f>O52-F52</f>
        <v>1314.8</v>
      </c>
      <c r="N52" s="149">
        <f>Month!N127</f>
        <v>7975</v>
      </c>
      <c r="O52" s="148">
        <f>Month!O127</f>
        <v>1525.74</v>
      </c>
      <c r="P52" s="148">
        <f>Month!P127</f>
        <v>13097.59</v>
      </c>
      <c r="Q52" s="149">
        <f>Month!Q127</f>
        <v>14623.33</v>
      </c>
    </row>
    <row r="53" spans="1:17" ht="12.75" customHeight="1">
      <c r="A53" s="140">
        <v>2005</v>
      </c>
      <c r="B53" s="166" t="s">
        <v>35</v>
      </c>
      <c r="C53" s="144">
        <f>Month!C130</f>
        <v>4829.76</v>
      </c>
      <c r="D53" s="144">
        <f>Month!D130</f>
        <v>1168.92</v>
      </c>
      <c r="E53" s="144">
        <f>Month!E130</f>
        <v>981.83</v>
      </c>
      <c r="F53" s="144">
        <f>Month!F130</f>
        <v>320</v>
      </c>
      <c r="G53" s="145">
        <f>Month!G130</f>
        <v>7300.51</v>
      </c>
      <c r="H53" s="144">
        <f>Month!H130</f>
        <v>1074.14</v>
      </c>
      <c r="I53" s="144">
        <f>Month!I130</f>
        <v>947.58</v>
      </c>
      <c r="J53" s="144">
        <f>Month!J130</f>
        <v>1429.33</v>
      </c>
      <c r="K53" s="144">
        <f>Month!K130</f>
        <v>984.81</v>
      </c>
      <c r="L53" s="144">
        <f>Month!L130</f>
        <v>1317.31</v>
      </c>
      <c r="M53" s="144">
        <f>Month!M130</f>
        <v>1617.3</v>
      </c>
      <c r="N53" s="145">
        <f>Month!N130</f>
        <v>7370.46</v>
      </c>
      <c r="O53" s="144">
        <f>Month!O130</f>
        <v>1937.3</v>
      </c>
      <c r="P53" s="144">
        <f>Month!P130</f>
        <v>12733.67</v>
      </c>
      <c r="Q53" s="145">
        <f>Month!Q130</f>
        <v>14670.97</v>
      </c>
    </row>
    <row r="54" spans="1:17" ht="12">
      <c r="A54" s="140">
        <v>2005</v>
      </c>
      <c r="B54" s="166" t="s">
        <v>36</v>
      </c>
      <c r="C54" s="144">
        <f>Month!C133</f>
        <v>5129.84</v>
      </c>
      <c r="D54" s="144">
        <f>Month!D133</f>
        <v>1458.7</v>
      </c>
      <c r="E54" s="144">
        <f>Month!E133</f>
        <v>772.13</v>
      </c>
      <c r="F54" s="144">
        <f>Month!F133</f>
        <v>385</v>
      </c>
      <c r="G54" s="145">
        <f>Month!G133</f>
        <v>7745.67</v>
      </c>
      <c r="H54" s="144">
        <f>Month!H133</f>
        <v>842.97</v>
      </c>
      <c r="I54" s="144">
        <f>Month!I133</f>
        <v>1029.21</v>
      </c>
      <c r="J54" s="144">
        <f>Month!J133</f>
        <v>1433.6</v>
      </c>
      <c r="K54" s="144">
        <f>Month!K133</f>
        <v>981.08</v>
      </c>
      <c r="L54" s="144">
        <f>Month!L133</f>
        <v>1279.04</v>
      </c>
      <c r="M54" s="144">
        <f>Month!M133</f>
        <v>1558</v>
      </c>
      <c r="N54" s="145">
        <f>Month!N133</f>
        <v>7123.91</v>
      </c>
      <c r="O54" s="144">
        <f>Month!O133</f>
        <v>1943</v>
      </c>
      <c r="P54" s="144">
        <f>Month!P133</f>
        <v>12926.58</v>
      </c>
      <c r="Q54" s="145">
        <f>Month!Q133</f>
        <v>14869.58</v>
      </c>
    </row>
    <row r="55" spans="1:17" ht="12.75" customHeight="1">
      <c r="A55" s="140">
        <v>2005</v>
      </c>
      <c r="B55" s="166" t="s">
        <v>37</v>
      </c>
      <c r="C55" s="144">
        <f>Month!C136</f>
        <v>4987.46</v>
      </c>
      <c r="D55" s="144">
        <f>Month!D136</f>
        <v>1874.53</v>
      </c>
      <c r="E55" s="144">
        <f>Month!E136</f>
        <v>833.31</v>
      </c>
      <c r="F55" s="144">
        <f>Month!F136</f>
        <v>300</v>
      </c>
      <c r="G55" s="145">
        <f>Month!G136</f>
        <v>7995.3</v>
      </c>
      <c r="H55" s="144">
        <f>Month!H136</f>
        <v>957.31</v>
      </c>
      <c r="I55" s="144">
        <f>Month!I136</f>
        <v>1161.37</v>
      </c>
      <c r="J55" s="144">
        <f>Month!J136</f>
        <v>1526.19</v>
      </c>
      <c r="K55" s="144">
        <f>Month!K136</f>
        <v>1051.31</v>
      </c>
      <c r="L55" s="144">
        <f>Month!L136</f>
        <v>1367.45</v>
      </c>
      <c r="M55" s="144">
        <f>Month!M136</f>
        <v>1139.6</v>
      </c>
      <c r="N55" s="145">
        <f>Month!N136</f>
        <v>7203.22</v>
      </c>
      <c r="O55" s="144">
        <f>Month!O136</f>
        <v>1439.6</v>
      </c>
      <c r="P55" s="144">
        <f>Month!P136</f>
        <v>13758.92</v>
      </c>
      <c r="Q55" s="145">
        <f>Month!Q136</f>
        <v>15198.52</v>
      </c>
    </row>
    <row r="56" spans="1:17" ht="12">
      <c r="A56" s="146">
        <v>2005</v>
      </c>
      <c r="B56" s="169" t="s">
        <v>38</v>
      </c>
      <c r="C56" s="148">
        <f>Month!C139</f>
        <v>5019.77</v>
      </c>
      <c r="D56" s="148">
        <f>Month!D139</f>
        <v>1129.25</v>
      </c>
      <c r="E56" s="148">
        <f>Month!E139</f>
        <v>797.78</v>
      </c>
      <c r="F56" s="148">
        <f>Month!F139</f>
        <v>265</v>
      </c>
      <c r="G56" s="149">
        <f>Month!G139</f>
        <v>7211.8</v>
      </c>
      <c r="H56" s="148">
        <f>Month!H139</f>
        <v>948.45</v>
      </c>
      <c r="I56" s="148">
        <f>Month!I139</f>
        <v>934.5</v>
      </c>
      <c r="J56" s="148">
        <f>Month!J139</f>
        <v>1522</v>
      </c>
      <c r="K56" s="148">
        <f>Month!K139</f>
        <v>848.01</v>
      </c>
      <c r="L56" s="148">
        <f>Month!L139</f>
        <v>1101.04</v>
      </c>
      <c r="M56" s="148">
        <f>Month!M139</f>
        <v>1322.47</v>
      </c>
      <c r="N56" s="149">
        <f>Month!N139</f>
        <v>6676.47</v>
      </c>
      <c r="O56" s="148">
        <f>Month!O139</f>
        <v>1587.47</v>
      </c>
      <c r="P56" s="148">
        <f>Month!P139</f>
        <v>12300.81</v>
      </c>
      <c r="Q56" s="149">
        <f>Month!Q139</f>
        <v>13888.28</v>
      </c>
    </row>
    <row r="57" spans="1:17" ht="12.75" customHeight="1">
      <c r="A57" s="140">
        <v>2006</v>
      </c>
      <c r="B57" s="166" t="s">
        <v>35</v>
      </c>
      <c r="C57" s="144">
        <f>Month!C142</f>
        <v>5238.47</v>
      </c>
      <c r="D57" s="144">
        <f>Month!D142</f>
        <v>1564.29</v>
      </c>
      <c r="E57" s="144">
        <f>Month!E142</f>
        <v>620.31</v>
      </c>
      <c r="F57" s="144">
        <f>Month!F142</f>
        <v>280</v>
      </c>
      <c r="G57" s="145">
        <f>Month!G142</f>
        <v>7703.07</v>
      </c>
      <c r="H57" s="144">
        <f>Month!H142</f>
        <v>796.65</v>
      </c>
      <c r="I57" s="144">
        <f>Month!I142</f>
        <v>1010.9</v>
      </c>
      <c r="J57" s="144">
        <f>Month!J142</f>
        <v>1343.89</v>
      </c>
      <c r="K57" s="144">
        <f>Month!K142</f>
        <v>907.81</v>
      </c>
      <c r="L57" s="144">
        <f>Month!L142</f>
        <v>968.34</v>
      </c>
      <c r="M57" s="144">
        <f>Month!M142</f>
        <v>1213.33</v>
      </c>
      <c r="N57" s="145">
        <f>Month!N142</f>
        <v>6240.93</v>
      </c>
      <c r="O57" s="144">
        <f>Month!O142</f>
        <v>1493.33</v>
      </c>
      <c r="P57" s="144">
        <f>Month!P142</f>
        <v>12450.66</v>
      </c>
      <c r="Q57" s="145">
        <f>Month!Q142</f>
        <v>13943.99</v>
      </c>
    </row>
    <row r="58" spans="1:17" ht="12">
      <c r="A58" s="140">
        <v>2006</v>
      </c>
      <c r="B58" s="166" t="s">
        <v>36</v>
      </c>
      <c r="C58" s="144">
        <f>Month!C145</f>
        <v>5065.44</v>
      </c>
      <c r="D58" s="144">
        <f>Month!D145</f>
        <v>1518.28</v>
      </c>
      <c r="E58" s="144">
        <f>Month!E145</f>
        <v>771.63</v>
      </c>
      <c r="F58" s="144">
        <f>Month!F145</f>
        <v>208</v>
      </c>
      <c r="G58" s="145">
        <f>Month!G145</f>
        <v>7563.35</v>
      </c>
      <c r="H58" s="144">
        <f>Month!H145</f>
        <v>751.38</v>
      </c>
      <c r="I58" s="144">
        <f>Month!I145</f>
        <v>1227.06</v>
      </c>
      <c r="J58" s="144">
        <f>Month!J145</f>
        <v>1467.88</v>
      </c>
      <c r="K58" s="144">
        <f>Month!K145</f>
        <v>862.73</v>
      </c>
      <c r="L58" s="144">
        <f>Month!L145</f>
        <v>917.18</v>
      </c>
      <c r="M58" s="144">
        <f>Month!M145</f>
        <v>1420.84</v>
      </c>
      <c r="N58" s="145">
        <f>Month!N145</f>
        <v>6647.07</v>
      </c>
      <c r="O58" s="144">
        <f>Month!O145</f>
        <v>1628.84</v>
      </c>
      <c r="P58" s="144">
        <f>Month!P145</f>
        <v>12581.58</v>
      </c>
      <c r="Q58" s="145">
        <f>Month!Q145</f>
        <v>14210.42</v>
      </c>
    </row>
    <row r="59" spans="1:17" ht="12.75" customHeight="1">
      <c r="A59" s="140">
        <v>2006</v>
      </c>
      <c r="B59" s="166" t="s">
        <v>37</v>
      </c>
      <c r="C59" s="144">
        <f>Month!C148</f>
        <v>4612.97</v>
      </c>
      <c r="D59" s="144">
        <f>Month!D148</f>
        <v>1211.31</v>
      </c>
      <c r="E59" s="144">
        <f>Month!E148</f>
        <v>642.09</v>
      </c>
      <c r="F59" s="144">
        <f>Month!F148</f>
        <v>0</v>
      </c>
      <c r="G59" s="145">
        <f>Month!G148</f>
        <v>6466.37</v>
      </c>
      <c r="H59" s="144">
        <f>Month!H148</f>
        <v>907.51</v>
      </c>
      <c r="I59" s="144">
        <f>Month!I148</f>
        <v>1133.7</v>
      </c>
      <c r="J59" s="144">
        <f>Month!J148</f>
        <v>1654.56</v>
      </c>
      <c r="K59" s="144">
        <f>Month!K148</f>
        <v>1065.15</v>
      </c>
      <c r="L59" s="144">
        <f>Month!L148</f>
        <v>1143.43</v>
      </c>
      <c r="M59" s="144">
        <f>Month!M148</f>
        <v>1661.12</v>
      </c>
      <c r="N59" s="145">
        <f>Month!N148</f>
        <v>7565.46</v>
      </c>
      <c r="O59" s="144">
        <f>Month!O148</f>
        <v>1661.12</v>
      </c>
      <c r="P59" s="144">
        <f>Month!P148</f>
        <v>12370.71</v>
      </c>
      <c r="Q59" s="145">
        <f>Month!Q148</f>
        <v>14031.83</v>
      </c>
    </row>
    <row r="60" spans="1:17" ht="12">
      <c r="A60" s="146">
        <v>2006</v>
      </c>
      <c r="B60" s="169" t="s">
        <v>38</v>
      </c>
      <c r="C60" s="148">
        <f>Month!C151</f>
        <v>4719.59</v>
      </c>
      <c r="D60" s="148">
        <f>Month!D151</f>
        <v>1635.06</v>
      </c>
      <c r="E60" s="148">
        <f>Month!E151</f>
        <v>765.63</v>
      </c>
      <c r="F60" s="148">
        <f>Month!F151</f>
        <v>295</v>
      </c>
      <c r="G60" s="149">
        <f>Month!G151</f>
        <v>7415.27</v>
      </c>
      <c r="H60" s="148">
        <f>Month!H151</f>
        <v>983.41</v>
      </c>
      <c r="I60" s="148">
        <f>Month!I151</f>
        <v>1295.2</v>
      </c>
      <c r="J60" s="148">
        <f>Month!J151</f>
        <v>1819.47</v>
      </c>
      <c r="K60" s="148">
        <f>Month!K151</f>
        <v>994.38</v>
      </c>
      <c r="L60" s="148">
        <f>Month!L151</f>
        <v>1070.73</v>
      </c>
      <c r="M60" s="148">
        <f>Month!M151</f>
        <v>1230.89</v>
      </c>
      <c r="N60" s="149">
        <f>Month!N151</f>
        <v>7394.09</v>
      </c>
      <c r="O60" s="148">
        <f>Month!O151</f>
        <v>1525.89</v>
      </c>
      <c r="P60" s="148">
        <f>Month!P151</f>
        <v>13283.47</v>
      </c>
      <c r="Q60" s="149">
        <f>Month!Q151</f>
        <v>14809.36</v>
      </c>
    </row>
    <row r="61" spans="1:17" ht="12.75" customHeight="1">
      <c r="A61" s="140">
        <v>2007</v>
      </c>
      <c r="B61" s="166" t="s">
        <v>35</v>
      </c>
      <c r="C61" s="144">
        <f>Month!C154</f>
        <v>5163.05</v>
      </c>
      <c r="D61" s="144">
        <f>Month!D154</f>
        <v>2004.95</v>
      </c>
      <c r="E61" s="144">
        <f>Month!E154</f>
        <v>786.14</v>
      </c>
      <c r="F61" s="144">
        <f>Month!F154</f>
        <v>215</v>
      </c>
      <c r="G61" s="145">
        <f>Month!G154</f>
        <v>8169.14</v>
      </c>
      <c r="H61" s="144">
        <f>Month!H154</f>
        <v>1055.36</v>
      </c>
      <c r="I61" s="144">
        <f>Month!I154</f>
        <v>987.9</v>
      </c>
      <c r="J61" s="144">
        <f>Month!J154</f>
        <v>2207.58</v>
      </c>
      <c r="K61" s="144">
        <f>Month!K154</f>
        <v>985.22</v>
      </c>
      <c r="L61" s="144">
        <f>Month!L154</f>
        <v>837.34</v>
      </c>
      <c r="M61" s="144">
        <f>Month!M154</f>
        <v>1195.81</v>
      </c>
      <c r="N61" s="145">
        <f>Month!N154</f>
        <v>7269.19</v>
      </c>
      <c r="O61" s="144">
        <f>Month!O154</f>
        <v>1410.81</v>
      </c>
      <c r="P61" s="144">
        <f>Month!P154</f>
        <v>14027.53</v>
      </c>
      <c r="Q61" s="145">
        <f>Month!Q154</f>
        <v>15438.33</v>
      </c>
    </row>
    <row r="62" spans="1:17" ht="12">
      <c r="A62" s="140">
        <v>2007</v>
      </c>
      <c r="B62" s="166" t="s">
        <v>36</v>
      </c>
      <c r="C62" s="144">
        <f>Month!C157</f>
        <v>5060.91</v>
      </c>
      <c r="D62" s="144">
        <f>Month!D157</f>
        <v>1458.56</v>
      </c>
      <c r="E62" s="144">
        <f>Month!E157</f>
        <v>718.69</v>
      </c>
      <c r="F62" s="144">
        <f>Month!F157</f>
        <v>355</v>
      </c>
      <c r="G62" s="145">
        <f>Month!G157</f>
        <v>7593.17</v>
      </c>
      <c r="H62" s="144">
        <f>Month!H157</f>
        <v>960.08</v>
      </c>
      <c r="I62" s="144">
        <f>Month!I157</f>
        <v>1216.65</v>
      </c>
      <c r="J62" s="144">
        <f>Month!J157</f>
        <v>2264.16</v>
      </c>
      <c r="K62" s="144">
        <f>Month!K157</f>
        <v>876.47</v>
      </c>
      <c r="L62" s="144">
        <f>Month!L157</f>
        <v>793.36</v>
      </c>
      <c r="M62" s="144">
        <f>Month!M157</f>
        <v>1279.78</v>
      </c>
      <c r="N62" s="145">
        <f>Month!N157</f>
        <v>7390.5</v>
      </c>
      <c r="O62" s="144">
        <f>Month!O157</f>
        <v>1634.78</v>
      </c>
      <c r="P62" s="144">
        <f>Month!P157</f>
        <v>13348.89</v>
      </c>
      <c r="Q62" s="145">
        <f>Month!Q157</f>
        <v>14983.67</v>
      </c>
    </row>
    <row r="63" spans="1:17" ht="12.75" customHeight="1">
      <c r="A63" s="140">
        <v>2007</v>
      </c>
      <c r="B63" s="166" t="s">
        <v>37</v>
      </c>
      <c r="C63" s="144">
        <f>Month!C160</f>
        <v>4879.48</v>
      </c>
      <c r="D63" s="144">
        <f>Month!D160</f>
        <v>672.42</v>
      </c>
      <c r="E63" s="144">
        <f>Month!E160</f>
        <v>837</v>
      </c>
      <c r="F63" s="144">
        <f>Month!F160</f>
        <v>351</v>
      </c>
      <c r="G63" s="145">
        <f>Month!G160</f>
        <v>6739.9</v>
      </c>
      <c r="H63" s="144">
        <f>Month!H160</f>
        <v>944.04</v>
      </c>
      <c r="I63" s="144">
        <f>Month!I160</f>
        <v>1102.2</v>
      </c>
      <c r="J63" s="144">
        <f>Month!J160</f>
        <v>2427.05</v>
      </c>
      <c r="K63" s="144">
        <f>Month!K160</f>
        <v>931.69</v>
      </c>
      <c r="L63" s="144">
        <f>Month!L160</f>
        <v>857.58</v>
      </c>
      <c r="M63" s="144">
        <f>Month!M160</f>
        <v>1290.28</v>
      </c>
      <c r="N63" s="145">
        <f>Month!N160</f>
        <v>7552.84</v>
      </c>
      <c r="O63" s="144">
        <f>Month!O160</f>
        <v>1641.28</v>
      </c>
      <c r="P63" s="144">
        <f>Month!P160</f>
        <v>12651.46</v>
      </c>
      <c r="Q63" s="145">
        <f>Month!Q160</f>
        <v>14292.74</v>
      </c>
    </row>
    <row r="64" spans="1:17" ht="12">
      <c r="A64" s="146">
        <v>2007</v>
      </c>
      <c r="B64" s="169" t="s">
        <v>38</v>
      </c>
      <c r="C64" s="148">
        <f>Month!C163</f>
        <v>4663.64</v>
      </c>
      <c r="D64" s="148">
        <f>Month!D163</f>
        <v>1130.57</v>
      </c>
      <c r="E64" s="148">
        <f>Month!E163</f>
        <v>638.41</v>
      </c>
      <c r="F64" s="148">
        <f>Month!F163</f>
        <v>401</v>
      </c>
      <c r="G64" s="149">
        <f>Month!G163</f>
        <v>6833.62</v>
      </c>
      <c r="H64" s="148">
        <f>Month!H163</f>
        <v>994.28</v>
      </c>
      <c r="I64" s="148">
        <f>Month!I163</f>
        <v>1046.14</v>
      </c>
      <c r="J64" s="148">
        <f>Month!J163</f>
        <v>2315.79</v>
      </c>
      <c r="K64" s="148">
        <f>Month!K163</f>
        <v>859.53</v>
      </c>
      <c r="L64" s="148">
        <f>Month!L163</f>
        <v>1000.81</v>
      </c>
      <c r="M64" s="148">
        <f>Month!M163</f>
        <v>886.31</v>
      </c>
      <c r="N64" s="149">
        <f>Month!N163</f>
        <v>7102.86</v>
      </c>
      <c r="O64" s="148">
        <f>Month!O163</f>
        <v>1287.31</v>
      </c>
      <c r="P64" s="148">
        <f>Month!P163</f>
        <v>12649.17</v>
      </c>
      <c r="Q64" s="149">
        <f>Month!Q163</f>
        <v>13936.47</v>
      </c>
    </row>
    <row r="65" spans="1:17" ht="12.75" customHeight="1">
      <c r="A65" s="140">
        <v>2008</v>
      </c>
      <c r="B65" s="166" t="s">
        <v>35</v>
      </c>
      <c r="C65" s="144">
        <f>Month!C166</f>
        <v>5329.13</v>
      </c>
      <c r="D65" s="144">
        <f>Month!D166</f>
        <v>1029.23</v>
      </c>
      <c r="E65" s="144">
        <f>Month!E166</f>
        <v>631.34</v>
      </c>
      <c r="F65" s="144">
        <f>Month!F166</f>
        <v>289</v>
      </c>
      <c r="G65" s="145">
        <f>Month!G166</f>
        <v>7278.7</v>
      </c>
      <c r="H65" s="144">
        <f>Month!H166</f>
        <v>1281.19</v>
      </c>
      <c r="I65" s="144">
        <f>Month!I166</f>
        <v>899.26</v>
      </c>
      <c r="J65" s="144">
        <f>Month!J166</f>
        <v>1874.02</v>
      </c>
      <c r="K65" s="144">
        <f>Month!K166</f>
        <v>835.88</v>
      </c>
      <c r="L65" s="144">
        <f>Month!L166</f>
        <v>1037.98</v>
      </c>
      <c r="M65" s="144">
        <f>Month!M166</f>
        <v>1617.46</v>
      </c>
      <c r="N65" s="145">
        <f>Month!N166</f>
        <v>7545.79</v>
      </c>
      <c r="O65" s="144">
        <f>Month!O166</f>
        <v>1906.46</v>
      </c>
      <c r="P65" s="144">
        <f>Month!P166</f>
        <v>12918.03</v>
      </c>
      <c r="Q65" s="145">
        <f>Month!Q166</f>
        <v>14824.49</v>
      </c>
    </row>
    <row r="66" spans="1:17" ht="12">
      <c r="A66" s="140">
        <v>2008</v>
      </c>
      <c r="B66" s="166" t="s">
        <v>36</v>
      </c>
      <c r="C66" s="144">
        <f>Month!C169</f>
        <v>4951.38</v>
      </c>
      <c r="D66" s="144">
        <f>Month!D169</f>
        <v>1449.41</v>
      </c>
      <c r="E66" s="144">
        <f>Month!E169</f>
        <v>656.04</v>
      </c>
      <c r="F66" s="144">
        <f>Month!F169</f>
        <v>320</v>
      </c>
      <c r="G66" s="145">
        <f>Month!G169</f>
        <v>7376.84</v>
      </c>
      <c r="H66" s="144">
        <f>Month!H169</f>
        <v>935.79</v>
      </c>
      <c r="I66" s="144">
        <f>Month!I169</f>
        <v>1020.59</v>
      </c>
      <c r="J66" s="144">
        <f>Month!J169</f>
        <v>2113.82</v>
      </c>
      <c r="K66" s="144">
        <f>Month!K169</f>
        <v>760.57</v>
      </c>
      <c r="L66" s="144">
        <f>Month!L169</f>
        <v>822.08</v>
      </c>
      <c r="M66" s="144">
        <f>Month!M169</f>
        <v>1636.28</v>
      </c>
      <c r="N66" s="145">
        <f>Month!N169</f>
        <v>7289.13</v>
      </c>
      <c r="O66" s="144">
        <f>Month!O169</f>
        <v>1956.28</v>
      </c>
      <c r="P66" s="144">
        <f>Month!P169</f>
        <v>12709.69</v>
      </c>
      <c r="Q66" s="145">
        <f>Month!Q169</f>
        <v>14665.97</v>
      </c>
    </row>
    <row r="67" spans="1:17" ht="12.75" customHeight="1">
      <c r="A67" s="140">
        <v>2008</v>
      </c>
      <c r="B67" s="166" t="s">
        <v>37</v>
      </c>
      <c r="C67" s="144">
        <f>Month!C172</f>
        <v>4567.02</v>
      </c>
      <c r="D67" s="144">
        <f>Month!D172</f>
        <v>1283.66</v>
      </c>
      <c r="E67" s="144">
        <f>Month!E172</f>
        <v>508.77</v>
      </c>
      <c r="F67" s="144">
        <f>Month!F172</f>
        <v>290</v>
      </c>
      <c r="G67" s="145">
        <f>Month!G172</f>
        <v>6649.45</v>
      </c>
      <c r="H67" s="144">
        <f>Month!H172</f>
        <v>844.28</v>
      </c>
      <c r="I67" s="144">
        <f>Month!I172</f>
        <v>1026.44</v>
      </c>
      <c r="J67" s="144">
        <f>Month!J172</f>
        <v>2129.54</v>
      </c>
      <c r="K67" s="144">
        <f>Month!K172</f>
        <v>741.17</v>
      </c>
      <c r="L67" s="144">
        <f>Month!L172</f>
        <v>885.38</v>
      </c>
      <c r="M67" s="144">
        <f>Month!M172</f>
        <v>1923</v>
      </c>
      <c r="N67" s="145">
        <f>Month!N172</f>
        <v>7549.81</v>
      </c>
      <c r="O67" s="144">
        <f>Month!O172</f>
        <v>2213</v>
      </c>
      <c r="P67" s="144">
        <f>Month!P172</f>
        <v>11986.26</v>
      </c>
      <c r="Q67" s="145">
        <f>Month!Q172</f>
        <v>14199.27</v>
      </c>
    </row>
    <row r="68" spans="1:17" ht="12">
      <c r="A68" s="146">
        <v>2008</v>
      </c>
      <c r="B68" s="169" t="s">
        <v>38</v>
      </c>
      <c r="C68" s="148">
        <f>Month!C175</f>
        <v>4615.63</v>
      </c>
      <c r="D68" s="148">
        <f>Month!D175</f>
        <v>1092.32</v>
      </c>
      <c r="E68" s="148">
        <f>Month!E175</f>
        <v>664.46</v>
      </c>
      <c r="F68" s="148">
        <f>Month!F175</f>
        <v>415</v>
      </c>
      <c r="G68" s="149">
        <f>Month!G175</f>
        <v>6787.41</v>
      </c>
      <c r="H68" s="148">
        <f>Month!H175</f>
        <v>1020.71</v>
      </c>
      <c r="I68" s="148">
        <f>Month!I175</f>
        <v>1323.29</v>
      </c>
      <c r="J68" s="148">
        <f>Month!J175</f>
        <v>2304.18</v>
      </c>
      <c r="K68" s="148">
        <f>Month!K175</f>
        <v>709.1</v>
      </c>
      <c r="L68" s="148">
        <f>Month!L175</f>
        <v>952.85</v>
      </c>
      <c r="M68" s="148">
        <f>Month!M175</f>
        <v>2103.92</v>
      </c>
      <c r="N68" s="149">
        <f>Month!N175</f>
        <v>8414.04</v>
      </c>
      <c r="O68" s="148">
        <f>Month!O175</f>
        <v>2518.92</v>
      </c>
      <c r="P68" s="148">
        <f>Month!P175</f>
        <v>12682.53</v>
      </c>
      <c r="Q68" s="149">
        <f>Month!Q175</f>
        <v>15201.45</v>
      </c>
    </row>
    <row r="69" spans="1:17" ht="12.75" customHeight="1">
      <c r="A69" s="140">
        <v>2009</v>
      </c>
      <c r="B69" s="166" t="s">
        <v>35</v>
      </c>
      <c r="C69" s="144">
        <f>Month!C178</f>
        <v>4453.35</v>
      </c>
      <c r="D69" s="144">
        <f>Month!D178</f>
        <v>1397.47</v>
      </c>
      <c r="E69" s="144">
        <f>Month!E178</f>
        <v>636.51</v>
      </c>
      <c r="F69" s="144">
        <f>Month!F178</f>
        <v>415</v>
      </c>
      <c r="G69" s="145">
        <f>Month!G178</f>
        <v>6902.34</v>
      </c>
      <c r="H69" s="144">
        <f>Month!H178</f>
        <v>966.6</v>
      </c>
      <c r="I69" s="144">
        <f>Month!I178</f>
        <v>1392.31</v>
      </c>
      <c r="J69" s="144">
        <f>Month!J178</f>
        <v>2200.64</v>
      </c>
      <c r="K69" s="144">
        <f>Month!K178</f>
        <v>825.11</v>
      </c>
      <c r="L69" s="144">
        <f>Month!L178</f>
        <v>1057.68</v>
      </c>
      <c r="M69" s="144">
        <f>Month!M178</f>
        <v>2426.98</v>
      </c>
      <c r="N69" s="145">
        <f>Month!N178</f>
        <v>8869.31</v>
      </c>
      <c r="O69" s="144">
        <f>Month!O178</f>
        <v>2841.98</v>
      </c>
      <c r="P69" s="144">
        <f>Month!P178</f>
        <v>12929.68</v>
      </c>
      <c r="Q69" s="145">
        <f>Month!Q178</f>
        <v>15771.65</v>
      </c>
    </row>
    <row r="70" spans="1:17" ht="12">
      <c r="A70" s="140">
        <v>2009</v>
      </c>
      <c r="B70" s="166" t="s">
        <v>36</v>
      </c>
      <c r="C70" s="144">
        <f>Month!C181</f>
        <v>4214.03</v>
      </c>
      <c r="D70" s="144">
        <f>Month!D181</f>
        <v>1176.42</v>
      </c>
      <c r="E70" s="144">
        <f>Month!E181</f>
        <v>482.2</v>
      </c>
      <c r="F70" s="144">
        <f>Month!F181</f>
        <v>422</v>
      </c>
      <c r="G70" s="145">
        <f>Month!G181</f>
        <v>6294.64</v>
      </c>
      <c r="H70" s="144">
        <f>Month!H181</f>
        <v>993.44</v>
      </c>
      <c r="I70" s="144">
        <f>Month!I181</f>
        <v>1358.98</v>
      </c>
      <c r="J70" s="144">
        <f>Month!J181</f>
        <v>1883.82</v>
      </c>
      <c r="K70" s="144">
        <f>Month!K181</f>
        <v>708.11</v>
      </c>
      <c r="L70" s="144">
        <f>Month!L181</f>
        <v>904.5</v>
      </c>
      <c r="M70" s="144">
        <f>Month!M181</f>
        <v>2800.14</v>
      </c>
      <c r="N70" s="145">
        <f>Month!N181</f>
        <v>8648.99</v>
      </c>
      <c r="O70" s="144">
        <f>Month!O181</f>
        <v>3222.14</v>
      </c>
      <c r="P70" s="144">
        <f>Month!P181</f>
        <v>11721.49</v>
      </c>
      <c r="Q70" s="145">
        <f>Month!Q181</f>
        <v>14943.63</v>
      </c>
    </row>
    <row r="71" spans="1:17" ht="12.75" customHeight="1">
      <c r="A71" s="140">
        <v>2009</v>
      </c>
      <c r="B71" s="166" t="s">
        <v>37</v>
      </c>
      <c r="C71" s="144">
        <f>Month!C184</f>
        <v>4015.28</v>
      </c>
      <c r="D71" s="144">
        <f>Month!D184</f>
        <v>1129.85</v>
      </c>
      <c r="E71" s="144">
        <f>Month!E184</f>
        <v>701.63</v>
      </c>
      <c r="F71" s="144">
        <f>Month!F184</f>
        <v>467</v>
      </c>
      <c r="G71" s="145">
        <f>Month!G184</f>
        <v>6313.76</v>
      </c>
      <c r="H71" s="144">
        <f>Month!H184</f>
        <v>904</v>
      </c>
      <c r="I71" s="144">
        <f>Month!I184</f>
        <v>1607.18</v>
      </c>
      <c r="J71" s="144">
        <f>Month!J184</f>
        <v>1907.16</v>
      </c>
      <c r="K71" s="144">
        <f>Month!K184</f>
        <v>660.11</v>
      </c>
      <c r="L71" s="144">
        <f>Month!L184</f>
        <v>1206.48</v>
      </c>
      <c r="M71" s="144">
        <f>Month!M184</f>
        <v>2904.96</v>
      </c>
      <c r="N71" s="145">
        <f>Month!N184</f>
        <v>9189.88</v>
      </c>
      <c r="O71" s="144">
        <f>Month!O184</f>
        <v>3371.96</v>
      </c>
      <c r="P71" s="144">
        <f>Month!P184</f>
        <v>12131.68</v>
      </c>
      <c r="Q71" s="145">
        <f>Month!Q184</f>
        <v>15503.64</v>
      </c>
    </row>
    <row r="72" spans="1:17" ht="12">
      <c r="A72" s="146">
        <v>2009</v>
      </c>
      <c r="B72" s="169" t="s">
        <v>38</v>
      </c>
      <c r="C72" s="148">
        <f>Month!C187</f>
        <v>3848.34</v>
      </c>
      <c r="D72" s="148">
        <f>Month!D187</f>
        <v>1135.54</v>
      </c>
      <c r="E72" s="148">
        <f>Month!E187</f>
        <v>681.93</v>
      </c>
      <c r="F72" s="148">
        <f>Month!F187</f>
        <v>367</v>
      </c>
      <c r="G72" s="149">
        <f>Month!G187</f>
        <v>6032.82</v>
      </c>
      <c r="H72" s="148">
        <f>Month!H187</f>
        <v>817</v>
      </c>
      <c r="I72" s="148">
        <f>Month!I187</f>
        <v>1633.06</v>
      </c>
      <c r="J72" s="148">
        <f>Month!J187</f>
        <v>2123.88</v>
      </c>
      <c r="K72" s="148">
        <f>Month!K187</f>
        <v>690.11</v>
      </c>
      <c r="L72" s="148">
        <f>Month!L187</f>
        <v>1181.71</v>
      </c>
      <c r="M72" s="148">
        <f>Month!M187</f>
        <v>2727.58</v>
      </c>
      <c r="N72" s="149">
        <f>Month!N187</f>
        <v>9173.32</v>
      </c>
      <c r="O72" s="148">
        <f>Month!O187</f>
        <v>3094.58</v>
      </c>
      <c r="P72" s="148">
        <f>Month!P187</f>
        <v>12111.57</v>
      </c>
      <c r="Q72" s="149">
        <f>Month!Q187</f>
        <v>15206.14</v>
      </c>
    </row>
    <row r="73" spans="1:17" ht="12.75" customHeight="1">
      <c r="A73" s="140">
        <v>2010</v>
      </c>
      <c r="B73" s="166" t="s">
        <v>35</v>
      </c>
      <c r="C73" s="144">
        <f>Month!C190</f>
        <v>3743.49</v>
      </c>
      <c r="D73" s="144">
        <f>Month!D190</f>
        <v>1543.52</v>
      </c>
      <c r="E73" s="144">
        <f>Month!E190</f>
        <v>471.91</v>
      </c>
      <c r="F73" s="144">
        <f>Month!F190</f>
        <v>417</v>
      </c>
      <c r="G73" s="145">
        <f>Month!G190</f>
        <v>6175.91</v>
      </c>
      <c r="H73" s="144">
        <f>Month!H190</f>
        <v>958.06</v>
      </c>
      <c r="I73" s="144">
        <f>Month!I190</f>
        <v>1540.45</v>
      </c>
      <c r="J73" s="144">
        <f>Month!J190</f>
        <v>1952.51</v>
      </c>
      <c r="K73" s="144">
        <f>Month!K190</f>
        <v>733.88</v>
      </c>
      <c r="L73" s="144">
        <f>Month!L190</f>
        <v>884.06</v>
      </c>
      <c r="M73" s="144">
        <f>Month!M190</f>
        <v>2565.46</v>
      </c>
      <c r="N73" s="145">
        <f>Month!N190</f>
        <v>8634.42</v>
      </c>
      <c r="O73" s="144">
        <f>Month!O190</f>
        <v>2982.46</v>
      </c>
      <c r="P73" s="144">
        <f>Month!P190</f>
        <v>11827.87</v>
      </c>
      <c r="Q73" s="145">
        <f>Month!Q190</f>
        <v>14810.33</v>
      </c>
    </row>
    <row r="74" spans="1:17" ht="12">
      <c r="A74" s="140">
        <v>2010</v>
      </c>
      <c r="B74" s="166" t="s">
        <v>36</v>
      </c>
      <c r="C74" s="150">
        <f>Month!C193</f>
        <v>4283.41</v>
      </c>
      <c r="D74" s="150">
        <f>Month!D193</f>
        <v>1571.33</v>
      </c>
      <c r="E74" s="150">
        <f>Month!E193</f>
        <v>449.12</v>
      </c>
      <c r="F74" s="150">
        <f>Month!F193</f>
        <v>507</v>
      </c>
      <c r="G74" s="151">
        <f>Month!G193</f>
        <v>6810.86</v>
      </c>
      <c r="H74" s="150">
        <f>Month!H193</f>
        <v>868.06</v>
      </c>
      <c r="I74" s="150">
        <f>Month!I193</f>
        <v>1501.99</v>
      </c>
      <c r="J74" s="150">
        <f>Month!J193</f>
        <v>1915.96</v>
      </c>
      <c r="K74" s="150">
        <f>Month!K193</f>
        <v>702.1</v>
      </c>
      <c r="L74" s="150">
        <f>Month!L193</f>
        <v>881.01</v>
      </c>
      <c r="M74" s="150">
        <f>Month!M193</f>
        <v>2858.08</v>
      </c>
      <c r="N74" s="151">
        <f>Month!N193</f>
        <v>8727.2</v>
      </c>
      <c r="O74" s="150">
        <f>Month!O193</f>
        <v>3365.08</v>
      </c>
      <c r="P74" s="150">
        <f>Month!P193</f>
        <v>12172.98</v>
      </c>
      <c r="Q74" s="151">
        <f>Month!Q193</f>
        <v>15538.06</v>
      </c>
    </row>
    <row r="75" spans="1:17" ht="12.75" customHeight="1">
      <c r="A75" s="140">
        <v>2010</v>
      </c>
      <c r="B75" s="166" t="s">
        <v>37</v>
      </c>
      <c r="C75" s="150">
        <f>Month!C196</f>
        <v>4132.75</v>
      </c>
      <c r="D75" s="150">
        <f>Month!D196</f>
        <v>1326.68</v>
      </c>
      <c r="E75" s="150">
        <f>Month!E196</f>
        <v>617.41</v>
      </c>
      <c r="F75" s="150">
        <f>Month!F196</f>
        <v>180</v>
      </c>
      <c r="G75" s="151">
        <f>Month!G196</f>
        <v>6256.84</v>
      </c>
      <c r="H75" s="150">
        <f>Month!H196</f>
        <v>873.83</v>
      </c>
      <c r="I75" s="150">
        <f>Month!I196</f>
        <v>1580.23</v>
      </c>
      <c r="J75" s="150">
        <f>Month!J196</f>
        <v>1881.97</v>
      </c>
      <c r="K75" s="150">
        <f>Month!K196</f>
        <v>640.43</v>
      </c>
      <c r="L75" s="150">
        <f>Month!L196</f>
        <v>947.65</v>
      </c>
      <c r="M75" s="150">
        <f>Month!M196</f>
        <v>2840.84</v>
      </c>
      <c r="N75" s="151">
        <f>Month!N196</f>
        <v>8764.95</v>
      </c>
      <c r="O75" s="150">
        <f>Month!O196</f>
        <v>3020.84</v>
      </c>
      <c r="P75" s="150">
        <f>Month!P196</f>
        <v>12000.95</v>
      </c>
      <c r="Q75" s="151">
        <f>Month!Q196</f>
        <v>15021.79</v>
      </c>
    </row>
    <row r="76" spans="1:17" ht="12">
      <c r="A76" s="146">
        <v>2010</v>
      </c>
      <c r="B76" s="169" t="s">
        <v>38</v>
      </c>
      <c r="C76" s="152">
        <f>Month!C199</f>
        <v>4109.97</v>
      </c>
      <c r="D76" s="152">
        <f>Month!D199</f>
        <v>1048.88</v>
      </c>
      <c r="E76" s="152">
        <f>Month!E199</f>
        <v>520.07</v>
      </c>
      <c r="F76" s="152">
        <f>Month!F199</f>
        <v>210</v>
      </c>
      <c r="G76" s="153">
        <f>Month!G199</f>
        <v>5888.92</v>
      </c>
      <c r="H76" s="152">
        <f>Month!H199</f>
        <v>797.14</v>
      </c>
      <c r="I76" s="152">
        <f>Month!I199</f>
        <v>1397.2</v>
      </c>
      <c r="J76" s="152">
        <f>Month!J199</f>
        <v>1945.64</v>
      </c>
      <c r="K76" s="152">
        <f>Month!K199</f>
        <v>543.84</v>
      </c>
      <c r="L76" s="152">
        <f>Month!L199</f>
        <v>917.22</v>
      </c>
      <c r="M76" s="152">
        <f>Month!M199</f>
        <v>2562.6</v>
      </c>
      <c r="N76" s="153">
        <f>Month!N199</f>
        <v>8163.63</v>
      </c>
      <c r="O76" s="152">
        <f>Month!O199</f>
        <v>2772.6</v>
      </c>
      <c r="P76" s="152">
        <f>Month!P199</f>
        <v>11279.96</v>
      </c>
      <c r="Q76" s="153">
        <f>Month!Q199</f>
        <v>14052.55</v>
      </c>
    </row>
    <row r="77" spans="1:17" ht="12.75" customHeight="1">
      <c r="A77" s="140">
        <v>2011</v>
      </c>
      <c r="B77" s="166" t="s">
        <v>35</v>
      </c>
      <c r="C77" s="150">
        <f>Month!C202</f>
        <v>4402.15</v>
      </c>
      <c r="D77" s="150">
        <f>Month!D202</f>
        <v>1509.41</v>
      </c>
      <c r="E77" s="150">
        <f>Month!E202</f>
        <v>553.17</v>
      </c>
      <c r="F77" s="150">
        <f>Month!F202</f>
        <v>115</v>
      </c>
      <c r="G77" s="151">
        <f>Month!G202</f>
        <v>6579.74</v>
      </c>
      <c r="H77" s="150">
        <f>Month!H202</f>
        <v>759.3</v>
      </c>
      <c r="I77" s="150">
        <f>Month!I202</f>
        <v>1371.26</v>
      </c>
      <c r="J77" s="150">
        <f>Month!J202</f>
        <v>1803.95</v>
      </c>
      <c r="K77" s="150">
        <f>Month!K202</f>
        <v>539.74</v>
      </c>
      <c r="L77" s="150">
        <f>Month!L202</f>
        <v>815.28</v>
      </c>
      <c r="M77" s="150">
        <f>Month!M202</f>
        <v>2516.26</v>
      </c>
      <c r="N77" s="151">
        <f>Month!N202</f>
        <v>7805.79</v>
      </c>
      <c r="O77" s="150">
        <f>Month!O202</f>
        <v>2631.26</v>
      </c>
      <c r="P77" s="150">
        <f>Month!P202</f>
        <v>11754.26</v>
      </c>
      <c r="Q77" s="151">
        <f>Month!Q202</f>
        <v>14385.52</v>
      </c>
    </row>
    <row r="78" spans="1:17" ht="12">
      <c r="A78" s="140">
        <v>2011</v>
      </c>
      <c r="B78" s="166" t="s">
        <v>36</v>
      </c>
      <c r="C78" s="150">
        <f>Month!C205</f>
        <v>3959.07</v>
      </c>
      <c r="D78" s="150">
        <f>Month!D205</f>
        <v>1093.24</v>
      </c>
      <c r="E78" s="150">
        <f>Month!E205</f>
        <v>505.12</v>
      </c>
      <c r="F78" s="150">
        <f>Month!F205</f>
        <v>150</v>
      </c>
      <c r="G78" s="151">
        <f>Month!G205</f>
        <v>5707.44</v>
      </c>
      <c r="H78" s="150">
        <f>Month!H205</f>
        <v>749.83</v>
      </c>
      <c r="I78" s="150">
        <f>Month!I205</f>
        <v>1183.02</v>
      </c>
      <c r="J78" s="150">
        <f>Month!J205</f>
        <v>1768.63</v>
      </c>
      <c r="K78" s="150">
        <f>Month!K205</f>
        <v>546.83</v>
      </c>
      <c r="L78" s="150">
        <f>Month!L205</f>
        <v>805.59</v>
      </c>
      <c r="M78" s="150">
        <f>Month!M205</f>
        <v>2834.21</v>
      </c>
      <c r="N78" s="151">
        <f>Month!N205</f>
        <v>7888.12</v>
      </c>
      <c r="O78" s="150">
        <f>Month!O205</f>
        <v>2984.21</v>
      </c>
      <c r="P78" s="150">
        <f>Month!P205</f>
        <v>10611.35</v>
      </c>
      <c r="Q78" s="151">
        <f>Month!Q205</f>
        <v>13595.56</v>
      </c>
    </row>
    <row r="79" spans="1:17" ht="12.75" customHeight="1">
      <c r="A79" s="140">
        <v>2011</v>
      </c>
      <c r="B79" s="166" t="s">
        <v>37</v>
      </c>
      <c r="C79" s="150">
        <f>Month!C208</f>
        <v>3917.02</v>
      </c>
      <c r="D79" s="150">
        <f>Month!D208</f>
        <v>817.8</v>
      </c>
      <c r="E79" s="150">
        <f>Month!E208</f>
        <v>626.87</v>
      </c>
      <c r="F79" s="150">
        <f>Month!F208</f>
        <v>212</v>
      </c>
      <c r="G79" s="151">
        <f>Month!G208</f>
        <v>5573.69</v>
      </c>
      <c r="H79" s="150">
        <f>Month!H208</f>
        <v>805.39</v>
      </c>
      <c r="I79" s="150">
        <f>Month!I208</f>
        <v>1115.63</v>
      </c>
      <c r="J79" s="150">
        <f>Month!J208</f>
        <v>1835.54</v>
      </c>
      <c r="K79" s="150">
        <f>Month!K208</f>
        <v>537.65</v>
      </c>
      <c r="L79" s="150">
        <f>Month!L208</f>
        <v>847.5</v>
      </c>
      <c r="M79" s="150">
        <f>Month!M208</f>
        <v>2646.86</v>
      </c>
      <c r="N79" s="151">
        <f>Month!N208</f>
        <v>7788.57</v>
      </c>
      <c r="O79" s="150">
        <f>Month!O208</f>
        <v>2858.86</v>
      </c>
      <c r="P79" s="150">
        <f>Month!P208</f>
        <v>10503.4</v>
      </c>
      <c r="Q79" s="151">
        <f>Month!Q208</f>
        <v>13362.26</v>
      </c>
    </row>
    <row r="80" spans="1:17" ht="12">
      <c r="A80" s="146">
        <v>2011</v>
      </c>
      <c r="B80" s="170" t="s">
        <v>38</v>
      </c>
      <c r="C80" s="152">
        <f>Month!C211</f>
        <v>3889.29</v>
      </c>
      <c r="D80" s="152">
        <f>Month!D211</f>
        <v>694.07</v>
      </c>
      <c r="E80" s="152">
        <f>Month!E211</f>
        <v>539.57</v>
      </c>
      <c r="F80" s="152">
        <f>Month!F211</f>
        <v>151</v>
      </c>
      <c r="G80" s="153">
        <f>Month!G211</f>
        <v>5273.94</v>
      </c>
      <c r="H80" s="152">
        <f>Month!H211</f>
        <v>696.19</v>
      </c>
      <c r="I80" s="152">
        <f>Month!I211</f>
        <v>1453.74</v>
      </c>
      <c r="J80" s="152">
        <f>Month!J211</f>
        <v>1949.29</v>
      </c>
      <c r="K80" s="152">
        <f>Month!K211</f>
        <v>524.69</v>
      </c>
      <c r="L80" s="152">
        <f>Month!L211</f>
        <v>844.82</v>
      </c>
      <c r="M80" s="152">
        <f>Month!M211</f>
        <v>2100.45</v>
      </c>
      <c r="N80" s="153">
        <f>Month!N211</f>
        <v>7569.18</v>
      </c>
      <c r="O80" s="152">
        <f>Month!O211</f>
        <v>2251.45</v>
      </c>
      <c r="P80" s="152">
        <f>Month!P211</f>
        <v>10591.67</v>
      </c>
      <c r="Q80" s="153">
        <f>Month!Q211</f>
        <v>12843.12</v>
      </c>
    </row>
    <row r="81" spans="1:17" ht="12.75" customHeight="1">
      <c r="A81" s="140">
        <v>2012</v>
      </c>
      <c r="B81" s="171" t="s">
        <v>35</v>
      </c>
      <c r="C81" s="150">
        <f>Month!C214</f>
        <v>4006.32</v>
      </c>
      <c r="D81" s="150">
        <f>Month!D214</f>
        <v>860.76</v>
      </c>
      <c r="E81" s="150">
        <f>Month!E214</f>
        <v>488.18</v>
      </c>
      <c r="F81" s="150">
        <f>Month!F214</f>
        <v>90</v>
      </c>
      <c r="G81" s="151">
        <f>Month!G214</f>
        <v>5445.26</v>
      </c>
      <c r="H81" s="150">
        <f>Month!H214</f>
        <v>730.97</v>
      </c>
      <c r="I81" s="150">
        <f>Month!I214</f>
        <v>1357.15</v>
      </c>
      <c r="J81" s="150">
        <f>Month!J214</f>
        <v>1933.68</v>
      </c>
      <c r="K81" s="150">
        <f>Month!K214</f>
        <v>699.25</v>
      </c>
      <c r="L81" s="150">
        <f>Month!L214</f>
        <v>853.28</v>
      </c>
      <c r="M81" s="150">
        <f>Month!M214</f>
        <v>2276.83</v>
      </c>
      <c r="N81" s="151">
        <f>Month!N214</f>
        <v>7851.14</v>
      </c>
      <c r="O81" s="150">
        <f>Month!O214</f>
        <v>2366.83</v>
      </c>
      <c r="P81" s="150">
        <f>Month!P214</f>
        <v>10929.57</v>
      </c>
      <c r="Q81" s="151">
        <f>Month!Q214</f>
        <v>13296.4</v>
      </c>
    </row>
    <row r="82" spans="1:17" ht="12">
      <c r="A82" s="140">
        <v>2012</v>
      </c>
      <c r="B82" s="171" t="s">
        <v>36</v>
      </c>
      <c r="C82" s="150">
        <f>Month!C217</f>
        <v>3825.46</v>
      </c>
      <c r="D82" s="150">
        <f>Month!D217</f>
        <v>1248.45</v>
      </c>
      <c r="E82" s="150">
        <f>Month!E217</f>
        <v>521.98</v>
      </c>
      <c r="F82" s="150">
        <f>Month!F217</f>
        <v>247</v>
      </c>
      <c r="G82" s="151">
        <f>Month!G217</f>
        <v>5842.89</v>
      </c>
      <c r="H82" s="150">
        <f>Month!H217</f>
        <v>749.52</v>
      </c>
      <c r="I82" s="150">
        <f>Month!I217</f>
        <v>1170.64</v>
      </c>
      <c r="J82" s="150">
        <f>Month!J217</f>
        <v>1958.29</v>
      </c>
      <c r="K82" s="150">
        <f>Month!K217</f>
        <v>594.64</v>
      </c>
      <c r="L82" s="150">
        <f>Month!L217</f>
        <v>843.34</v>
      </c>
      <c r="M82" s="150">
        <f>Month!M217</f>
        <v>2430.57</v>
      </c>
      <c r="N82" s="151">
        <f>Month!N217</f>
        <v>7747</v>
      </c>
      <c r="O82" s="150">
        <f>Month!O217</f>
        <v>2677.57</v>
      </c>
      <c r="P82" s="150">
        <f>Month!P217</f>
        <v>10912.32</v>
      </c>
      <c r="Q82" s="151">
        <f>Month!Q217</f>
        <v>13589.89</v>
      </c>
    </row>
    <row r="83" spans="1:17" ht="12.75" customHeight="1">
      <c r="A83" s="140">
        <v>2012</v>
      </c>
      <c r="B83" s="171" t="s">
        <v>37</v>
      </c>
      <c r="C83" s="150">
        <f>Month!C220</f>
        <v>3344.21</v>
      </c>
      <c r="D83" s="150">
        <f>Month!D220</f>
        <v>988.03</v>
      </c>
      <c r="E83" s="150">
        <f>Month!E220</f>
        <v>455.57</v>
      </c>
      <c r="F83" s="150">
        <f>Month!F220</f>
        <v>245</v>
      </c>
      <c r="G83" s="151">
        <f>Month!G220</f>
        <v>5032.8</v>
      </c>
      <c r="H83" s="150">
        <f>Month!H220</f>
        <v>692.45</v>
      </c>
      <c r="I83" s="150">
        <f>Month!I220</f>
        <v>1192.92</v>
      </c>
      <c r="J83" s="150">
        <f>Month!J220</f>
        <v>1954.46</v>
      </c>
      <c r="K83" s="150">
        <f>Month!K220</f>
        <v>539.14</v>
      </c>
      <c r="L83" s="150">
        <f>Month!L220</f>
        <v>928.98</v>
      </c>
      <c r="M83" s="150">
        <f>Month!M220</f>
        <v>2447.62</v>
      </c>
      <c r="N83" s="151">
        <f>Month!N220</f>
        <v>7755.56</v>
      </c>
      <c r="O83" s="150">
        <f>Month!O220</f>
        <v>2692.62</v>
      </c>
      <c r="P83" s="150">
        <f>Month!P220</f>
        <v>10095.74</v>
      </c>
      <c r="Q83" s="151">
        <f>Month!Q220</f>
        <v>12788.36</v>
      </c>
    </row>
    <row r="84" spans="1:17" ht="12">
      <c r="A84" s="146">
        <v>2012</v>
      </c>
      <c r="B84" s="170" t="s">
        <v>38</v>
      </c>
      <c r="C84" s="152">
        <f>Month!C223</f>
        <v>3828.56</v>
      </c>
      <c r="D84" s="152">
        <f>Month!D223</f>
        <v>1193.69</v>
      </c>
      <c r="E84" s="152">
        <f>Month!E223</f>
        <v>472.96</v>
      </c>
      <c r="F84" s="152">
        <f>Month!F223</f>
        <v>195</v>
      </c>
      <c r="G84" s="153">
        <f>Month!G223</f>
        <v>5690.21</v>
      </c>
      <c r="H84" s="152">
        <f>Month!H223</f>
        <v>604.61</v>
      </c>
      <c r="I84" s="152">
        <f>Month!I223</f>
        <v>1426.98</v>
      </c>
      <c r="J84" s="152">
        <f>Month!J223</f>
        <v>1931.3</v>
      </c>
      <c r="K84" s="152">
        <f>Month!K223</f>
        <v>490.71</v>
      </c>
      <c r="L84" s="152">
        <f>Month!L223</f>
        <v>840.85</v>
      </c>
      <c r="M84" s="152">
        <f>Month!M223</f>
        <v>2440.55</v>
      </c>
      <c r="N84" s="153">
        <f>Month!N223</f>
        <v>7735.01</v>
      </c>
      <c r="O84" s="152">
        <f>Month!O223</f>
        <v>2635.55</v>
      </c>
      <c r="P84" s="152">
        <f>Month!P223</f>
        <v>10789.67</v>
      </c>
      <c r="Q84" s="153">
        <f>Month!Q223</f>
        <v>13425.22</v>
      </c>
    </row>
    <row r="85" spans="1:17" ht="12.75" customHeight="1">
      <c r="A85" s="140">
        <v>2013</v>
      </c>
      <c r="B85" s="171" t="s">
        <v>35</v>
      </c>
      <c r="C85" s="150">
        <f>Month!C226</f>
        <v>3588.41</v>
      </c>
      <c r="D85" s="150">
        <f>Month!D226</f>
        <v>964.84</v>
      </c>
      <c r="E85" s="150">
        <f>Month!E226</f>
        <v>392.07</v>
      </c>
      <c r="F85" s="150">
        <f>Month!F226</f>
        <v>1561.5</v>
      </c>
      <c r="G85" s="151">
        <f>Month!G226</f>
        <v>6506.82</v>
      </c>
      <c r="H85" s="150">
        <f>Month!H226</f>
        <v>1072.95</v>
      </c>
      <c r="I85" s="150">
        <f>Month!I226</f>
        <v>1103.15</v>
      </c>
      <c r="J85" s="150">
        <f>Month!J226</f>
        <v>1704.06</v>
      </c>
      <c r="K85" s="150">
        <f>Month!K226</f>
        <v>490.04</v>
      </c>
      <c r="L85" s="150">
        <f>Month!L226</f>
        <v>962.58</v>
      </c>
      <c r="M85" s="150">
        <f>Month!M226</f>
        <v>1826.83</v>
      </c>
      <c r="N85" s="151">
        <f>Month!N226</f>
        <v>7159.61</v>
      </c>
      <c r="O85" s="150">
        <f>Month!O226</f>
        <v>3388.33</v>
      </c>
      <c r="P85" s="150">
        <f>Month!P226</f>
        <v>10278.09</v>
      </c>
      <c r="Q85" s="151">
        <f>Month!Q226</f>
        <v>13666.43</v>
      </c>
    </row>
    <row r="86" spans="1:17" ht="12">
      <c r="A86" s="140">
        <v>2013</v>
      </c>
      <c r="B86" s="171" t="s">
        <v>36</v>
      </c>
      <c r="C86" s="150">
        <f>Month!C229</f>
        <v>3842.56</v>
      </c>
      <c r="D86" s="150">
        <f>Month!D229</f>
        <v>1273.86</v>
      </c>
      <c r="E86" s="150">
        <f>Month!E229</f>
        <v>508.24</v>
      </c>
      <c r="F86" s="150">
        <f>Month!F229</f>
        <v>1719.05</v>
      </c>
      <c r="G86" s="151">
        <f>Month!G229</f>
        <v>7343.72</v>
      </c>
      <c r="H86" s="150">
        <f>Month!H229</f>
        <v>986.82</v>
      </c>
      <c r="I86" s="150">
        <f>Month!I229</f>
        <v>1234.81</v>
      </c>
      <c r="J86" s="150">
        <f>Month!J229</f>
        <v>1633.95</v>
      </c>
      <c r="K86" s="150">
        <f>Month!K229</f>
        <v>480.7</v>
      </c>
      <c r="L86" s="150">
        <f>Month!L229</f>
        <v>871.62</v>
      </c>
      <c r="M86" s="150">
        <f>Month!M229</f>
        <v>2005.21</v>
      </c>
      <c r="N86" s="151">
        <f>Month!N229</f>
        <v>7213.1</v>
      </c>
      <c r="O86" s="150">
        <f>Month!O229</f>
        <v>3724.26</v>
      </c>
      <c r="P86" s="150">
        <f>Month!P229</f>
        <v>10832.57</v>
      </c>
      <c r="Q86" s="151">
        <f>Month!Q229</f>
        <v>14556.82</v>
      </c>
    </row>
    <row r="87" spans="1:18" ht="12.75" customHeight="1">
      <c r="A87" s="140">
        <v>2013</v>
      </c>
      <c r="B87" s="171" t="s">
        <v>37</v>
      </c>
      <c r="C87" s="150">
        <f>Month!C232</f>
        <v>3313.74</v>
      </c>
      <c r="D87" s="150">
        <f>Month!D232</f>
        <v>1020.44</v>
      </c>
      <c r="E87" s="150">
        <f>Month!E232</f>
        <v>472.95</v>
      </c>
      <c r="F87" s="150">
        <f>Month!F232</f>
        <v>1943</v>
      </c>
      <c r="G87" s="151">
        <f>Month!G232</f>
        <v>6750.13</v>
      </c>
      <c r="H87" s="150">
        <f>Month!H232</f>
        <v>1015.42</v>
      </c>
      <c r="I87" s="150">
        <f>Month!I232</f>
        <v>1275.6</v>
      </c>
      <c r="J87" s="150">
        <f>Month!J232</f>
        <v>1641.16</v>
      </c>
      <c r="K87" s="150">
        <f>Month!K232</f>
        <v>468.85</v>
      </c>
      <c r="L87" s="150">
        <f>Month!L232</f>
        <v>804.26</v>
      </c>
      <c r="M87" s="150">
        <f>Month!M232</f>
        <v>1841.24</v>
      </c>
      <c r="N87" s="151">
        <f>Month!N232</f>
        <v>7046.54</v>
      </c>
      <c r="O87" s="150">
        <f>Month!O232</f>
        <v>3784.24</v>
      </c>
      <c r="P87" s="150">
        <f>Month!P232</f>
        <v>10012.43</v>
      </c>
      <c r="Q87" s="151">
        <f>Month!Q232</f>
        <v>13796.67</v>
      </c>
      <c r="R87" s="133"/>
    </row>
    <row r="88" spans="1:18" ht="12">
      <c r="A88" s="146">
        <v>2013</v>
      </c>
      <c r="B88" s="172" t="s">
        <v>38</v>
      </c>
      <c r="C88" s="152">
        <f>Month!C235</f>
        <v>3592.47</v>
      </c>
      <c r="D88" s="152">
        <f>Month!D235</f>
        <v>1102.44</v>
      </c>
      <c r="E88" s="152">
        <f>Month!E235</f>
        <v>512.54</v>
      </c>
      <c r="F88" s="152">
        <f>Month!F235</f>
        <v>1469.29</v>
      </c>
      <c r="G88" s="153">
        <f>Month!G235</f>
        <v>6676.73</v>
      </c>
      <c r="H88" s="152">
        <f>Month!H235</f>
        <v>1041.11</v>
      </c>
      <c r="I88" s="152">
        <f>Month!I235</f>
        <v>1419.29</v>
      </c>
      <c r="J88" s="152">
        <f>Month!J235</f>
        <v>1539.29</v>
      </c>
      <c r="K88" s="152">
        <f>Month!K235</f>
        <v>403.53</v>
      </c>
      <c r="L88" s="152">
        <f>Month!L235</f>
        <v>692.91</v>
      </c>
      <c r="M88" s="152">
        <f>Month!M235</f>
        <v>2432.09</v>
      </c>
      <c r="N88" s="153">
        <f>Month!N235</f>
        <v>7528.21</v>
      </c>
      <c r="O88" s="152">
        <f>Month!O235</f>
        <v>3901.37</v>
      </c>
      <c r="P88" s="152">
        <f>Month!P235</f>
        <v>10303.58</v>
      </c>
      <c r="Q88" s="153">
        <f>Month!Q235</f>
        <v>14204.95</v>
      </c>
      <c r="R88" s="133"/>
    </row>
    <row r="89" spans="1:18" ht="12.75" customHeight="1">
      <c r="A89" s="140">
        <v>2014</v>
      </c>
      <c r="B89" s="171" t="s">
        <v>35</v>
      </c>
      <c r="C89" s="150">
        <f>SUM(Month!C238)</f>
        <v>3537.59</v>
      </c>
      <c r="D89" s="150">
        <f>SUM(Month!D238)</f>
        <v>1216.47</v>
      </c>
      <c r="E89" s="150">
        <f>SUM(Month!E238)</f>
        <v>452.04</v>
      </c>
      <c r="F89" s="150">
        <f>SUM(Month!F238)</f>
        <v>1946.3</v>
      </c>
      <c r="G89" s="151">
        <f>SUM(Month!G238)</f>
        <v>7152.39</v>
      </c>
      <c r="H89" s="150">
        <f>SUM(Month!H238)</f>
        <v>1065.61</v>
      </c>
      <c r="I89" s="150">
        <f>SUM(Month!I238)</f>
        <v>1210.27</v>
      </c>
      <c r="J89" s="150">
        <f>SUM(Month!J238)</f>
        <v>1476.72</v>
      </c>
      <c r="K89" s="150">
        <f>SUM(Month!K238)</f>
        <v>368.25</v>
      </c>
      <c r="L89" s="150">
        <f>SUM(Month!L238)</f>
        <v>709.91</v>
      </c>
      <c r="M89" s="150">
        <f>SUM(Month!M238)</f>
        <v>1768.77</v>
      </c>
      <c r="N89" s="151">
        <f>SUM(Month!N238)</f>
        <v>6599.54</v>
      </c>
      <c r="O89" s="150">
        <f>SUM(Month!O238)</f>
        <v>3715.07</v>
      </c>
      <c r="P89" s="150">
        <f>SUM(Month!P238)</f>
        <v>10036.85</v>
      </c>
      <c r="Q89" s="151">
        <f>SUM(Month!Q238)</f>
        <v>13751.92</v>
      </c>
      <c r="R89" s="134"/>
    </row>
    <row r="90" spans="1:18" ht="12">
      <c r="A90" s="140">
        <v>2014</v>
      </c>
      <c r="B90" s="173" t="s">
        <v>36</v>
      </c>
      <c r="C90" s="150">
        <f>Month!C241</f>
        <v>3383.74</v>
      </c>
      <c r="D90" s="150">
        <f>Month!D241</f>
        <v>1225.74</v>
      </c>
      <c r="E90" s="150">
        <f>Month!E241</f>
        <v>547.68</v>
      </c>
      <c r="F90" s="150">
        <f>Month!F241</f>
        <v>1798.8</v>
      </c>
      <c r="G90" s="151">
        <f>Month!G241</f>
        <v>6955.97</v>
      </c>
      <c r="H90" s="150">
        <f>Month!H241</f>
        <v>887.25</v>
      </c>
      <c r="I90" s="150">
        <f>Month!I241</f>
        <v>1117.6</v>
      </c>
      <c r="J90" s="150">
        <f>Month!J241</f>
        <v>1715.25</v>
      </c>
      <c r="K90" s="150">
        <f>Month!K241</f>
        <v>241.21</v>
      </c>
      <c r="L90" s="150">
        <f>Month!L241</f>
        <v>718.13</v>
      </c>
      <c r="M90" s="150">
        <f>Month!M241</f>
        <v>1528.76</v>
      </c>
      <c r="N90" s="151">
        <f>Month!N241</f>
        <v>6208.2</v>
      </c>
      <c r="O90" s="150">
        <f>Month!O241</f>
        <v>3327.56</v>
      </c>
      <c r="P90" s="150">
        <f>Month!P241</f>
        <v>9836.61</v>
      </c>
      <c r="Q90" s="151">
        <f>Month!Q241</f>
        <v>13164.17</v>
      </c>
      <c r="R90" s="133"/>
    </row>
    <row r="91" spans="1:19" ht="12.75" customHeight="1">
      <c r="A91" s="140">
        <v>2014</v>
      </c>
      <c r="B91" s="173" t="s">
        <v>37</v>
      </c>
      <c r="C91" s="150">
        <f>Month!C244</f>
        <v>3248.15</v>
      </c>
      <c r="D91" s="150">
        <f>Month!D244</f>
        <v>1309.23</v>
      </c>
      <c r="E91" s="150">
        <f>Month!E244</f>
        <v>511.63</v>
      </c>
      <c r="F91" s="150">
        <f>Month!F244</f>
        <v>1863.2</v>
      </c>
      <c r="G91" s="151">
        <f>Month!G244</f>
        <v>6932.21</v>
      </c>
      <c r="H91" s="150">
        <f>Month!H244</f>
        <v>913.52</v>
      </c>
      <c r="I91" s="150">
        <f>Month!I244</f>
        <v>1259.3</v>
      </c>
      <c r="J91" s="150">
        <f>Month!J244</f>
        <v>1681.38</v>
      </c>
      <c r="K91" s="150">
        <f>Month!K244</f>
        <v>329.87</v>
      </c>
      <c r="L91" s="150">
        <f>Month!L244</f>
        <v>684.49</v>
      </c>
      <c r="M91" s="150">
        <f>Month!M244</f>
        <v>2214.79</v>
      </c>
      <c r="N91" s="151">
        <f>Month!N244</f>
        <v>7083.36</v>
      </c>
      <c r="O91" s="150">
        <f>Month!O244</f>
        <v>4077.99</v>
      </c>
      <c r="P91" s="150">
        <f>Month!P244</f>
        <v>9937.57</v>
      </c>
      <c r="Q91" s="151">
        <f>Month!Q244</f>
        <v>14015.57</v>
      </c>
      <c r="R91" s="133"/>
      <c r="S91" s="133"/>
    </row>
    <row r="92" spans="1:18" ht="12">
      <c r="A92" s="146">
        <v>2014</v>
      </c>
      <c r="B92" s="172" t="s">
        <v>38</v>
      </c>
      <c r="C92" s="152">
        <f>Month!C247</f>
        <v>3876.07</v>
      </c>
      <c r="D92" s="152">
        <f>Month!D247</f>
        <v>1146.83</v>
      </c>
      <c r="E92" s="152">
        <f>Month!E247</f>
        <v>460.03</v>
      </c>
      <c r="F92" s="152">
        <f>Month!F247</f>
        <v>1727.9</v>
      </c>
      <c r="G92" s="153">
        <f>Month!G247</f>
        <v>7210.83</v>
      </c>
      <c r="H92" s="152">
        <f>Month!H247</f>
        <v>947</v>
      </c>
      <c r="I92" s="152">
        <f>Month!I247</f>
        <v>1177.98</v>
      </c>
      <c r="J92" s="152">
        <f>Month!J247</f>
        <v>1656.16</v>
      </c>
      <c r="K92" s="152">
        <f>Month!K247</f>
        <v>253.26</v>
      </c>
      <c r="L92" s="152">
        <f>Month!L247</f>
        <v>773.16</v>
      </c>
      <c r="M92" s="152">
        <f>Month!M247</f>
        <v>2063.61</v>
      </c>
      <c r="N92" s="153">
        <f>Month!N247</f>
        <v>6871.16</v>
      </c>
      <c r="O92" s="152">
        <f>Month!O247</f>
        <v>3791.51</v>
      </c>
      <c r="P92" s="152">
        <f>Month!P247</f>
        <v>10290.49</v>
      </c>
      <c r="Q92" s="153">
        <f>Month!Q247</f>
        <v>14081.99</v>
      </c>
      <c r="R92" s="133"/>
    </row>
    <row r="93" spans="1:18" ht="12">
      <c r="A93" s="140">
        <v>2015</v>
      </c>
      <c r="B93" s="174" t="s">
        <v>35</v>
      </c>
      <c r="C93" s="150">
        <f>Month!C250</f>
        <v>3793.03</v>
      </c>
      <c r="D93" s="150">
        <f>Month!D250</f>
        <v>991</v>
      </c>
      <c r="E93" s="150">
        <f>Month!E250</f>
        <v>461.06</v>
      </c>
      <c r="F93" s="150">
        <f>Month!F250</f>
        <v>1871</v>
      </c>
      <c r="G93" s="151">
        <f>Month!G250</f>
        <v>7116.1</v>
      </c>
      <c r="H93" s="150">
        <f>Month!H250</f>
        <v>1303.57</v>
      </c>
      <c r="I93" s="150">
        <f>Month!I250</f>
        <v>1142.15</v>
      </c>
      <c r="J93" s="150">
        <f>Month!J250</f>
        <v>1553.43</v>
      </c>
      <c r="K93" s="150">
        <f>Month!K250</f>
        <v>292.18</v>
      </c>
      <c r="L93" s="150">
        <f>Month!L250</f>
        <v>633.8</v>
      </c>
      <c r="M93" s="150">
        <f>Month!M250</f>
        <v>2050.55</v>
      </c>
      <c r="N93" s="151">
        <f>Month!N250</f>
        <v>6975.67</v>
      </c>
      <c r="O93" s="150">
        <f>Month!O250</f>
        <v>3921.55</v>
      </c>
      <c r="P93" s="150">
        <f>Month!P250</f>
        <v>10170.22</v>
      </c>
      <c r="Q93" s="151">
        <f>Month!Q250</f>
        <v>14091.77</v>
      </c>
      <c r="R93" s="134"/>
    </row>
    <row r="94" spans="1:18" ht="12">
      <c r="A94" s="140">
        <v>2015</v>
      </c>
      <c r="B94" s="173" t="s">
        <v>36</v>
      </c>
      <c r="C94" s="150">
        <f>Month!C253</f>
        <v>3589.64</v>
      </c>
      <c r="D94" s="150">
        <f>Month!D253</f>
        <v>1565.3</v>
      </c>
      <c r="E94" s="150">
        <f>Month!E253</f>
        <v>474.25</v>
      </c>
      <c r="F94" s="150">
        <f>Month!F253</f>
        <v>1862</v>
      </c>
      <c r="G94" s="151">
        <f>Month!G253</f>
        <v>7491.2</v>
      </c>
      <c r="H94" s="150">
        <f>Month!H253</f>
        <v>1149.7</v>
      </c>
      <c r="I94" s="150">
        <f>Month!I253</f>
        <v>1265.11</v>
      </c>
      <c r="J94" s="150">
        <f>Month!J253</f>
        <v>1705.8</v>
      </c>
      <c r="K94" s="150">
        <f>Month!K253</f>
        <v>348.06</v>
      </c>
      <c r="L94" s="150">
        <f>Month!L253</f>
        <v>697.14</v>
      </c>
      <c r="M94" s="150">
        <f>Month!M253</f>
        <v>2315.48</v>
      </c>
      <c r="N94" s="151">
        <f>Month!N253</f>
        <v>7481.28</v>
      </c>
      <c r="O94" s="150">
        <f>Month!O253</f>
        <v>4177.48</v>
      </c>
      <c r="P94" s="150">
        <f>Month!P253</f>
        <v>10795</v>
      </c>
      <c r="Q94" s="151">
        <f>Month!Q253</f>
        <v>14972.48</v>
      </c>
      <c r="R94" s="134"/>
    </row>
    <row r="95" spans="1:18" ht="12.75" customHeight="1">
      <c r="A95" s="140">
        <v>2015</v>
      </c>
      <c r="B95" s="173" t="s">
        <v>37</v>
      </c>
      <c r="C95" s="150">
        <f>Month!C256</f>
        <v>3097.99</v>
      </c>
      <c r="D95" s="150">
        <f>Month!D256</f>
        <v>1210.77</v>
      </c>
      <c r="E95" s="150">
        <f>Month!E256</f>
        <v>349.95</v>
      </c>
      <c r="F95" s="150">
        <f>Month!F256</f>
        <v>1792.67</v>
      </c>
      <c r="G95" s="151">
        <f>Month!G256</f>
        <v>6451.38</v>
      </c>
      <c r="H95" s="150">
        <f>Month!H256</f>
        <v>1087.19</v>
      </c>
      <c r="I95" s="150">
        <f>Month!I256</f>
        <v>1435.69</v>
      </c>
      <c r="J95" s="150">
        <f>Month!J256</f>
        <v>1824.99</v>
      </c>
      <c r="K95" s="150">
        <f>Month!K256</f>
        <v>314.24</v>
      </c>
      <c r="L95" s="150">
        <f>Month!L256</f>
        <v>750.41</v>
      </c>
      <c r="M95" s="150">
        <f>Month!M256</f>
        <v>2703.26</v>
      </c>
      <c r="N95" s="151">
        <f>Month!N256</f>
        <v>8115.79</v>
      </c>
      <c r="O95" s="150">
        <f>Month!O256</f>
        <v>4495.93</v>
      </c>
      <c r="P95" s="150">
        <f>Month!P256</f>
        <v>10071.25</v>
      </c>
      <c r="Q95" s="151">
        <f>Month!Q256</f>
        <v>14567.17</v>
      </c>
      <c r="R95" s="133"/>
    </row>
    <row r="96" spans="1:18" ht="12.75" customHeight="1">
      <c r="A96" s="140">
        <v>2015</v>
      </c>
      <c r="B96" s="172" t="s">
        <v>38</v>
      </c>
      <c r="C96" s="152">
        <f>Month!C259</f>
        <v>3155.88</v>
      </c>
      <c r="D96" s="152">
        <f>Month!D259</f>
        <v>1629.13</v>
      </c>
      <c r="E96" s="152">
        <f>Month!E259</f>
        <v>499.36</v>
      </c>
      <c r="F96" s="152">
        <f>Month!F259</f>
        <v>2289.13</v>
      </c>
      <c r="G96" s="153">
        <f>Month!G259</f>
        <v>7573.5</v>
      </c>
      <c r="H96" s="152">
        <f>Month!H259</f>
        <v>1084.46</v>
      </c>
      <c r="I96" s="152">
        <f>Month!I259</f>
        <v>1425.13</v>
      </c>
      <c r="J96" s="152">
        <f>Month!J259</f>
        <v>1858.3</v>
      </c>
      <c r="K96" s="152">
        <f>Month!K259</f>
        <v>314.31</v>
      </c>
      <c r="L96" s="152">
        <f>Month!L259</f>
        <v>792.1</v>
      </c>
      <c r="M96" s="152">
        <f>Month!M259</f>
        <v>2022.49</v>
      </c>
      <c r="N96" s="153">
        <f>Month!N259</f>
        <v>7496.8</v>
      </c>
      <c r="O96" s="152">
        <f>Month!O259</f>
        <v>4311.63</v>
      </c>
      <c r="P96" s="152">
        <f>Month!P259</f>
        <v>10758.68</v>
      </c>
      <c r="Q96" s="153">
        <f>Month!Q259</f>
        <v>15070.3</v>
      </c>
      <c r="R96" s="133"/>
    </row>
    <row r="97" spans="1:18" ht="12.75" customHeight="1">
      <c r="A97" s="154">
        <v>2016</v>
      </c>
      <c r="B97" s="174" t="s">
        <v>35</v>
      </c>
      <c r="C97" s="150">
        <f>Month!C262</f>
        <v>3081.43</v>
      </c>
      <c r="D97" s="150">
        <f>Month!D262</f>
        <v>1369.72</v>
      </c>
      <c r="E97" s="150">
        <f>Month!E262</f>
        <v>478.14</v>
      </c>
      <c r="F97" s="150">
        <f>Month!F262</f>
        <v>2192.79</v>
      </c>
      <c r="G97" s="151">
        <f>Month!G262</f>
        <v>7122.08</v>
      </c>
      <c r="H97" s="150">
        <f>Month!H262</f>
        <v>1084.64</v>
      </c>
      <c r="I97" s="150">
        <f>Month!I262</f>
        <v>1455.52</v>
      </c>
      <c r="J97" s="150">
        <f>Month!J262</f>
        <v>1767.5</v>
      </c>
      <c r="K97" s="150">
        <f>Month!K262</f>
        <v>246.96</v>
      </c>
      <c r="L97" s="150">
        <f>Month!L262</f>
        <v>763.38</v>
      </c>
      <c r="M97" s="150">
        <f>Month!M262</f>
        <v>1812.49</v>
      </c>
      <c r="N97" s="151">
        <f>Month!N262</f>
        <v>7130.49</v>
      </c>
      <c r="O97" s="150">
        <f>Month!O262</f>
        <v>4005.28</v>
      </c>
      <c r="P97" s="150">
        <f>Month!P262</f>
        <v>10247.29</v>
      </c>
      <c r="Q97" s="151">
        <f>Month!Q262</f>
        <v>14252.57</v>
      </c>
      <c r="R97" s="133"/>
    </row>
    <row r="98" spans="1:18" ht="12.75" customHeight="1">
      <c r="A98" s="140">
        <v>2016</v>
      </c>
      <c r="B98" s="173" t="s">
        <v>36</v>
      </c>
      <c r="C98" s="150">
        <f>Month!C265</f>
        <v>3200.59</v>
      </c>
      <c r="D98" s="150">
        <f>Month!D265</f>
        <v>1586.3</v>
      </c>
      <c r="E98" s="150">
        <f>Month!E265</f>
        <v>634.85</v>
      </c>
      <c r="F98" s="150">
        <f>Month!F265</f>
        <v>2427.3</v>
      </c>
      <c r="G98" s="151">
        <f>Month!G265</f>
        <v>7849.04</v>
      </c>
      <c r="H98" s="150">
        <f>Month!H265</f>
        <v>1158.1</v>
      </c>
      <c r="I98" s="150">
        <f>Month!I265</f>
        <v>1398.15</v>
      </c>
      <c r="J98" s="150">
        <f>Month!J265</f>
        <v>1990.44</v>
      </c>
      <c r="K98" s="150">
        <f>Month!K265</f>
        <v>269.82</v>
      </c>
      <c r="L98" s="150">
        <f>Month!L265</f>
        <v>779.61</v>
      </c>
      <c r="M98" s="150">
        <f>Month!M265</f>
        <v>1898.67</v>
      </c>
      <c r="N98" s="151">
        <f>Month!N265</f>
        <v>7494.79</v>
      </c>
      <c r="O98" s="150">
        <f>Month!O265</f>
        <v>4325.97</v>
      </c>
      <c r="P98" s="150">
        <f>Month!P265</f>
        <v>11017.86</v>
      </c>
      <c r="Q98" s="151">
        <f>Month!Q265</f>
        <v>15343.84</v>
      </c>
      <c r="R98" s="133"/>
    </row>
    <row r="99" spans="1:18" ht="12.75" customHeight="1">
      <c r="A99" s="140">
        <v>2016</v>
      </c>
      <c r="B99" s="173" t="s">
        <v>37</v>
      </c>
      <c r="C99" s="150">
        <f>Month!C268</f>
        <v>3237.99</v>
      </c>
      <c r="D99" s="150">
        <f>Month!D268</f>
        <v>1473</v>
      </c>
      <c r="E99" s="150">
        <f>Month!E268</f>
        <v>615.44</v>
      </c>
      <c r="F99" s="150">
        <f>Month!F268</f>
        <v>2323.41</v>
      </c>
      <c r="G99" s="151">
        <f>Month!G268</f>
        <v>7649.84</v>
      </c>
      <c r="H99" s="150">
        <f>Month!H268</f>
        <v>1107.06</v>
      </c>
      <c r="I99" s="150">
        <f>Month!I268</f>
        <v>1241.3</v>
      </c>
      <c r="J99" s="150">
        <f>Month!J268</f>
        <v>1809.4</v>
      </c>
      <c r="K99" s="150">
        <f>Month!K268</f>
        <v>261.18</v>
      </c>
      <c r="L99" s="150">
        <f>Month!L268</f>
        <v>718.42</v>
      </c>
      <c r="M99" s="150">
        <f>Month!M268</f>
        <v>1826.36</v>
      </c>
      <c r="N99" s="151">
        <f>Month!N268</f>
        <v>6963.73</v>
      </c>
      <c r="O99" s="150">
        <f>Month!O268</f>
        <v>4149.77</v>
      </c>
      <c r="P99" s="150">
        <f>Month!P268</f>
        <v>10463.8</v>
      </c>
      <c r="Q99" s="151">
        <f>Month!Q268</f>
        <v>14613.57</v>
      </c>
      <c r="R99" s="133"/>
    </row>
    <row r="100" spans="1:18" ht="12.75" customHeight="1">
      <c r="A100" s="146">
        <v>2016</v>
      </c>
      <c r="B100" s="172" t="s">
        <v>38</v>
      </c>
      <c r="C100" s="152">
        <f>Month!C271</f>
        <v>3088.1</v>
      </c>
      <c r="D100" s="152">
        <f>Month!D271</f>
        <v>1795.4</v>
      </c>
      <c r="E100" s="152">
        <f>Month!E271</f>
        <v>525.63</v>
      </c>
      <c r="F100" s="152">
        <f>Month!F271</f>
        <v>2006.26</v>
      </c>
      <c r="G100" s="153">
        <f>Month!G271</f>
        <v>7415.39</v>
      </c>
      <c r="H100" s="152">
        <f>Month!H271</f>
        <v>1079.21</v>
      </c>
      <c r="I100" s="152">
        <f>Month!I271</f>
        <v>1342.31</v>
      </c>
      <c r="J100" s="152">
        <f>Month!J271</f>
        <v>2032.93</v>
      </c>
      <c r="K100" s="152">
        <f>Month!K271</f>
        <v>217.91</v>
      </c>
      <c r="L100" s="152">
        <f>Month!L271</f>
        <v>687.28</v>
      </c>
      <c r="M100" s="152">
        <f>Month!M271</f>
        <v>2082.35</v>
      </c>
      <c r="N100" s="153">
        <f>Month!N271</f>
        <v>7441.99</v>
      </c>
      <c r="O100" s="152">
        <f>Month!O271</f>
        <v>4088.61</v>
      </c>
      <c r="P100" s="152">
        <f>Month!P271</f>
        <v>10768.76</v>
      </c>
      <c r="Q100" s="153">
        <f>Month!Q271</f>
        <v>14857.37</v>
      </c>
      <c r="R100" s="133"/>
    </row>
    <row r="101" spans="1:18" ht="12.75" customHeight="1">
      <c r="A101" s="140">
        <v>2017</v>
      </c>
      <c r="B101" s="174" t="s">
        <v>35</v>
      </c>
      <c r="C101" s="150">
        <f>Month!C274</f>
        <v>3131.34</v>
      </c>
      <c r="D101" s="150">
        <f>Month!D274</f>
        <v>1301.84</v>
      </c>
      <c r="E101" s="150">
        <f>Month!E274</f>
        <v>556.58</v>
      </c>
      <c r="F101" s="150">
        <f>Month!F274</f>
        <v>2228.91</v>
      </c>
      <c r="G101" s="151">
        <f>Month!G274</f>
        <v>7218.67</v>
      </c>
      <c r="H101" s="150">
        <f>Month!H274</f>
        <v>1221.4</v>
      </c>
      <c r="I101" s="150">
        <f>Month!I274</f>
        <v>1574.54</v>
      </c>
      <c r="J101" s="150">
        <f>Month!J274</f>
        <v>1974.52</v>
      </c>
      <c r="K101" s="150">
        <f>Month!K274</f>
        <v>236.03</v>
      </c>
      <c r="L101" s="150">
        <f>Month!L274</f>
        <v>678.39</v>
      </c>
      <c r="M101" s="150">
        <f>Month!M274</f>
        <v>1948.61</v>
      </c>
      <c r="N101" s="151">
        <f>Month!N274</f>
        <v>7633.49</v>
      </c>
      <c r="O101" s="150">
        <f>Month!O274</f>
        <v>4177.51</v>
      </c>
      <c r="P101" s="150">
        <f>Month!P274</f>
        <v>10674.64</v>
      </c>
      <c r="Q101" s="151">
        <f>Month!Q274</f>
        <v>14852.15</v>
      </c>
      <c r="R101" s="133"/>
    </row>
    <row r="102" spans="1:18" ht="12.75" customHeight="1">
      <c r="A102" s="140">
        <v>2017</v>
      </c>
      <c r="B102" s="173" t="s">
        <v>36</v>
      </c>
      <c r="C102" s="150">
        <f>Month!C277</f>
        <v>3002.83</v>
      </c>
      <c r="D102" s="150">
        <f>Month!D277</f>
        <v>1548.83</v>
      </c>
      <c r="E102" s="150">
        <f>Month!E277</f>
        <v>542.01</v>
      </c>
      <c r="F102" s="150">
        <f>Month!F277</f>
        <v>2129</v>
      </c>
      <c r="G102" s="151">
        <f>Month!G277</f>
        <v>7222.68</v>
      </c>
      <c r="H102" s="150">
        <f>Month!H277</f>
        <v>1112.77</v>
      </c>
      <c r="I102" s="150">
        <f>Month!I277</f>
        <v>1433.71</v>
      </c>
      <c r="J102" s="150">
        <f>Month!J277</f>
        <v>2090.52</v>
      </c>
      <c r="K102" s="150">
        <f>Month!K277</f>
        <v>225.75</v>
      </c>
      <c r="L102" s="150">
        <f>Month!L277</f>
        <v>698.06</v>
      </c>
      <c r="M102" s="150">
        <f>Month!M277</f>
        <v>1875.98</v>
      </c>
      <c r="N102" s="151">
        <f>Month!N277</f>
        <v>7436.79</v>
      </c>
      <c r="O102" s="150">
        <f>Month!O277</f>
        <v>4004.98</v>
      </c>
      <c r="P102" s="150">
        <f>Month!P277</f>
        <v>10654.49</v>
      </c>
      <c r="Q102" s="151">
        <f>Month!Q277</f>
        <v>14659.47</v>
      </c>
      <c r="R102" s="133"/>
    </row>
    <row r="103" spans="1:18" ht="12.75" customHeight="1">
      <c r="A103" s="140">
        <v>2017</v>
      </c>
      <c r="B103" s="173" t="s">
        <v>37</v>
      </c>
      <c r="C103" s="150">
        <f>Month!C280</f>
        <v>2970.07</v>
      </c>
      <c r="D103" s="150">
        <f>Month!D280</f>
        <v>1317.87</v>
      </c>
      <c r="E103" s="150">
        <f>Month!E280</f>
        <v>609.93</v>
      </c>
      <c r="F103" s="150">
        <f>Month!F280</f>
        <v>2196.55</v>
      </c>
      <c r="G103" s="151">
        <f>Month!G280</f>
        <v>7094.42</v>
      </c>
      <c r="H103" s="150">
        <f>Month!H280</f>
        <v>1093.49</v>
      </c>
      <c r="I103" s="150">
        <f>Month!I280</f>
        <v>1277.24</v>
      </c>
      <c r="J103" s="150">
        <f>Month!J280</f>
        <v>1967.83</v>
      </c>
      <c r="K103" s="150">
        <f>Month!K280</f>
        <v>229.1</v>
      </c>
      <c r="L103" s="150">
        <f>Month!L280</f>
        <v>741.97</v>
      </c>
      <c r="M103" s="150">
        <f>Month!M280</f>
        <v>1826.48</v>
      </c>
      <c r="N103" s="151">
        <f>Month!N280</f>
        <v>7136.11</v>
      </c>
      <c r="O103" s="150">
        <f>Month!O280</f>
        <v>4023.02</v>
      </c>
      <c r="P103" s="150">
        <f>Month!P280</f>
        <v>10207.51</v>
      </c>
      <c r="Q103" s="151">
        <f>Month!Q280</f>
        <v>14230.53</v>
      </c>
      <c r="R103" s="133"/>
    </row>
    <row r="104" spans="1:18" ht="12.75" customHeight="1">
      <c r="A104" s="146">
        <v>2017</v>
      </c>
      <c r="B104" s="172" t="s">
        <v>38</v>
      </c>
      <c r="C104" s="152">
        <f>Month!C283</f>
        <v>3244.06</v>
      </c>
      <c r="D104" s="152">
        <f>Month!D283</f>
        <v>1235.41</v>
      </c>
      <c r="E104" s="152">
        <f>Month!E283</f>
        <v>613.59</v>
      </c>
      <c r="F104" s="152">
        <f>Month!F283</f>
        <v>2120.72</v>
      </c>
      <c r="G104" s="153">
        <f>Month!G283</f>
        <v>7213.78</v>
      </c>
      <c r="H104" s="152">
        <f>Month!H283</f>
        <v>1128.4</v>
      </c>
      <c r="I104" s="152">
        <f>Month!I283</f>
        <v>1298.42</v>
      </c>
      <c r="J104" s="152">
        <f>Month!J283</f>
        <v>2045.22</v>
      </c>
      <c r="K104" s="152">
        <f>Month!K283</f>
        <v>239.26</v>
      </c>
      <c r="L104" s="152">
        <f>Month!L283</f>
        <v>794.14</v>
      </c>
      <c r="M104" s="152">
        <f>Month!M283</f>
        <v>2125.77</v>
      </c>
      <c r="N104" s="153">
        <f>Month!N283</f>
        <v>7631.22</v>
      </c>
      <c r="O104" s="152">
        <f>Month!O283</f>
        <v>4246.49</v>
      </c>
      <c r="P104" s="152">
        <f>Month!P283</f>
        <v>10598.51</v>
      </c>
      <c r="Q104" s="153">
        <f>Month!Q283</f>
        <v>14845</v>
      </c>
      <c r="R104" s="133"/>
    </row>
    <row r="105" spans="1:18" ht="12.75" customHeight="1">
      <c r="A105" s="140">
        <v>2018</v>
      </c>
      <c r="B105" s="174" t="s">
        <v>35</v>
      </c>
      <c r="C105" s="150">
        <f>Month!C286</f>
        <v>3284.3</v>
      </c>
      <c r="D105" s="150">
        <f>Month!D286</f>
        <v>1008.89</v>
      </c>
      <c r="E105" s="150">
        <f>Month!E286</f>
        <v>559.48</v>
      </c>
      <c r="F105" s="150">
        <f>Month!F286</f>
        <v>2719.78</v>
      </c>
      <c r="G105" s="151">
        <f>Month!G286</f>
        <v>7572.45</v>
      </c>
      <c r="H105" s="150">
        <f>Month!H286</f>
        <v>1275.8</v>
      </c>
      <c r="I105" s="150">
        <f>Month!I286</f>
        <v>1122.96</v>
      </c>
      <c r="J105" s="150">
        <f>Month!J286</f>
        <v>1980.5</v>
      </c>
      <c r="K105" s="150">
        <f>Month!K286</f>
        <v>239.71</v>
      </c>
      <c r="L105" s="150">
        <f>Month!L286</f>
        <v>760.74</v>
      </c>
      <c r="M105" s="150">
        <f>Month!M286</f>
        <v>2073.16</v>
      </c>
      <c r="N105" s="151">
        <f>Month!N286</f>
        <v>7452.86</v>
      </c>
      <c r="O105" s="150">
        <f>Month!O286</f>
        <v>4792.93</v>
      </c>
      <c r="P105" s="150">
        <f>Month!P286</f>
        <v>10232.38</v>
      </c>
      <c r="Q105" s="151">
        <f>Month!Q286</f>
        <v>15025.31</v>
      </c>
      <c r="R105" s="133"/>
    </row>
    <row r="106" spans="1:18" ht="12">
      <c r="A106" s="140">
        <v>2018</v>
      </c>
      <c r="B106" s="173" t="s">
        <v>36</v>
      </c>
      <c r="C106" s="150">
        <f>Month!C289</f>
        <v>3446.49</v>
      </c>
      <c r="D106" s="150">
        <f>Month!D289</f>
        <v>1594.48</v>
      </c>
      <c r="E106" s="150">
        <f>Month!E289</f>
        <v>684.05</v>
      </c>
      <c r="F106" s="150">
        <f>Month!F289</f>
        <v>2313.13</v>
      </c>
      <c r="G106" s="151">
        <f>Month!G289</f>
        <v>8038.15</v>
      </c>
      <c r="H106" s="150">
        <f>Month!H289</f>
        <v>1118.89</v>
      </c>
      <c r="I106" s="150">
        <f>Month!I289</f>
        <v>1148.6</v>
      </c>
      <c r="J106" s="150">
        <f>Month!J289</f>
        <v>1866.57</v>
      </c>
      <c r="K106" s="150">
        <f>Month!K289</f>
        <v>217.86</v>
      </c>
      <c r="L106" s="150">
        <f>Month!L289</f>
        <v>737.02</v>
      </c>
      <c r="M106" s="150">
        <f>Month!M289</f>
        <v>2043.79</v>
      </c>
      <c r="N106" s="151">
        <f>Month!N289</f>
        <v>7132.73</v>
      </c>
      <c r="O106" s="150">
        <f>Month!O289</f>
        <v>4356.92</v>
      </c>
      <c r="P106" s="150">
        <f>Month!P289</f>
        <v>10813.96</v>
      </c>
      <c r="Q106" s="151">
        <f>Month!Q289</f>
        <v>15170.88</v>
      </c>
      <c r="R106" s="133"/>
    </row>
    <row r="107" spans="1:17" ht="12.75" customHeight="1">
      <c r="A107" s="140">
        <v>2018</v>
      </c>
      <c r="B107" s="173" t="s">
        <v>37</v>
      </c>
      <c r="C107" s="150">
        <f>Month!C292</f>
        <v>3240.46</v>
      </c>
      <c r="D107" s="150">
        <f>Month!D292</f>
        <v>1107.51</v>
      </c>
      <c r="E107" s="150">
        <f>Month!E292</f>
        <v>603.26</v>
      </c>
      <c r="F107" s="150">
        <f>Month!F292</f>
        <v>2409.6</v>
      </c>
      <c r="G107" s="151">
        <f>Month!G292</f>
        <v>7360.83</v>
      </c>
      <c r="H107" s="150">
        <f>Month!H292</f>
        <v>1079.25</v>
      </c>
      <c r="I107" s="150">
        <f>Month!I292</f>
        <v>1197.12</v>
      </c>
      <c r="J107" s="150">
        <f>Month!J292</f>
        <v>2036.19</v>
      </c>
      <c r="K107" s="150">
        <f>Month!K292</f>
        <v>200.29</v>
      </c>
      <c r="L107" s="150">
        <f>Month!L292</f>
        <v>726.92</v>
      </c>
      <c r="M107" s="150">
        <f>Month!M292</f>
        <v>1742.22</v>
      </c>
      <c r="N107" s="151">
        <f>Month!N292</f>
        <v>6981.99</v>
      </c>
      <c r="O107" s="150">
        <f>Month!O292</f>
        <v>4151.82</v>
      </c>
      <c r="P107" s="150">
        <f>Month!P292</f>
        <v>10191</v>
      </c>
      <c r="Q107" s="151">
        <f>Month!Q292</f>
        <v>14342.82</v>
      </c>
    </row>
    <row r="108" spans="1:17" ht="12">
      <c r="A108" s="146">
        <v>2018</v>
      </c>
      <c r="B108" s="172" t="s">
        <v>38</v>
      </c>
      <c r="C108" s="152">
        <f>Month!C295</f>
        <v>2933.3</v>
      </c>
      <c r="D108" s="152">
        <f>Month!D295</f>
        <v>1257.52</v>
      </c>
      <c r="E108" s="152">
        <f>Month!E295</f>
        <v>615.38</v>
      </c>
      <c r="F108" s="152">
        <f>Month!F295</f>
        <v>2054.5</v>
      </c>
      <c r="G108" s="153">
        <f>Month!G295</f>
        <v>6860.7</v>
      </c>
      <c r="H108" s="152">
        <f>Month!H295</f>
        <v>1169.8</v>
      </c>
      <c r="I108" s="152">
        <f>Month!I295</f>
        <v>1098.72</v>
      </c>
      <c r="J108" s="152">
        <f>Month!J295</f>
        <v>2016.46</v>
      </c>
      <c r="K108" s="152">
        <f>Month!K295</f>
        <v>191.36</v>
      </c>
      <c r="L108" s="152">
        <f>Month!L295</f>
        <v>737.04</v>
      </c>
      <c r="M108" s="152">
        <f>Month!M295</f>
        <v>2362.56</v>
      </c>
      <c r="N108" s="153">
        <f>Month!N295</f>
        <v>7575.95</v>
      </c>
      <c r="O108" s="152">
        <f>Month!O295</f>
        <v>4417.06</v>
      </c>
      <c r="P108" s="152">
        <f>Month!P295</f>
        <v>10019.59</v>
      </c>
      <c r="Q108" s="153">
        <f>Month!Q295</f>
        <v>14436.65</v>
      </c>
    </row>
    <row r="109" spans="1:17" ht="12.75" customHeight="1">
      <c r="A109" s="140">
        <v>2019</v>
      </c>
      <c r="B109" s="173" t="s">
        <v>35</v>
      </c>
      <c r="C109" s="150">
        <f>Month!C298</f>
        <v>3331.01</v>
      </c>
      <c r="D109" s="150">
        <f>Month!D298</f>
        <v>1083.16</v>
      </c>
      <c r="E109" s="150">
        <f>Month!E298</f>
        <v>960.65</v>
      </c>
      <c r="F109" s="150">
        <f>Month!F298</f>
        <v>2307</v>
      </c>
      <c r="G109" s="151">
        <f>Month!G298</f>
        <v>7681.81</v>
      </c>
      <c r="H109" s="150">
        <f>Month!H298</f>
        <v>1169.83</v>
      </c>
      <c r="I109" s="150">
        <f>Month!I298</f>
        <v>1245.96</v>
      </c>
      <c r="J109" s="150">
        <f>Month!J298</f>
        <v>1905.69</v>
      </c>
      <c r="K109" s="150">
        <f>Month!K298</f>
        <v>207.03</v>
      </c>
      <c r="L109" s="150">
        <f>Month!L298</f>
        <v>719.44</v>
      </c>
      <c r="M109" s="150">
        <f>Month!M298</f>
        <v>2423.7</v>
      </c>
      <c r="N109" s="151">
        <f>Month!N298</f>
        <v>7671.66</v>
      </c>
      <c r="O109" s="150">
        <f>Month!O298</f>
        <v>4730.7</v>
      </c>
      <c r="P109" s="150">
        <f>Month!P298</f>
        <v>10622.77</v>
      </c>
      <c r="Q109" s="151">
        <f>Month!Q298</f>
        <v>15353.47</v>
      </c>
    </row>
    <row r="110" spans="1:17" ht="12">
      <c r="A110" s="140">
        <v>2019</v>
      </c>
      <c r="B110" s="173" t="s">
        <v>36</v>
      </c>
      <c r="C110" s="150">
        <f>Month!C301</f>
        <v>3443.58</v>
      </c>
      <c r="D110" s="150">
        <f>Month!D301</f>
        <v>1251.91</v>
      </c>
      <c r="E110" s="150">
        <f>Month!E301</f>
        <v>674.92</v>
      </c>
      <c r="F110" s="150">
        <f>Month!F301</f>
        <v>2079.05</v>
      </c>
      <c r="G110" s="151">
        <f>Month!G301</f>
        <v>7449.46</v>
      </c>
      <c r="H110" s="150">
        <f>Month!H301</f>
        <v>996.88</v>
      </c>
      <c r="I110" s="150">
        <f>Month!I301</f>
        <v>989.79</v>
      </c>
      <c r="J110" s="150">
        <f>Month!J301</f>
        <v>2166.07</v>
      </c>
      <c r="K110" s="150">
        <f>Month!K301</f>
        <v>231.57</v>
      </c>
      <c r="L110" s="150">
        <f>Month!L301</f>
        <v>985.43</v>
      </c>
      <c r="M110" s="150">
        <f>Month!M301</f>
        <v>2538.92</v>
      </c>
      <c r="N110" s="151">
        <f>Month!N301</f>
        <v>7908.65</v>
      </c>
      <c r="O110" s="150">
        <f>Month!O301</f>
        <v>4617.97</v>
      </c>
      <c r="P110" s="150">
        <f>Month!P301</f>
        <v>10740.14</v>
      </c>
      <c r="Q110" s="151">
        <f>Month!Q301</f>
        <v>15358.11</v>
      </c>
    </row>
    <row r="111" spans="1:17" ht="12">
      <c r="A111" s="140">
        <v>2019</v>
      </c>
      <c r="B111" s="173" t="s">
        <v>37</v>
      </c>
      <c r="C111" s="150">
        <f>Month!C304</f>
        <v>3151.94</v>
      </c>
      <c r="D111" s="150">
        <f>Month!D304</f>
        <v>817.14</v>
      </c>
      <c r="E111" s="150">
        <f>Month!E304</f>
        <v>766.13</v>
      </c>
      <c r="F111" s="150">
        <f>Month!F304</f>
        <v>1982.86</v>
      </c>
      <c r="G111" s="151">
        <f>Month!G304</f>
        <v>6718.06</v>
      </c>
      <c r="H111" s="150">
        <f>Month!H304</f>
        <v>1059.57</v>
      </c>
      <c r="I111" s="150">
        <f>Month!I304</f>
        <v>1187.21</v>
      </c>
      <c r="J111" s="150">
        <f>Month!J304</f>
        <v>2105.97</v>
      </c>
      <c r="K111" s="150">
        <f>Month!K304</f>
        <v>231.79</v>
      </c>
      <c r="L111" s="150">
        <f>Month!L304</f>
        <v>1061.61</v>
      </c>
      <c r="M111" s="150">
        <f>Month!M304</f>
        <v>2685.27</v>
      </c>
      <c r="N111" s="151">
        <f>Month!N304</f>
        <v>8331.43</v>
      </c>
      <c r="O111" s="150">
        <f>Month!O304</f>
        <v>4668.13</v>
      </c>
      <c r="P111" s="150">
        <f>Month!P304</f>
        <v>10381.36</v>
      </c>
      <c r="Q111" s="151">
        <f>Month!Q304</f>
        <v>15049.49</v>
      </c>
    </row>
    <row r="112" spans="1:17" ht="12">
      <c r="A112" s="146">
        <v>2019</v>
      </c>
      <c r="B112" s="172" t="s">
        <v>38</v>
      </c>
      <c r="C112" s="152">
        <f>Month!C307</f>
        <v>3065.36</v>
      </c>
      <c r="D112" s="152">
        <f>Month!D307</f>
        <v>962.37</v>
      </c>
      <c r="E112" s="152">
        <f>Month!E307</f>
        <v>875.32</v>
      </c>
      <c r="F112" s="152">
        <f>Month!F307</f>
        <v>1845.83</v>
      </c>
      <c r="G112" s="153">
        <f>Month!G307</f>
        <v>6748.88</v>
      </c>
      <c r="H112" s="152">
        <f>Month!H307</f>
        <v>1035.72</v>
      </c>
      <c r="I112" s="152">
        <f>Month!I307</f>
        <v>1318.66</v>
      </c>
      <c r="J112" s="152">
        <f>Month!J307</f>
        <v>2233.93</v>
      </c>
      <c r="K112" s="152">
        <f>Month!K307</f>
        <v>210.24</v>
      </c>
      <c r="L112" s="152">
        <f>Month!L307</f>
        <v>1089.89</v>
      </c>
      <c r="M112" s="152">
        <f>Month!M307</f>
        <v>2590.83</v>
      </c>
      <c r="N112" s="153">
        <f>Month!N307</f>
        <v>8479.28</v>
      </c>
      <c r="O112" s="152">
        <f>Month!O307</f>
        <v>4436.66</v>
      </c>
      <c r="P112" s="152">
        <f>Month!P307</f>
        <v>10791.5</v>
      </c>
      <c r="Q112" s="153">
        <f>Month!Q307</f>
        <v>15228.16</v>
      </c>
    </row>
    <row r="113" spans="1:17" ht="12">
      <c r="A113" s="140">
        <v>2020</v>
      </c>
      <c r="B113" s="175" t="s">
        <v>35</v>
      </c>
      <c r="C113" s="150">
        <f>Month!C310</f>
        <v>3257.04</v>
      </c>
      <c r="D113" s="150">
        <f>Month!D310</f>
        <v>900.05</v>
      </c>
      <c r="E113" s="150">
        <f>Month!E310</f>
        <v>795.09</v>
      </c>
      <c r="F113" s="150">
        <f>Month!F310</f>
        <v>2109.5</v>
      </c>
      <c r="G113" s="151">
        <f>Month!G310</f>
        <v>7061.69</v>
      </c>
      <c r="H113" s="150">
        <f>Month!H310</f>
        <v>1199.66</v>
      </c>
      <c r="I113" s="150">
        <f>Month!I310</f>
        <v>1310.44</v>
      </c>
      <c r="J113" s="150">
        <f>Month!J310</f>
        <v>2217.97</v>
      </c>
      <c r="K113" s="150">
        <f>Month!K310</f>
        <v>272.73</v>
      </c>
      <c r="L113" s="150">
        <f>Month!L310</f>
        <v>1013.91</v>
      </c>
      <c r="M113" s="150">
        <f>Month!M310</f>
        <v>2325.24</v>
      </c>
      <c r="N113" s="151">
        <f>Month!N310</f>
        <v>8339.96</v>
      </c>
      <c r="O113" s="150">
        <f>Month!O310</f>
        <v>4434.74</v>
      </c>
      <c r="P113" s="150">
        <f>Month!P310</f>
        <v>10962.98</v>
      </c>
      <c r="Q113" s="151">
        <f>Month!Q310</f>
        <v>15397.72</v>
      </c>
    </row>
    <row r="114" spans="1:17" ht="12">
      <c r="A114" s="140">
        <v>2020</v>
      </c>
      <c r="B114" s="175" t="s">
        <v>36</v>
      </c>
      <c r="C114" s="150">
        <f>Month!C313</f>
        <v>3260.37</v>
      </c>
      <c r="D114" s="150">
        <f>Month!D313</f>
        <v>976.07</v>
      </c>
      <c r="E114" s="150">
        <f>Month!E313</f>
        <v>1132.58</v>
      </c>
      <c r="F114" s="150">
        <f>Month!F313</f>
        <v>2003.12</v>
      </c>
      <c r="G114" s="151">
        <f>Month!G313</f>
        <v>7372.13</v>
      </c>
      <c r="H114" s="150">
        <f>Month!H313</f>
        <v>1079.08</v>
      </c>
      <c r="I114" s="150">
        <f>Month!I313</f>
        <v>1848.36</v>
      </c>
      <c r="J114" s="150">
        <f>Month!J313</f>
        <v>2333.72</v>
      </c>
      <c r="K114" s="150">
        <f>Month!K313</f>
        <v>279.25</v>
      </c>
      <c r="L114" s="150">
        <f>Month!L313</f>
        <v>986.31</v>
      </c>
      <c r="M114" s="150">
        <f>Month!M313</f>
        <v>2473.04</v>
      </c>
      <c r="N114" s="151">
        <f>Month!N313</f>
        <v>8999.76</v>
      </c>
      <c r="O114" s="150">
        <f>Month!O313</f>
        <v>4476.16</v>
      </c>
      <c r="P114" s="150">
        <f>Month!P313</f>
        <v>11895.73</v>
      </c>
      <c r="Q114" s="151">
        <f>Month!Q313</f>
        <v>16371.89</v>
      </c>
    </row>
    <row r="115" spans="1:17" ht="12">
      <c r="A115" s="140">
        <v>2020</v>
      </c>
      <c r="B115" s="259" t="s">
        <v>37</v>
      </c>
      <c r="C115" s="150">
        <f>Month!C316</f>
        <v>2880.87</v>
      </c>
      <c r="D115" s="150">
        <f>Month!D316</f>
        <v>1056.45</v>
      </c>
      <c r="E115" s="150">
        <f>Month!E316</f>
        <v>824.17</v>
      </c>
      <c r="F115" s="150">
        <f>Month!F316</f>
        <v>1573.17</v>
      </c>
      <c r="G115" s="151">
        <f>Month!G316</f>
        <v>6334.67</v>
      </c>
      <c r="H115" s="150">
        <f>Month!H316</f>
        <v>1140.09</v>
      </c>
      <c r="I115" s="150">
        <f>Month!I316</f>
        <v>1605.3</v>
      </c>
      <c r="J115" s="150">
        <f>Month!J316</f>
        <v>2325.59</v>
      </c>
      <c r="K115" s="150">
        <f>Month!K316</f>
        <v>181.31</v>
      </c>
      <c r="L115" s="150">
        <f>Month!L316</f>
        <v>994.67</v>
      </c>
      <c r="M115" s="150">
        <f>Month!M316</f>
        <v>2633.09</v>
      </c>
      <c r="N115" s="151">
        <f>Month!N316</f>
        <v>8880.05</v>
      </c>
      <c r="O115" s="150">
        <f>Month!O316</f>
        <v>4206.26</v>
      </c>
      <c r="P115" s="150">
        <f>Month!P316</f>
        <v>11040.98</v>
      </c>
      <c r="Q115" s="151">
        <f>Month!Q316</f>
        <v>15247.24</v>
      </c>
    </row>
    <row r="116" spans="1:17" ht="12.75" customHeight="1">
      <c r="A116" s="140">
        <v>2020</v>
      </c>
      <c r="B116" s="176" t="s">
        <v>38</v>
      </c>
      <c r="C116" s="150">
        <f>Month!C319</f>
        <v>2924.76</v>
      </c>
      <c r="D116" s="150">
        <f>Month!D319</f>
        <v>947</v>
      </c>
      <c r="E116" s="150">
        <f>Month!E319</f>
        <v>773.89</v>
      </c>
      <c r="F116" s="150">
        <f>Month!F319</f>
        <v>1515.49</v>
      </c>
      <c r="G116" s="151">
        <f>Month!G319</f>
        <v>6161.17</v>
      </c>
      <c r="H116" s="150">
        <f>Month!H319</f>
        <v>1288.05</v>
      </c>
      <c r="I116" s="150">
        <f>Month!I319</f>
        <v>1563.46</v>
      </c>
      <c r="J116" s="150">
        <f>Month!J319</f>
        <v>2367.09</v>
      </c>
      <c r="K116" s="150">
        <f>Month!K319</f>
        <v>195.94</v>
      </c>
      <c r="L116" s="150">
        <f>Month!L319</f>
        <v>1040.46</v>
      </c>
      <c r="M116" s="150">
        <f>Month!M319</f>
        <v>2302.78</v>
      </c>
      <c r="N116" s="151">
        <f>Month!N319</f>
        <v>8757.8</v>
      </c>
      <c r="O116" s="150">
        <f>Month!O319</f>
        <v>3818.27</v>
      </c>
      <c r="P116" s="150">
        <f>Month!P319</f>
        <v>11100.69</v>
      </c>
      <c r="Q116" s="151">
        <f>Month!Q319</f>
        <v>14918.97</v>
      </c>
    </row>
    <row r="117" spans="1:17" ht="12">
      <c r="A117" s="11" t="s">
        <v>86</v>
      </c>
      <c r="C117" s="135"/>
      <c r="D117" s="136"/>
      <c r="E117" s="135"/>
      <c r="F117" s="137"/>
      <c r="G117" s="136"/>
      <c r="H117" s="136"/>
      <c r="I117" s="136"/>
      <c r="J117" s="136"/>
      <c r="K117" s="136"/>
      <c r="L117" s="136"/>
      <c r="M117" s="136"/>
      <c r="N117" s="136"/>
      <c r="O117" s="136"/>
      <c r="P117" s="136"/>
      <c r="Q117" s="133"/>
    </row>
    <row r="118" spans="3:17" ht="12.75" customHeight="1">
      <c r="C118" s="133"/>
      <c r="D118" s="133"/>
      <c r="E118" s="133"/>
      <c r="F118" s="133"/>
      <c r="G118" s="133"/>
      <c r="H118" s="133"/>
      <c r="I118" s="133"/>
      <c r="J118" s="133"/>
      <c r="K118" s="133"/>
      <c r="L118" s="133"/>
      <c r="M118" s="133"/>
      <c r="N118" s="133"/>
      <c r="O118" s="133"/>
      <c r="P118" s="133"/>
      <c r="Q118" s="133"/>
    </row>
    <row r="119" spans="3:17" ht="12">
      <c r="C119" s="133"/>
      <c r="D119" s="133"/>
      <c r="E119" s="133"/>
      <c r="F119" s="133"/>
      <c r="G119" s="133"/>
      <c r="H119" s="133"/>
      <c r="I119" s="133"/>
      <c r="J119" s="133"/>
      <c r="K119" s="133"/>
      <c r="L119" s="133"/>
      <c r="M119" s="133"/>
      <c r="N119" s="133"/>
      <c r="O119" s="133"/>
      <c r="P119" s="133"/>
      <c r="Q119" s="133"/>
    </row>
    <row r="120" spans="3:17" ht="12.75" customHeight="1">
      <c r="C120" s="133"/>
      <c r="D120" s="133"/>
      <c r="E120" s="133"/>
      <c r="F120" s="133"/>
      <c r="G120" s="133"/>
      <c r="H120" s="133"/>
      <c r="I120" s="133"/>
      <c r="J120" s="133"/>
      <c r="K120" s="133"/>
      <c r="L120" s="133"/>
      <c r="M120" s="133"/>
      <c r="N120" s="133"/>
      <c r="O120" s="133"/>
      <c r="P120" s="133"/>
      <c r="Q120" s="133"/>
    </row>
    <row r="121" spans="3:17" ht="12">
      <c r="C121" s="133"/>
      <c r="D121" s="133"/>
      <c r="E121" s="133"/>
      <c r="F121" s="133"/>
      <c r="G121" s="133"/>
      <c r="H121" s="133"/>
      <c r="I121" s="133"/>
      <c r="J121" s="133"/>
      <c r="K121" s="133"/>
      <c r="L121" s="133"/>
      <c r="M121" s="133"/>
      <c r="N121" s="133"/>
      <c r="O121" s="133"/>
      <c r="P121" s="133"/>
      <c r="Q121" s="133"/>
    </row>
    <row r="122" spans="3:17" ht="12.75" customHeight="1">
      <c r="C122" s="133"/>
      <c r="D122" s="133"/>
      <c r="E122" s="133"/>
      <c r="F122" s="133"/>
      <c r="G122" s="133"/>
      <c r="H122" s="133"/>
      <c r="I122" s="133"/>
      <c r="J122" s="133"/>
      <c r="K122" s="133"/>
      <c r="L122" s="133"/>
      <c r="M122" s="133"/>
      <c r="N122" s="133"/>
      <c r="O122" s="133"/>
      <c r="P122" s="133"/>
      <c r="Q122" s="133"/>
    </row>
    <row r="123" spans="3:17" ht="12">
      <c r="C123" s="133"/>
      <c r="D123" s="133"/>
      <c r="E123" s="133"/>
      <c r="F123" s="133"/>
      <c r="G123" s="133"/>
      <c r="H123" s="133"/>
      <c r="I123" s="133"/>
      <c r="J123" s="133"/>
      <c r="K123" s="133"/>
      <c r="L123" s="133"/>
      <c r="M123" s="133"/>
      <c r="N123" s="133"/>
      <c r="O123" s="133"/>
      <c r="P123" s="133"/>
      <c r="Q123" s="133"/>
    </row>
    <row r="124" spans="3:17" ht="12.75" customHeight="1">
      <c r="C124" s="133"/>
      <c r="D124" s="133"/>
      <c r="E124" s="133"/>
      <c r="F124" s="133"/>
      <c r="G124" s="133"/>
      <c r="H124" s="133"/>
      <c r="I124" s="133"/>
      <c r="J124" s="133"/>
      <c r="K124" s="133"/>
      <c r="L124" s="133"/>
      <c r="M124" s="133"/>
      <c r="N124" s="133"/>
      <c r="O124" s="133"/>
      <c r="P124" s="133"/>
      <c r="Q124" s="133"/>
    </row>
    <row r="125" spans="3:17" ht="12">
      <c r="C125" s="133"/>
      <c r="D125" s="133"/>
      <c r="E125" s="133"/>
      <c r="F125" s="133"/>
      <c r="G125" s="133"/>
      <c r="H125" s="133"/>
      <c r="I125" s="133"/>
      <c r="J125" s="133"/>
      <c r="K125" s="133"/>
      <c r="L125" s="133"/>
      <c r="M125" s="133"/>
      <c r="N125" s="133"/>
      <c r="O125" s="133"/>
      <c r="P125" s="133"/>
      <c r="Q125" s="133"/>
    </row>
    <row r="126" spans="3:17" ht="12.75" customHeight="1">
      <c r="C126" s="133"/>
      <c r="D126" s="133"/>
      <c r="E126" s="133"/>
      <c r="F126" s="133"/>
      <c r="G126" s="133"/>
      <c r="H126" s="133"/>
      <c r="I126" s="133"/>
      <c r="J126" s="133"/>
      <c r="K126" s="133"/>
      <c r="L126" s="133"/>
      <c r="M126" s="133"/>
      <c r="N126" s="133"/>
      <c r="O126" s="133"/>
      <c r="P126" s="133"/>
      <c r="Q126" s="133"/>
    </row>
    <row r="127" spans="3:17" ht="12">
      <c r="C127" s="133"/>
      <c r="D127" s="133"/>
      <c r="E127" s="133"/>
      <c r="F127" s="133"/>
      <c r="G127" s="133"/>
      <c r="H127" s="133"/>
      <c r="I127" s="133"/>
      <c r="J127" s="133"/>
      <c r="K127" s="133"/>
      <c r="L127" s="133"/>
      <c r="M127" s="133"/>
      <c r="N127" s="133"/>
      <c r="O127" s="133"/>
      <c r="P127" s="133"/>
      <c r="Q127" s="133"/>
    </row>
    <row r="128" spans="3:17" ht="12.75" customHeight="1">
      <c r="C128" s="133"/>
      <c r="D128" s="133"/>
      <c r="E128" s="133"/>
      <c r="F128" s="133"/>
      <c r="G128" s="133"/>
      <c r="H128" s="133"/>
      <c r="I128" s="133"/>
      <c r="J128" s="133"/>
      <c r="K128" s="133"/>
      <c r="L128" s="133"/>
      <c r="M128" s="133"/>
      <c r="N128" s="133"/>
      <c r="O128" s="133"/>
      <c r="P128" s="133"/>
      <c r="Q128" s="133"/>
    </row>
    <row r="129" spans="3:17" ht="12">
      <c r="C129" s="133"/>
      <c r="D129" s="133"/>
      <c r="E129" s="133"/>
      <c r="F129" s="133"/>
      <c r="G129" s="133"/>
      <c r="H129" s="133"/>
      <c r="I129" s="133"/>
      <c r="J129" s="133"/>
      <c r="K129" s="133"/>
      <c r="L129" s="133"/>
      <c r="M129" s="133"/>
      <c r="N129" s="133"/>
      <c r="O129" s="133"/>
      <c r="P129" s="133"/>
      <c r="Q129" s="133"/>
    </row>
    <row r="130" spans="3:17" ht="12.75" customHeight="1">
      <c r="C130" s="133"/>
      <c r="D130" s="133"/>
      <c r="E130" s="133"/>
      <c r="F130" s="133"/>
      <c r="G130" s="133"/>
      <c r="H130" s="133"/>
      <c r="I130" s="133"/>
      <c r="J130" s="133"/>
      <c r="K130" s="133"/>
      <c r="L130" s="133"/>
      <c r="M130" s="133"/>
      <c r="N130" s="133"/>
      <c r="O130" s="133"/>
      <c r="P130" s="133"/>
      <c r="Q130" s="133"/>
    </row>
    <row r="131" spans="3:17" ht="12">
      <c r="C131" s="133"/>
      <c r="D131" s="133"/>
      <c r="E131" s="133"/>
      <c r="F131" s="133"/>
      <c r="G131" s="133"/>
      <c r="H131" s="133"/>
      <c r="I131" s="133"/>
      <c r="J131" s="133"/>
      <c r="K131" s="133"/>
      <c r="L131" s="133"/>
      <c r="M131" s="133"/>
      <c r="N131" s="133"/>
      <c r="O131" s="133"/>
      <c r="P131" s="133"/>
      <c r="Q131" s="133"/>
    </row>
    <row r="132" spans="3:17" ht="12.75" customHeight="1">
      <c r="C132" s="133"/>
      <c r="D132" s="133"/>
      <c r="E132" s="133"/>
      <c r="F132" s="133"/>
      <c r="G132" s="133"/>
      <c r="H132" s="133"/>
      <c r="I132" s="133"/>
      <c r="J132" s="133"/>
      <c r="K132" s="133"/>
      <c r="L132" s="133"/>
      <c r="M132" s="133"/>
      <c r="N132" s="133"/>
      <c r="O132" s="133"/>
      <c r="P132" s="133"/>
      <c r="Q132" s="133"/>
    </row>
    <row r="133" spans="3:17" ht="12">
      <c r="C133" s="133"/>
      <c r="D133" s="133"/>
      <c r="E133" s="133"/>
      <c r="F133" s="133"/>
      <c r="G133" s="133"/>
      <c r="H133" s="133"/>
      <c r="I133" s="133"/>
      <c r="J133" s="133"/>
      <c r="K133" s="133"/>
      <c r="L133" s="133"/>
      <c r="M133" s="133"/>
      <c r="N133" s="133"/>
      <c r="O133" s="133"/>
      <c r="P133" s="133"/>
      <c r="Q133" s="133"/>
    </row>
    <row r="134" spans="3:17" ht="12.75" customHeight="1">
      <c r="C134" s="133"/>
      <c r="D134" s="133"/>
      <c r="E134" s="133"/>
      <c r="F134" s="133"/>
      <c r="G134" s="133"/>
      <c r="H134" s="133"/>
      <c r="I134" s="133"/>
      <c r="J134" s="133"/>
      <c r="K134" s="133"/>
      <c r="L134" s="133"/>
      <c r="M134" s="133"/>
      <c r="N134" s="133"/>
      <c r="O134" s="133"/>
      <c r="P134" s="133"/>
      <c r="Q134" s="133"/>
    </row>
    <row r="135" spans="3:17" ht="12">
      <c r="C135" s="133"/>
      <c r="D135" s="133"/>
      <c r="E135" s="133"/>
      <c r="F135" s="133"/>
      <c r="G135" s="133"/>
      <c r="H135" s="133"/>
      <c r="I135" s="133"/>
      <c r="J135" s="133"/>
      <c r="K135" s="133"/>
      <c r="L135" s="133"/>
      <c r="M135" s="133"/>
      <c r="N135" s="133"/>
      <c r="O135" s="133"/>
      <c r="P135" s="133"/>
      <c r="Q135" s="133"/>
    </row>
    <row r="136" spans="3:17" ht="12.75" customHeight="1">
      <c r="C136" s="133"/>
      <c r="D136" s="133"/>
      <c r="E136" s="133"/>
      <c r="F136" s="133"/>
      <c r="G136" s="133"/>
      <c r="H136" s="133"/>
      <c r="I136" s="133"/>
      <c r="J136" s="133"/>
      <c r="K136" s="133"/>
      <c r="L136" s="133"/>
      <c r="M136" s="133"/>
      <c r="N136" s="133"/>
      <c r="O136" s="133"/>
      <c r="P136" s="133"/>
      <c r="Q136" s="133"/>
    </row>
    <row r="137" spans="3:17" ht="12">
      <c r="C137" s="133"/>
      <c r="D137" s="133"/>
      <c r="E137" s="133"/>
      <c r="F137" s="133"/>
      <c r="G137" s="133"/>
      <c r="H137" s="133"/>
      <c r="I137" s="133"/>
      <c r="J137" s="133"/>
      <c r="K137" s="133"/>
      <c r="L137" s="133"/>
      <c r="M137" s="133"/>
      <c r="N137" s="133"/>
      <c r="O137" s="133"/>
      <c r="P137" s="133"/>
      <c r="Q137" s="133"/>
    </row>
    <row r="138" spans="3:17" ht="12.75" customHeight="1">
      <c r="C138" s="133"/>
      <c r="D138" s="133"/>
      <c r="E138" s="133"/>
      <c r="F138" s="133"/>
      <c r="G138" s="133"/>
      <c r="H138" s="133"/>
      <c r="I138" s="133"/>
      <c r="J138" s="133"/>
      <c r="K138" s="133"/>
      <c r="L138" s="133"/>
      <c r="M138" s="133"/>
      <c r="N138" s="133"/>
      <c r="O138" s="133"/>
      <c r="P138" s="133"/>
      <c r="Q138" s="133"/>
    </row>
    <row r="139" spans="3:17" ht="12">
      <c r="C139" s="133"/>
      <c r="D139" s="133"/>
      <c r="E139" s="133"/>
      <c r="F139" s="133"/>
      <c r="G139" s="133"/>
      <c r="H139" s="133"/>
      <c r="I139" s="133"/>
      <c r="J139" s="133"/>
      <c r="K139" s="133"/>
      <c r="L139" s="133"/>
      <c r="M139" s="133"/>
      <c r="N139" s="133"/>
      <c r="O139" s="133"/>
      <c r="P139" s="133"/>
      <c r="Q139" s="133"/>
    </row>
    <row r="140" spans="3:17" ht="12.75" customHeight="1">
      <c r="C140" s="133"/>
      <c r="D140" s="133"/>
      <c r="E140" s="133"/>
      <c r="F140" s="133"/>
      <c r="G140" s="133"/>
      <c r="H140" s="133"/>
      <c r="I140" s="133"/>
      <c r="J140" s="133"/>
      <c r="K140" s="133"/>
      <c r="L140" s="133"/>
      <c r="M140" s="133"/>
      <c r="N140" s="133"/>
      <c r="O140" s="133"/>
      <c r="P140" s="133"/>
      <c r="Q140" s="133"/>
    </row>
    <row r="141" spans="3:17" ht="12">
      <c r="C141" s="133"/>
      <c r="D141" s="133"/>
      <c r="E141" s="133"/>
      <c r="F141" s="133"/>
      <c r="G141" s="133"/>
      <c r="H141" s="133"/>
      <c r="I141" s="133"/>
      <c r="J141" s="133"/>
      <c r="K141" s="133"/>
      <c r="L141" s="133"/>
      <c r="M141" s="133"/>
      <c r="N141" s="133"/>
      <c r="O141" s="133"/>
      <c r="P141" s="133"/>
      <c r="Q141" s="133"/>
    </row>
    <row r="142" spans="3:17" ht="12.75" customHeight="1">
      <c r="C142" s="133"/>
      <c r="D142" s="133"/>
      <c r="E142" s="133"/>
      <c r="F142" s="133"/>
      <c r="G142" s="133"/>
      <c r="H142" s="133"/>
      <c r="I142" s="133"/>
      <c r="J142" s="133"/>
      <c r="K142" s="133"/>
      <c r="L142" s="133"/>
      <c r="M142" s="133"/>
      <c r="N142" s="133"/>
      <c r="O142" s="133"/>
      <c r="P142" s="133"/>
      <c r="Q142" s="133"/>
    </row>
    <row r="143" spans="3:17" ht="12">
      <c r="C143" s="133"/>
      <c r="D143" s="133"/>
      <c r="E143" s="133"/>
      <c r="F143" s="133"/>
      <c r="G143" s="133"/>
      <c r="H143" s="133"/>
      <c r="I143" s="133"/>
      <c r="J143" s="133"/>
      <c r="K143" s="133"/>
      <c r="L143" s="133"/>
      <c r="M143" s="133"/>
      <c r="N143" s="133"/>
      <c r="O143" s="133"/>
      <c r="P143" s="133"/>
      <c r="Q143" s="133"/>
    </row>
    <row r="144" spans="3:17" ht="12.75" customHeight="1">
      <c r="C144" s="133"/>
      <c r="D144" s="133"/>
      <c r="E144" s="133"/>
      <c r="F144" s="133"/>
      <c r="G144" s="133"/>
      <c r="H144" s="133"/>
      <c r="I144" s="133"/>
      <c r="J144" s="133"/>
      <c r="K144" s="133"/>
      <c r="L144" s="133"/>
      <c r="M144" s="133"/>
      <c r="N144" s="133"/>
      <c r="O144" s="133"/>
      <c r="P144" s="133"/>
      <c r="Q144" s="133"/>
    </row>
    <row r="145" spans="3:17" ht="12">
      <c r="C145" s="133"/>
      <c r="D145" s="133"/>
      <c r="E145" s="133"/>
      <c r="F145" s="133"/>
      <c r="G145" s="133"/>
      <c r="H145" s="133"/>
      <c r="I145" s="133"/>
      <c r="J145" s="133"/>
      <c r="K145" s="133"/>
      <c r="L145" s="133"/>
      <c r="M145" s="133"/>
      <c r="N145" s="133"/>
      <c r="O145" s="133"/>
      <c r="P145" s="133"/>
      <c r="Q145" s="133"/>
    </row>
    <row r="146" spans="3:17" ht="12.75" customHeight="1">
      <c r="C146" s="133"/>
      <c r="D146" s="133"/>
      <c r="E146" s="133"/>
      <c r="F146" s="133"/>
      <c r="G146" s="133"/>
      <c r="H146" s="133"/>
      <c r="I146" s="133"/>
      <c r="J146" s="133"/>
      <c r="K146" s="133"/>
      <c r="L146" s="133"/>
      <c r="M146" s="133"/>
      <c r="N146" s="133"/>
      <c r="O146" s="133"/>
      <c r="P146" s="133"/>
      <c r="Q146" s="133"/>
    </row>
    <row r="147" spans="3:17" ht="12">
      <c r="C147" s="133"/>
      <c r="D147" s="133"/>
      <c r="E147" s="133"/>
      <c r="F147" s="133"/>
      <c r="G147" s="133"/>
      <c r="H147" s="133"/>
      <c r="I147" s="133"/>
      <c r="J147" s="133"/>
      <c r="K147" s="133"/>
      <c r="L147" s="133"/>
      <c r="M147" s="133"/>
      <c r="N147" s="133"/>
      <c r="O147" s="133"/>
      <c r="P147" s="133"/>
      <c r="Q147" s="133"/>
    </row>
    <row r="148" spans="3:17" ht="12.75" customHeight="1">
      <c r="C148" s="133"/>
      <c r="D148" s="133"/>
      <c r="E148" s="133"/>
      <c r="F148" s="133"/>
      <c r="G148" s="133"/>
      <c r="H148" s="133"/>
      <c r="I148" s="133"/>
      <c r="J148" s="133"/>
      <c r="K148" s="133"/>
      <c r="L148" s="133"/>
      <c r="M148" s="133"/>
      <c r="N148" s="133"/>
      <c r="O148" s="133"/>
      <c r="P148" s="133"/>
      <c r="Q148" s="133"/>
    </row>
    <row r="149" spans="3:17" ht="12">
      <c r="C149" s="133"/>
      <c r="D149" s="133"/>
      <c r="E149" s="133"/>
      <c r="F149" s="133"/>
      <c r="G149" s="133"/>
      <c r="H149" s="133"/>
      <c r="I149" s="133"/>
      <c r="J149" s="133"/>
      <c r="K149" s="133"/>
      <c r="L149" s="133"/>
      <c r="M149" s="133"/>
      <c r="N149" s="133"/>
      <c r="O149" s="133"/>
      <c r="P149" s="133"/>
      <c r="Q149" s="133"/>
    </row>
    <row r="150" spans="3:17" ht="12.75" customHeight="1">
      <c r="C150" s="133"/>
      <c r="D150" s="133"/>
      <c r="E150" s="133"/>
      <c r="F150" s="133"/>
      <c r="G150" s="133"/>
      <c r="H150" s="133"/>
      <c r="I150" s="133"/>
      <c r="J150" s="133"/>
      <c r="K150" s="133"/>
      <c r="L150" s="133"/>
      <c r="M150" s="133"/>
      <c r="N150" s="133"/>
      <c r="O150" s="133"/>
      <c r="P150" s="133"/>
      <c r="Q150" s="133"/>
    </row>
    <row r="151" spans="3:17" ht="12">
      <c r="C151" s="133"/>
      <c r="D151" s="133"/>
      <c r="E151" s="133"/>
      <c r="F151" s="133"/>
      <c r="G151" s="133"/>
      <c r="H151" s="133"/>
      <c r="I151" s="133"/>
      <c r="J151" s="133"/>
      <c r="K151" s="133"/>
      <c r="L151" s="133"/>
      <c r="M151" s="133"/>
      <c r="N151" s="133"/>
      <c r="O151" s="133"/>
      <c r="P151" s="133"/>
      <c r="Q151" s="133"/>
    </row>
    <row r="152" spans="3:17" ht="12.75" customHeight="1">
      <c r="C152" s="133"/>
      <c r="D152" s="133"/>
      <c r="E152" s="133"/>
      <c r="F152" s="133"/>
      <c r="G152" s="133"/>
      <c r="H152" s="133"/>
      <c r="I152" s="133"/>
      <c r="J152" s="133"/>
      <c r="K152" s="133"/>
      <c r="L152" s="133"/>
      <c r="M152" s="133"/>
      <c r="N152" s="133"/>
      <c r="O152" s="133"/>
      <c r="P152" s="133"/>
      <c r="Q152" s="133"/>
    </row>
    <row r="153" spans="3:17" ht="12">
      <c r="C153" s="133"/>
      <c r="D153" s="133"/>
      <c r="E153" s="133"/>
      <c r="F153" s="133"/>
      <c r="G153" s="133"/>
      <c r="H153" s="133"/>
      <c r="I153" s="133"/>
      <c r="J153" s="133"/>
      <c r="K153" s="133"/>
      <c r="L153" s="133"/>
      <c r="M153" s="133"/>
      <c r="N153" s="133"/>
      <c r="O153" s="133"/>
      <c r="P153" s="133"/>
      <c r="Q153" s="133"/>
    </row>
    <row r="154" spans="3:17" ht="12.75" customHeight="1">
      <c r="C154" s="133"/>
      <c r="D154" s="133"/>
      <c r="E154" s="133"/>
      <c r="F154" s="133"/>
      <c r="G154" s="133"/>
      <c r="H154" s="133"/>
      <c r="I154" s="133"/>
      <c r="J154" s="133"/>
      <c r="K154" s="133"/>
      <c r="L154" s="133"/>
      <c r="M154" s="133"/>
      <c r="N154" s="133"/>
      <c r="O154" s="133"/>
      <c r="P154" s="133"/>
      <c r="Q154" s="133"/>
    </row>
    <row r="155" spans="3:17" ht="12">
      <c r="C155" s="133"/>
      <c r="D155" s="133"/>
      <c r="E155" s="133"/>
      <c r="F155" s="133"/>
      <c r="G155" s="133"/>
      <c r="H155" s="133"/>
      <c r="I155" s="133"/>
      <c r="J155" s="133"/>
      <c r="K155" s="133"/>
      <c r="L155" s="133"/>
      <c r="M155" s="133"/>
      <c r="N155" s="133"/>
      <c r="O155" s="133"/>
      <c r="P155" s="133"/>
      <c r="Q155" s="133"/>
    </row>
    <row r="156" spans="3:17" ht="12.75" customHeight="1">
      <c r="C156" s="133"/>
      <c r="D156" s="133"/>
      <c r="E156" s="133"/>
      <c r="F156" s="133"/>
      <c r="G156" s="133"/>
      <c r="H156" s="133"/>
      <c r="I156" s="133"/>
      <c r="J156" s="133"/>
      <c r="K156" s="133"/>
      <c r="L156" s="133"/>
      <c r="M156" s="133"/>
      <c r="N156" s="133"/>
      <c r="O156" s="133"/>
      <c r="P156" s="133"/>
      <c r="Q156" s="133"/>
    </row>
    <row r="157" spans="3:17" ht="12">
      <c r="C157" s="133"/>
      <c r="D157" s="133"/>
      <c r="E157" s="133"/>
      <c r="F157" s="133"/>
      <c r="G157" s="133"/>
      <c r="H157" s="133"/>
      <c r="I157" s="133"/>
      <c r="J157" s="133"/>
      <c r="K157" s="133"/>
      <c r="L157" s="133"/>
      <c r="M157" s="133"/>
      <c r="N157" s="133"/>
      <c r="O157" s="133"/>
      <c r="P157" s="133"/>
      <c r="Q157" s="133"/>
    </row>
    <row r="158" spans="3:17" ht="12.75" customHeight="1">
      <c r="C158" s="133"/>
      <c r="D158" s="133"/>
      <c r="E158" s="133"/>
      <c r="F158" s="133"/>
      <c r="G158" s="133"/>
      <c r="H158" s="133"/>
      <c r="I158" s="133"/>
      <c r="J158" s="133"/>
      <c r="K158" s="133"/>
      <c r="L158" s="133"/>
      <c r="M158" s="133"/>
      <c r="N158" s="133"/>
      <c r="O158" s="133"/>
      <c r="P158" s="133"/>
      <c r="Q158" s="133"/>
    </row>
    <row r="159" spans="3:17" ht="12">
      <c r="C159" s="133"/>
      <c r="D159" s="133"/>
      <c r="E159" s="133"/>
      <c r="F159" s="133"/>
      <c r="G159" s="133"/>
      <c r="H159" s="133"/>
      <c r="I159" s="133"/>
      <c r="J159" s="133"/>
      <c r="K159" s="133"/>
      <c r="L159" s="133"/>
      <c r="M159" s="133"/>
      <c r="N159" s="133"/>
      <c r="O159" s="133"/>
      <c r="P159" s="133"/>
      <c r="Q159" s="133"/>
    </row>
    <row r="160" spans="3:17" ht="12.75" customHeight="1">
      <c r="C160" s="133"/>
      <c r="D160" s="133"/>
      <c r="E160" s="133"/>
      <c r="F160" s="133"/>
      <c r="G160" s="133"/>
      <c r="H160" s="133"/>
      <c r="I160" s="133"/>
      <c r="J160" s="133"/>
      <c r="K160" s="133"/>
      <c r="L160" s="133"/>
      <c r="M160" s="133"/>
      <c r="N160" s="133"/>
      <c r="O160" s="133"/>
      <c r="P160" s="133"/>
      <c r="Q160" s="133"/>
    </row>
    <row r="161" spans="3:17" ht="12">
      <c r="C161" s="133"/>
      <c r="D161" s="133"/>
      <c r="E161" s="133"/>
      <c r="F161" s="133"/>
      <c r="G161" s="133"/>
      <c r="H161" s="133"/>
      <c r="I161" s="133"/>
      <c r="J161" s="133"/>
      <c r="K161" s="133"/>
      <c r="L161" s="133"/>
      <c r="M161" s="133"/>
      <c r="N161" s="133"/>
      <c r="O161" s="133"/>
      <c r="P161" s="133"/>
      <c r="Q161" s="133"/>
    </row>
    <row r="162" spans="3:17" ht="12.75" customHeight="1">
      <c r="C162" s="133"/>
      <c r="D162" s="133"/>
      <c r="E162" s="133"/>
      <c r="F162" s="133"/>
      <c r="G162" s="133"/>
      <c r="H162" s="133"/>
      <c r="I162" s="133"/>
      <c r="J162" s="133"/>
      <c r="K162" s="133"/>
      <c r="L162" s="133"/>
      <c r="M162" s="133"/>
      <c r="N162" s="133"/>
      <c r="O162" s="133"/>
      <c r="P162" s="133"/>
      <c r="Q162" s="133"/>
    </row>
    <row r="163" spans="3:17" ht="12">
      <c r="C163" s="133"/>
      <c r="D163" s="133"/>
      <c r="E163" s="133"/>
      <c r="F163" s="133"/>
      <c r="G163" s="133"/>
      <c r="H163" s="133"/>
      <c r="I163" s="133"/>
      <c r="J163" s="133"/>
      <c r="K163" s="133"/>
      <c r="L163" s="133"/>
      <c r="M163" s="133"/>
      <c r="N163" s="133"/>
      <c r="O163" s="133"/>
      <c r="P163" s="133"/>
      <c r="Q163" s="133"/>
    </row>
    <row r="164" spans="3:17" ht="12.75" customHeight="1">
      <c r="C164" s="133"/>
      <c r="D164" s="133"/>
      <c r="E164" s="133"/>
      <c r="F164" s="133"/>
      <c r="G164" s="133"/>
      <c r="H164" s="133"/>
      <c r="I164" s="133"/>
      <c r="J164" s="133"/>
      <c r="K164" s="133"/>
      <c r="L164" s="133"/>
      <c r="M164" s="133"/>
      <c r="N164" s="133"/>
      <c r="O164" s="133"/>
      <c r="P164" s="133"/>
      <c r="Q164" s="133"/>
    </row>
    <row r="165" spans="3:17" ht="12">
      <c r="C165" s="133"/>
      <c r="D165" s="133"/>
      <c r="E165" s="133"/>
      <c r="F165" s="133"/>
      <c r="G165" s="133"/>
      <c r="H165" s="133"/>
      <c r="I165" s="133"/>
      <c r="J165" s="133"/>
      <c r="K165" s="133"/>
      <c r="L165" s="133"/>
      <c r="M165" s="133"/>
      <c r="N165" s="133"/>
      <c r="O165" s="133"/>
      <c r="P165" s="133"/>
      <c r="Q165" s="133"/>
    </row>
    <row r="166" spans="3:17" ht="12.75" customHeight="1">
      <c r="C166" s="133"/>
      <c r="D166" s="133"/>
      <c r="E166" s="133"/>
      <c r="F166" s="133"/>
      <c r="G166" s="133"/>
      <c r="H166" s="133"/>
      <c r="I166" s="133"/>
      <c r="J166" s="133"/>
      <c r="K166" s="133"/>
      <c r="L166" s="133"/>
      <c r="M166" s="133"/>
      <c r="N166" s="133"/>
      <c r="O166" s="133"/>
      <c r="P166" s="133"/>
      <c r="Q166" s="133"/>
    </row>
    <row r="167" spans="3:17" ht="12">
      <c r="C167" s="133"/>
      <c r="D167" s="133"/>
      <c r="E167" s="133"/>
      <c r="F167" s="133"/>
      <c r="G167" s="133"/>
      <c r="H167" s="133"/>
      <c r="I167" s="133"/>
      <c r="J167" s="133"/>
      <c r="K167" s="133"/>
      <c r="L167" s="133"/>
      <c r="M167" s="133"/>
      <c r="N167" s="133"/>
      <c r="O167" s="133"/>
      <c r="P167" s="133"/>
      <c r="Q167" s="133"/>
    </row>
    <row r="168" spans="3:17" ht="12.75" customHeight="1">
      <c r="C168" s="133"/>
      <c r="D168" s="133"/>
      <c r="E168" s="133"/>
      <c r="F168" s="133"/>
      <c r="G168" s="133"/>
      <c r="H168" s="133"/>
      <c r="I168" s="133"/>
      <c r="J168" s="133"/>
      <c r="K168" s="133"/>
      <c r="L168" s="133"/>
      <c r="M168" s="133"/>
      <c r="N168" s="133"/>
      <c r="O168" s="133"/>
      <c r="P168" s="133"/>
      <c r="Q168" s="133"/>
    </row>
    <row r="169" spans="3:17" ht="12">
      <c r="C169" s="133"/>
      <c r="D169" s="133"/>
      <c r="E169" s="133"/>
      <c r="F169" s="133"/>
      <c r="G169" s="133"/>
      <c r="H169" s="133"/>
      <c r="I169" s="133"/>
      <c r="J169" s="133"/>
      <c r="K169" s="133"/>
      <c r="L169" s="133"/>
      <c r="M169" s="133"/>
      <c r="N169" s="133"/>
      <c r="O169" s="133"/>
      <c r="P169" s="133"/>
      <c r="Q169" s="133"/>
    </row>
    <row r="170" spans="3:17" ht="12.75" customHeight="1">
      <c r="C170" s="133"/>
      <c r="D170" s="133"/>
      <c r="E170" s="133"/>
      <c r="F170" s="133"/>
      <c r="G170" s="133"/>
      <c r="H170" s="133"/>
      <c r="I170" s="133"/>
      <c r="J170" s="133"/>
      <c r="K170" s="133"/>
      <c r="L170" s="133"/>
      <c r="M170" s="133"/>
      <c r="N170" s="133"/>
      <c r="O170" s="133"/>
      <c r="P170" s="133"/>
      <c r="Q170" s="133"/>
    </row>
    <row r="171" spans="3:17" ht="12">
      <c r="C171" s="133"/>
      <c r="D171" s="133"/>
      <c r="E171" s="133"/>
      <c r="F171" s="133"/>
      <c r="G171" s="133"/>
      <c r="H171" s="133"/>
      <c r="I171" s="133"/>
      <c r="J171" s="133"/>
      <c r="K171" s="133"/>
      <c r="L171" s="133"/>
      <c r="M171" s="133"/>
      <c r="N171" s="133"/>
      <c r="O171" s="133"/>
      <c r="P171" s="133"/>
      <c r="Q171" s="133"/>
    </row>
    <row r="172" spans="3:17" ht="12.75" customHeight="1">
      <c r="C172" s="133"/>
      <c r="D172" s="133"/>
      <c r="E172" s="133"/>
      <c r="F172" s="133"/>
      <c r="G172" s="133"/>
      <c r="H172" s="133"/>
      <c r="I172" s="133"/>
      <c r="J172" s="133"/>
      <c r="K172" s="133"/>
      <c r="L172" s="133"/>
      <c r="M172" s="133"/>
      <c r="N172" s="133"/>
      <c r="O172" s="133"/>
      <c r="P172" s="133"/>
      <c r="Q172" s="133"/>
    </row>
    <row r="173" spans="3:17" ht="12">
      <c r="C173" s="133"/>
      <c r="D173" s="133"/>
      <c r="E173" s="133"/>
      <c r="F173" s="133"/>
      <c r="G173" s="133"/>
      <c r="H173" s="133"/>
      <c r="I173" s="133"/>
      <c r="J173" s="133"/>
      <c r="K173" s="133"/>
      <c r="L173" s="133"/>
      <c r="M173" s="133"/>
      <c r="N173" s="133"/>
      <c r="O173" s="133"/>
      <c r="P173" s="133"/>
      <c r="Q173" s="133"/>
    </row>
    <row r="174" spans="3:17" ht="12.75" customHeight="1">
      <c r="C174" s="133"/>
      <c r="D174" s="133"/>
      <c r="E174" s="133"/>
      <c r="F174" s="133"/>
      <c r="G174" s="133"/>
      <c r="H174" s="133"/>
      <c r="I174" s="133"/>
      <c r="J174" s="133"/>
      <c r="K174" s="133"/>
      <c r="L174" s="133"/>
      <c r="M174" s="133"/>
      <c r="N174" s="133"/>
      <c r="O174" s="133"/>
      <c r="P174" s="133"/>
      <c r="Q174" s="133"/>
    </row>
    <row r="175" spans="3:17" ht="12">
      <c r="C175" s="133"/>
      <c r="D175" s="133"/>
      <c r="E175" s="133"/>
      <c r="F175" s="133"/>
      <c r="G175" s="133"/>
      <c r="H175" s="133"/>
      <c r="I175" s="133"/>
      <c r="J175" s="133"/>
      <c r="K175" s="133"/>
      <c r="L175" s="133"/>
      <c r="M175" s="133"/>
      <c r="N175" s="133"/>
      <c r="O175" s="133"/>
      <c r="P175" s="133"/>
      <c r="Q175" s="133"/>
    </row>
    <row r="176" spans="3:17" ht="12.75" customHeight="1">
      <c r="C176" s="133"/>
      <c r="D176" s="133"/>
      <c r="E176" s="133"/>
      <c r="F176" s="133"/>
      <c r="G176" s="133"/>
      <c r="H176" s="133"/>
      <c r="I176" s="133"/>
      <c r="J176" s="133"/>
      <c r="K176" s="133"/>
      <c r="L176" s="133"/>
      <c r="M176" s="133"/>
      <c r="N176" s="133"/>
      <c r="O176" s="133"/>
      <c r="P176" s="133"/>
      <c r="Q176" s="133"/>
    </row>
    <row r="177" spans="3:17" ht="12">
      <c r="C177" s="133"/>
      <c r="D177" s="133"/>
      <c r="E177" s="133"/>
      <c r="F177" s="133"/>
      <c r="G177" s="133"/>
      <c r="H177" s="133"/>
      <c r="I177" s="133"/>
      <c r="J177" s="133"/>
      <c r="K177" s="133"/>
      <c r="L177" s="133"/>
      <c r="M177" s="133"/>
      <c r="N177" s="133"/>
      <c r="O177" s="133"/>
      <c r="P177" s="133"/>
      <c r="Q177" s="133"/>
    </row>
    <row r="178" spans="3:17" ht="12.75" customHeight="1">
      <c r="C178" s="133"/>
      <c r="D178" s="133"/>
      <c r="E178" s="133"/>
      <c r="F178" s="133"/>
      <c r="G178" s="133"/>
      <c r="H178" s="133"/>
      <c r="I178" s="133"/>
      <c r="J178" s="133"/>
      <c r="K178" s="133"/>
      <c r="L178" s="133"/>
      <c r="M178" s="133"/>
      <c r="N178" s="133"/>
      <c r="O178" s="133"/>
      <c r="P178" s="133"/>
      <c r="Q178" s="133"/>
    </row>
    <row r="179" spans="3:17" ht="12">
      <c r="C179" s="133"/>
      <c r="D179" s="133"/>
      <c r="E179" s="133"/>
      <c r="F179" s="133"/>
      <c r="G179" s="133"/>
      <c r="H179" s="133"/>
      <c r="I179" s="133"/>
      <c r="J179" s="133"/>
      <c r="K179" s="133"/>
      <c r="L179" s="133"/>
      <c r="M179" s="133"/>
      <c r="N179" s="133"/>
      <c r="O179" s="133"/>
      <c r="P179" s="133"/>
      <c r="Q179" s="133"/>
    </row>
    <row r="180" spans="3:17" ht="12.75" customHeight="1">
      <c r="C180" s="133"/>
      <c r="D180" s="133"/>
      <c r="E180" s="133"/>
      <c r="F180" s="133"/>
      <c r="G180" s="133"/>
      <c r="H180" s="133"/>
      <c r="I180" s="133"/>
      <c r="J180" s="133"/>
      <c r="K180" s="133"/>
      <c r="L180" s="133"/>
      <c r="M180" s="133"/>
      <c r="N180" s="133"/>
      <c r="O180" s="133"/>
      <c r="P180" s="133"/>
      <c r="Q180" s="133"/>
    </row>
    <row r="181" spans="3:17" ht="12">
      <c r="C181" s="133"/>
      <c r="D181" s="133"/>
      <c r="E181" s="133"/>
      <c r="F181" s="133"/>
      <c r="G181" s="133"/>
      <c r="H181" s="133"/>
      <c r="I181" s="133"/>
      <c r="J181" s="133"/>
      <c r="K181" s="133"/>
      <c r="L181" s="133"/>
      <c r="M181" s="133"/>
      <c r="N181" s="133"/>
      <c r="O181" s="133"/>
      <c r="P181" s="133"/>
      <c r="Q181" s="133"/>
    </row>
    <row r="182" spans="3:17" ht="12.75" customHeight="1">
      <c r="C182" s="133"/>
      <c r="D182" s="133"/>
      <c r="E182" s="133"/>
      <c r="F182" s="133"/>
      <c r="G182" s="133"/>
      <c r="H182" s="133"/>
      <c r="I182" s="133"/>
      <c r="J182" s="133"/>
      <c r="K182" s="133"/>
      <c r="L182" s="133"/>
      <c r="M182" s="133"/>
      <c r="N182" s="133"/>
      <c r="O182" s="133"/>
      <c r="P182" s="133"/>
      <c r="Q182" s="133"/>
    </row>
    <row r="183" spans="3:17" ht="12">
      <c r="C183" s="133"/>
      <c r="D183" s="133"/>
      <c r="E183" s="133"/>
      <c r="F183" s="133"/>
      <c r="G183" s="133"/>
      <c r="H183" s="133"/>
      <c r="I183" s="133"/>
      <c r="J183" s="133"/>
      <c r="K183" s="133"/>
      <c r="L183" s="133"/>
      <c r="M183" s="133"/>
      <c r="N183" s="133"/>
      <c r="O183" s="133"/>
      <c r="P183" s="133"/>
      <c r="Q183" s="133"/>
    </row>
    <row r="184" spans="3:17" ht="12.75" customHeight="1">
      <c r="C184" s="133"/>
      <c r="D184" s="133"/>
      <c r="E184" s="133"/>
      <c r="F184" s="133"/>
      <c r="G184" s="133"/>
      <c r="H184" s="133"/>
      <c r="I184" s="133"/>
      <c r="J184" s="133"/>
      <c r="K184" s="133"/>
      <c r="L184" s="133"/>
      <c r="M184" s="133"/>
      <c r="N184" s="133"/>
      <c r="O184" s="133"/>
      <c r="P184" s="133"/>
      <c r="Q184" s="133"/>
    </row>
    <row r="185" spans="3:17" ht="12">
      <c r="C185" s="133"/>
      <c r="D185" s="133"/>
      <c r="E185" s="133"/>
      <c r="F185" s="133"/>
      <c r="G185" s="133"/>
      <c r="H185" s="133"/>
      <c r="I185" s="133"/>
      <c r="J185" s="133"/>
      <c r="K185" s="133"/>
      <c r="L185" s="133"/>
      <c r="M185" s="133"/>
      <c r="N185" s="133"/>
      <c r="O185" s="133"/>
      <c r="P185" s="133"/>
      <c r="Q185" s="133"/>
    </row>
    <row r="186" spans="3:17" ht="12.75" customHeight="1">
      <c r="C186" s="133"/>
      <c r="D186" s="133"/>
      <c r="E186" s="133"/>
      <c r="F186" s="133"/>
      <c r="G186" s="133"/>
      <c r="H186" s="133"/>
      <c r="I186" s="133"/>
      <c r="J186" s="133"/>
      <c r="K186" s="133"/>
      <c r="L186" s="133"/>
      <c r="M186" s="133"/>
      <c r="N186" s="133"/>
      <c r="O186" s="133"/>
      <c r="P186" s="133"/>
      <c r="Q186" s="133"/>
    </row>
    <row r="187" spans="3:17" ht="12">
      <c r="C187" s="133"/>
      <c r="D187" s="133"/>
      <c r="E187" s="133"/>
      <c r="F187" s="133"/>
      <c r="G187" s="133"/>
      <c r="H187" s="133"/>
      <c r="I187" s="133"/>
      <c r="J187" s="133"/>
      <c r="K187" s="133"/>
      <c r="L187" s="133"/>
      <c r="M187" s="133"/>
      <c r="N187" s="133"/>
      <c r="O187" s="133"/>
      <c r="P187" s="133"/>
      <c r="Q187" s="133"/>
    </row>
    <row r="188" spans="3:17" ht="12.75" customHeight="1">
      <c r="C188" s="133"/>
      <c r="D188" s="133"/>
      <c r="E188" s="133"/>
      <c r="F188" s="133"/>
      <c r="G188" s="133"/>
      <c r="H188" s="133"/>
      <c r="I188" s="133"/>
      <c r="J188" s="133"/>
      <c r="K188" s="133"/>
      <c r="L188" s="133"/>
      <c r="M188" s="133"/>
      <c r="N188" s="133"/>
      <c r="O188" s="133"/>
      <c r="P188" s="133"/>
      <c r="Q188" s="133"/>
    </row>
    <row r="189" spans="3:17" ht="12">
      <c r="C189" s="133"/>
      <c r="D189" s="133"/>
      <c r="E189" s="133"/>
      <c r="F189" s="133"/>
      <c r="G189" s="133"/>
      <c r="H189" s="133"/>
      <c r="I189" s="133"/>
      <c r="J189" s="133"/>
      <c r="K189" s="133"/>
      <c r="L189" s="133"/>
      <c r="M189" s="133"/>
      <c r="N189" s="133"/>
      <c r="O189" s="133"/>
      <c r="P189" s="133"/>
      <c r="Q189" s="133"/>
    </row>
    <row r="190" spans="3:17" ht="12.75" customHeight="1">
      <c r="C190" s="133"/>
      <c r="D190" s="133"/>
      <c r="E190" s="133"/>
      <c r="F190" s="133"/>
      <c r="G190" s="133"/>
      <c r="H190" s="133"/>
      <c r="I190" s="133"/>
      <c r="J190" s="133"/>
      <c r="K190" s="133"/>
      <c r="L190" s="133"/>
      <c r="M190" s="133"/>
      <c r="N190" s="133"/>
      <c r="O190" s="133"/>
      <c r="P190" s="133"/>
      <c r="Q190" s="133"/>
    </row>
    <row r="191" spans="3:17" ht="12">
      <c r="C191" s="133"/>
      <c r="D191" s="133"/>
      <c r="E191" s="133"/>
      <c r="F191" s="133"/>
      <c r="G191" s="133"/>
      <c r="H191" s="133"/>
      <c r="I191" s="133"/>
      <c r="J191" s="133"/>
      <c r="K191" s="133"/>
      <c r="L191" s="133"/>
      <c r="M191" s="133"/>
      <c r="N191" s="133"/>
      <c r="O191" s="133"/>
      <c r="P191" s="133"/>
      <c r="Q191" s="133"/>
    </row>
    <row r="192" spans="3:17" ht="12.75" customHeight="1">
      <c r="C192" s="133"/>
      <c r="D192" s="133"/>
      <c r="E192" s="133"/>
      <c r="F192" s="133"/>
      <c r="G192" s="133"/>
      <c r="H192" s="133"/>
      <c r="I192" s="133"/>
      <c r="J192" s="133"/>
      <c r="K192" s="133"/>
      <c r="L192" s="133"/>
      <c r="M192" s="133"/>
      <c r="N192" s="133"/>
      <c r="O192" s="133"/>
      <c r="P192" s="133"/>
      <c r="Q192" s="133"/>
    </row>
    <row r="193" spans="3:17" ht="12">
      <c r="C193" s="133"/>
      <c r="D193" s="133"/>
      <c r="E193" s="133"/>
      <c r="F193" s="133"/>
      <c r="G193" s="133"/>
      <c r="H193" s="133"/>
      <c r="I193" s="133"/>
      <c r="J193" s="133"/>
      <c r="K193" s="133"/>
      <c r="L193" s="133"/>
      <c r="M193" s="133"/>
      <c r="N193" s="133"/>
      <c r="O193" s="133"/>
      <c r="P193" s="133"/>
      <c r="Q193" s="133"/>
    </row>
    <row r="194" spans="3:17" ht="12.75" customHeight="1">
      <c r="C194" s="133"/>
      <c r="D194" s="133"/>
      <c r="E194" s="133"/>
      <c r="F194" s="133"/>
      <c r="G194" s="133"/>
      <c r="H194" s="133"/>
      <c r="I194" s="133"/>
      <c r="J194" s="133"/>
      <c r="K194" s="133"/>
      <c r="L194" s="133"/>
      <c r="M194" s="133"/>
      <c r="N194" s="133"/>
      <c r="O194" s="133"/>
      <c r="P194" s="133"/>
      <c r="Q194" s="133"/>
    </row>
    <row r="195" spans="3:17" ht="12">
      <c r="C195" s="133"/>
      <c r="D195" s="133"/>
      <c r="E195" s="133"/>
      <c r="F195" s="133"/>
      <c r="G195" s="133"/>
      <c r="H195" s="133"/>
      <c r="I195" s="133"/>
      <c r="J195" s="133"/>
      <c r="K195" s="133"/>
      <c r="L195" s="133"/>
      <c r="M195" s="133"/>
      <c r="N195" s="133"/>
      <c r="O195" s="133"/>
      <c r="P195" s="133"/>
      <c r="Q195" s="133"/>
    </row>
    <row r="196" spans="3:17" ht="12.75" customHeight="1">
      <c r="C196" s="133"/>
      <c r="D196" s="133"/>
      <c r="E196" s="133"/>
      <c r="F196" s="133"/>
      <c r="G196" s="133"/>
      <c r="H196" s="133"/>
      <c r="I196" s="133"/>
      <c r="J196" s="133"/>
      <c r="K196" s="133"/>
      <c r="L196" s="133"/>
      <c r="M196" s="133"/>
      <c r="N196" s="133"/>
      <c r="O196" s="133"/>
      <c r="P196" s="133"/>
      <c r="Q196" s="133"/>
    </row>
    <row r="197" spans="3:17" ht="12">
      <c r="C197" s="133"/>
      <c r="D197" s="133"/>
      <c r="E197" s="133"/>
      <c r="F197" s="133"/>
      <c r="G197" s="133"/>
      <c r="H197" s="133"/>
      <c r="I197" s="133"/>
      <c r="J197" s="133"/>
      <c r="K197" s="133"/>
      <c r="L197" s="133"/>
      <c r="M197" s="133"/>
      <c r="N197" s="133"/>
      <c r="O197" s="133"/>
      <c r="P197" s="133"/>
      <c r="Q197" s="133"/>
    </row>
    <row r="198" spans="3:17" ht="12.75" customHeight="1">
      <c r="C198" s="133"/>
      <c r="D198" s="133"/>
      <c r="E198" s="133"/>
      <c r="F198" s="133"/>
      <c r="G198" s="133"/>
      <c r="H198" s="133"/>
      <c r="I198" s="133"/>
      <c r="J198" s="133"/>
      <c r="K198" s="133"/>
      <c r="L198" s="133"/>
      <c r="M198" s="133"/>
      <c r="N198" s="133"/>
      <c r="O198" s="133"/>
      <c r="P198" s="133"/>
      <c r="Q198" s="133"/>
    </row>
    <row r="199" spans="3:17" ht="12">
      <c r="C199" s="133"/>
      <c r="D199" s="133"/>
      <c r="E199" s="133"/>
      <c r="F199" s="133"/>
      <c r="G199" s="133"/>
      <c r="H199" s="133"/>
      <c r="I199" s="133"/>
      <c r="J199" s="133"/>
      <c r="K199" s="133"/>
      <c r="L199" s="133"/>
      <c r="M199" s="133"/>
      <c r="N199" s="133"/>
      <c r="O199" s="133"/>
      <c r="P199" s="133"/>
      <c r="Q199" s="133"/>
    </row>
    <row r="200" spans="3:17" ht="12.75" customHeight="1">
      <c r="C200" s="133"/>
      <c r="D200" s="133"/>
      <c r="E200" s="133"/>
      <c r="F200" s="133"/>
      <c r="G200" s="133"/>
      <c r="H200" s="133"/>
      <c r="I200" s="133"/>
      <c r="J200" s="133"/>
      <c r="K200" s="133"/>
      <c r="L200" s="133"/>
      <c r="M200" s="133"/>
      <c r="N200" s="133"/>
      <c r="O200" s="133"/>
      <c r="P200" s="133"/>
      <c r="Q200" s="133"/>
    </row>
    <row r="201" spans="3:17" ht="12">
      <c r="C201" s="133"/>
      <c r="D201" s="133"/>
      <c r="E201" s="133"/>
      <c r="F201" s="133"/>
      <c r="G201" s="133"/>
      <c r="H201" s="133"/>
      <c r="I201" s="133"/>
      <c r="J201" s="133"/>
      <c r="K201" s="133"/>
      <c r="L201" s="133"/>
      <c r="M201" s="133"/>
      <c r="N201" s="133"/>
      <c r="O201" s="133"/>
      <c r="P201" s="133"/>
      <c r="Q201" s="133"/>
    </row>
    <row r="202" spans="3:17" ht="12.75" customHeight="1">
      <c r="C202" s="133"/>
      <c r="D202" s="133"/>
      <c r="E202" s="133"/>
      <c r="F202" s="133"/>
      <c r="G202" s="133"/>
      <c r="H202" s="133"/>
      <c r="I202" s="133"/>
      <c r="J202" s="133"/>
      <c r="K202" s="133"/>
      <c r="L202" s="133"/>
      <c r="M202" s="133"/>
      <c r="N202" s="133"/>
      <c r="O202" s="133"/>
      <c r="P202" s="133"/>
      <c r="Q202" s="133"/>
    </row>
    <row r="203" spans="3:17" ht="12">
      <c r="C203" s="133"/>
      <c r="D203" s="133"/>
      <c r="E203" s="133"/>
      <c r="F203" s="133"/>
      <c r="G203" s="133"/>
      <c r="H203" s="133"/>
      <c r="I203" s="133"/>
      <c r="J203" s="133"/>
      <c r="K203" s="133"/>
      <c r="L203" s="133"/>
      <c r="M203" s="133"/>
      <c r="N203" s="133"/>
      <c r="O203" s="133"/>
      <c r="P203" s="133"/>
      <c r="Q203" s="133"/>
    </row>
    <row r="204" spans="3:17" ht="12.75" customHeight="1">
      <c r="C204" s="133"/>
      <c r="D204" s="133"/>
      <c r="E204" s="133"/>
      <c r="F204" s="133"/>
      <c r="G204" s="133"/>
      <c r="H204" s="133"/>
      <c r="I204" s="133"/>
      <c r="J204" s="133"/>
      <c r="K204" s="133"/>
      <c r="L204" s="133"/>
      <c r="M204" s="133"/>
      <c r="N204" s="133"/>
      <c r="O204" s="133"/>
      <c r="P204" s="133"/>
      <c r="Q204" s="133"/>
    </row>
    <row r="205" spans="3:17" ht="12">
      <c r="C205" s="133"/>
      <c r="D205" s="133"/>
      <c r="E205" s="133"/>
      <c r="F205" s="133"/>
      <c r="G205" s="133"/>
      <c r="H205" s="133"/>
      <c r="I205" s="133"/>
      <c r="J205" s="133"/>
      <c r="K205" s="133"/>
      <c r="L205" s="133"/>
      <c r="M205" s="133"/>
      <c r="N205" s="133"/>
      <c r="O205" s="133"/>
      <c r="P205" s="133"/>
      <c r="Q205" s="133"/>
    </row>
    <row r="206" spans="3:17" ht="12.75" customHeight="1">
      <c r="C206" s="133"/>
      <c r="D206" s="133"/>
      <c r="E206" s="133"/>
      <c r="F206" s="133"/>
      <c r="G206" s="133"/>
      <c r="H206" s="133"/>
      <c r="I206" s="133"/>
      <c r="J206" s="133"/>
      <c r="K206" s="133"/>
      <c r="L206" s="133"/>
      <c r="M206" s="133"/>
      <c r="N206" s="133"/>
      <c r="O206" s="133"/>
      <c r="P206" s="133"/>
      <c r="Q206" s="133"/>
    </row>
    <row r="207" spans="3:17" ht="12">
      <c r="C207" s="133"/>
      <c r="D207" s="133"/>
      <c r="E207" s="133"/>
      <c r="F207" s="133"/>
      <c r="G207" s="133"/>
      <c r="H207" s="133"/>
      <c r="I207" s="133"/>
      <c r="J207" s="133"/>
      <c r="K207" s="133"/>
      <c r="L207" s="133"/>
      <c r="M207" s="133"/>
      <c r="N207" s="133"/>
      <c r="O207" s="133"/>
      <c r="P207" s="133"/>
      <c r="Q207" s="133"/>
    </row>
    <row r="208" spans="3:17" ht="12.75" customHeight="1">
      <c r="C208" s="133"/>
      <c r="D208" s="133"/>
      <c r="E208" s="133"/>
      <c r="F208" s="133"/>
      <c r="G208" s="133"/>
      <c r="H208" s="133"/>
      <c r="I208" s="133"/>
      <c r="J208" s="133"/>
      <c r="K208" s="133"/>
      <c r="L208" s="133"/>
      <c r="M208" s="133"/>
      <c r="N208" s="133"/>
      <c r="O208" s="133"/>
      <c r="P208" s="133"/>
      <c r="Q208" s="133"/>
    </row>
    <row r="209" spans="3:17" ht="12">
      <c r="C209" s="133"/>
      <c r="D209" s="133"/>
      <c r="E209" s="133"/>
      <c r="F209" s="133"/>
      <c r="G209" s="133"/>
      <c r="H209" s="133"/>
      <c r="I209" s="133"/>
      <c r="J209" s="133"/>
      <c r="K209" s="133"/>
      <c r="L209" s="133"/>
      <c r="M209" s="133"/>
      <c r="N209" s="133"/>
      <c r="O209" s="133"/>
      <c r="P209" s="133"/>
      <c r="Q209" s="133"/>
    </row>
    <row r="210" spans="3:17" ht="12.75" customHeight="1">
      <c r="C210" s="133"/>
      <c r="D210" s="133"/>
      <c r="E210" s="133"/>
      <c r="F210" s="133"/>
      <c r="G210" s="133"/>
      <c r="H210" s="133"/>
      <c r="I210" s="133"/>
      <c r="J210" s="133"/>
      <c r="K210" s="133"/>
      <c r="L210" s="133"/>
      <c r="M210" s="133"/>
      <c r="N210" s="133"/>
      <c r="O210" s="133"/>
      <c r="P210" s="133"/>
      <c r="Q210" s="133"/>
    </row>
    <row r="211" spans="3:17" ht="12">
      <c r="C211" s="133"/>
      <c r="D211" s="133"/>
      <c r="E211" s="133"/>
      <c r="F211" s="133"/>
      <c r="G211" s="133"/>
      <c r="H211" s="133"/>
      <c r="I211" s="133"/>
      <c r="J211" s="133"/>
      <c r="K211" s="133"/>
      <c r="L211" s="133"/>
      <c r="M211" s="133"/>
      <c r="N211" s="133"/>
      <c r="O211" s="133"/>
      <c r="P211" s="133"/>
      <c r="Q211" s="133"/>
    </row>
    <row r="212" spans="3:17" ht="12.75" customHeight="1">
      <c r="C212" s="133"/>
      <c r="D212" s="133"/>
      <c r="E212" s="133"/>
      <c r="F212" s="133"/>
      <c r="G212" s="133"/>
      <c r="H212" s="133"/>
      <c r="I212" s="133"/>
      <c r="J212" s="133"/>
      <c r="K212" s="133"/>
      <c r="L212" s="133"/>
      <c r="M212" s="133"/>
      <c r="N212" s="133"/>
      <c r="O212" s="133"/>
      <c r="P212" s="133"/>
      <c r="Q212" s="133"/>
    </row>
    <row r="213" spans="3:17" ht="12">
      <c r="C213" s="133"/>
      <c r="D213" s="133"/>
      <c r="E213" s="133"/>
      <c r="F213" s="133"/>
      <c r="G213" s="133"/>
      <c r="H213" s="133"/>
      <c r="I213" s="133"/>
      <c r="J213" s="133"/>
      <c r="K213" s="133"/>
      <c r="L213" s="133"/>
      <c r="M213" s="133"/>
      <c r="N213" s="133"/>
      <c r="O213" s="133"/>
      <c r="P213" s="133"/>
      <c r="Q213" s="133"/>
    </row>
    <row r="214" spans="3:17" ht="12.75" customHeight="1">
      <c r="C214" s="133"/>
      <c r="D214" s="133"/>
      <c r="E214" s="133"/>
      <c r="F214" s="133"/>
      <c r="G214" s="133"/>
      <c r="H214" s="133"/>
      <c r="I214" s="133"/>
      <c r="J214" s="133"/>
      <c r="K214" s="133"/>
      <c r="L214" s="133"/>
      <c r="M214" s="133"/>
      <c r="N214" s="133"/>
      <c r="O214" s="133"/>
      <c r="P214" s="133"/>
      <c r="Q214" s="133"/>
    </row>
    <row r="215" spans="3:17" ht="12">
      <c r="C215" s="133"/>
      <c r="D215" s="133"/>
      <c r="E215" s="133"/>
      <c r="F215" s="133"/>
      <c r="G215" s="133"/>
      <c r="H215" s="133"/>
      <c r="I215" s="133"/>
      <c r="J215" s="133"/>
      <c r="K215" s="133"/>
      <c r="L215" s="133"/>
      <c r="M215" s="133"/>
      <c r="N215" s="133"/>
      <c r="O215" s="133"/>
      <c r="P215" s="133"/>
      <c r="Q215" s="133"/>
    </row>
    <row r="216" spans="3:17" ht="12.75" customHeight="1">
      <c r="C216" s="133"/>
      <c r="D216" s="133"/>
      <c r="E216" s="133"/>
      <c r="F216" s="133"/>
      <c r="G216" s="133"/>
      <c r="H216" s="133"/>
      <c r="I216" s="133"/>
      <c r="J216" s="133"/>
      <c r="K216" s="133"/>
      <c r="L216" s="133"/>
      <c r="M216" s="133"/>
      <c r="N216" s="133"/>
      <c r="O216" s="133"/>
      <c r="P216" s="133"/>
      <c r="Q216" s="133"/>
    </row>
    <row r="217" spans="3:17" ht="12">
      <c r="C217" s="133"/>
      <c r="D217" s="133"/>
      <c r="E217" s="133"/>
      <c r="F217" s="133"/>
      <c r="G217" s="133"/>
      <c r="H217" s="133"/>
      <c r="I217" s="133"/>
      <c r="J217" s="133"/>
      <c r="K217" s="133"/>
      <c r="L217" s="133"/>
      <c r="M217" s="133"/>
      <c r="N217" s="133"/>
      <c r="O217" s="133"/>
      <c r="P217" s="133"/>
      <c r="Q217" s="133"/>
    </row>
    <row r="218" spans="3:17" ht="12.75" customHeight="1">
      <c r="C218" s="133"/>
      <c r="D218" s="133"/>
      <c r="E218" s="133"/>
      <c r="F218" s="133"/>
      <c r="G218" s="133"/>
      <c r="H218" s="133"/>
      <c r="I218" s="133"/>
      <c r="J218" s="133"/>
      <c r="K218" s="133"/>
      <c r="L218" s="133"/>
      <c r="M218" s="133"/>
      <c r="N218" s="133"/>
      <c r="O218" s="133"/>
      <c r="P218" s="133"/>
      <c r="Q218" s="133"/>
    </row>
    <row r="219" spans="3:17" ht="12">
      <c r="C219" s="133"/>
      <c r="D219" s="133"/>
      <c r="E219" s="133"/>
      <c r="F219" s="133"/>
      <c r="G219" s="133"/>
      <c r="H219" s="133"/>
      <c r="I219" s="133"/>
      <c r="J219" s="133"/>
      <c r="K219" s="133"/>
      <c r="L219" s="133"/>
      <c r="M219" s="133"/>
      <c r="N219" s="133"/>
      <c r="O219" s="133"/>
      <c r="P219" s="133"/>
      <c r="Q219" s="133"/>
    </row>
    <row r="220" spans="3:17" ht="12.75" customHeight="1">
      <c r="C220" s="133"/>
      <c r="D220" s="133"/>
      <c r="E220" s="133"/>
      <c r="F220" s="133"/>
      <c r="G220" s="133"/>
      <c r="H220" s="133"/>
      <c r="I220" s="133"/>
      <c r="J220" s="133"/>
      <c r="K220" s="133"/>
      <c r="L220" s="133"/>
      <c r="M220" s="133"/>
      <c r="N220" s="133"/>
      <c r="O220" s="133"/>
      <c r="P220" s="133"/>
      <c r="Q220" s="133"/>
    </row>
    <row r="221" spans="3:17" ht="12">
      <c r="C221" s="133"/>
      <c r="D221" s="133"/>
      <c r="E221" s="133"/>
      <c r="F221" s="133"/>
      <c r="G221" s="133"/>
      <c r="H221" s="133"/>
      <c r="I221" s="133"/>
      <c r="J221" s="133"/>
      <c r="K221" s="133"/>
      <c r="L221" s="133"/>
      <c r="M221" s="133"/>
      <c r="N221" s="133"/>
      <c r="O221" s="133"/>
      <c r="P221" s="133"/>
      <c r="Q221" s="133"/>
    </row>
    <row r="222" spans="3:17" ht="12.75" customHeight="1">
      <c r="C222" s="133"/>
      <c r="D222" s="133"/>
      <c r="E222" s="133"/>
      <c r="F222" s="133"/>
      <c r="G222" s="133"/>
      <c r="H222" s="133"/>
      <c r="I222" s="133"/>
      <c r="J222" s="133"/>
      <c r="K222" s="133"/>
      <c r="L222" s="133"/>
      <c r="M222" s="133"/>
      <c r="N222" s="133"/>
      <c r="O222" s="133"/>
      <c r="P222" s="133"/>
      <c r="Q222" s="133"/>
    </row>
    <row r="223" spans="3:17" ht="12">
      <c r="C223" s="133"/>
      <c r="D223" s="133"/>
      <c r="E223" s="133"/>
      <c r="F223" s="133"/>
      <c r="G223" s="133"/>
      <c r="H223" s="133"/>
      <c r="I223" s="133"/>
      <c r="J223" s="133"/>
      <c r="K223" s="133"/>
      <c r="L223" s="133"/>
      <c r="M223" s="133"/>
      <c r="N223" s="133"/>
      <c r="O223" s="133"/>
      <c r="P223" s="133"/>
      <c r="Q223" s="133"/>
    </row>
    <row r="224" spans="3:17" ht="12.75" customHeight="1">
      <c r="C224" s="133"/>
      <c r="D224" s="133"/>
      <c r="E224" s="133"/>
      <c r="F224" s="133"/>
      <c r="G224" s="133"/>
      <c r="H224" s="133"/>
      <c r="I224" s="133"/>
      <c r="J224" s="133"/>
      <c r="K224" s="133"/>
      <c r="L224" s="133"/>
      <c r="M224" s="133"/>
      <c r="N224" s="133"/>
      <c r="O224" s="133"/>
      <c r="P224" s="133"/>
      <c r="Q224" s="133"/>
    </row>
    <row r="225" spans="3:17" ht="12">
      <c r="C225" s="133"/>
      <c r="D225" s="133"/>
      <c r="E225" s="133"/>
      <c r="F225" s="133"/>
      <c r="G225" s="133"/>
      <c r="H225" s="133"/>
      <c r="I225" s="133"/>
      <c r="J225" s="133"/>
      <c r="K225" s="133"/>
      <c r="L225" s="133"/>
      <c r="M225" s="133"/>
      <c r="N225" s="133"/>
      <c r="O225" s="133"/>
      <c r="P225" s="133"/>
      <c r="Q225" s="133"/>
    </row>
    <row r="226" spans="3:17" ht="12.75" customHeight="1">
      <c r="C226" s="133"/>
      <c r="D226" s="133"/>
      <c r="E226" s="133"/>
      <c r="F226" s="133"/>
      <c r="G226" s="133"/>
      <c r="H226" s="133"/>
      <c r="I226" s="133"/>
      <c r="J226" s="133"/>
      <c r="K226" s="133"/>
      <c r="L226" s="133"/>
      <c r="M226" s="133"/>
      <c r="N226" s="133"/>
      <c r="O226" s="133"/>
      <c r="P226" s="133"/>
      <c r="Q226" s="133"/>
    </row>
    <row r="227" spans="3:17" ht="12">
      <c r="C227" s="133"/>
      <c r="D227" s="133"/>
      <c r="E227" s="133"/>
      <c r="F227" s="133"/>
      <c r="G227" s="133"/>
      <c r="H227" s="133"/>
      <c r="I227" s="133"/>
      <c r="J227" s="133"/>
      <c r="K227" s="133"/>
      <c r="L227" s="133"/>
      <c r="M227" s="133"/>
      <c r="N227" s="133"/>
      <c r="O227" s="133"/>
      <c r="P227" s="133"/>
      <c r="Q227" s="133"/>
    </row>
    <row r="228" spans="3:17" ht="12.75" customHeight="1">
      <c r="C228" s="133"/>
      <c r="D228" s="133"/>
      <c r="E228" s="133"/>
      <c r="F228" s="133"/>
      <c r="G228" s="133"/>
      <c r="H228" s="133"/>
      <c r="I228" s="133"/>
      <c r="J228" s="133"/>
      <c r="K228" s="133"/>
      <c r="L228" s="133"/>
      <c r="M228" s="133"/>
      <c r="N228" s="133"/>
      <c r="O228" s="133"/>
      <c r="P228" s="133"/>
      <c r="Q228" s="133"/>
    </row>
    <row r="229" spans="3:17" ht="12">
      <c r="C229" s="133"/>
      <c r="D229" s="133"/>
      <c r="E229" s="133"/>
      <c r="F229" s="133"/>
      <c r="G229" s="133"/>
      <c r="H229" s="133"/>
      <c r="I229" s="133"/>
      <c r="J229" s="133"/>
      <c r="K229" s="133"/>
      <c r="L229" s="133"/>
      <c r="M229" s="133"/>
      <c r="N229" s="133"/>
      <c r="O229" s="133"/>
      <c r="P229" s="133"/>
      <c r="Q229" s="133"/>
    </row>
    <row r="230" spans="3:17" ht="12.75" customHeight="1">
      <c r="C230" s="133"/>
      <c r="D230" s="133"/>
      <c r="E230" s="133"/>
      <c r="F230" s="133"/>
      <c r="G230" s="133"/>
      <c r="H230" s="133"/>
      <c r="I230" s="133"/>
      <c r="J230" s="133"/>
      <c r="K230" s="133"/>
      <c r="L230" s="133"/>
      <c r="M230" s="133"/>
      <c r="N230" s="133"/>
      <c r="O230" s="133"/>
      <c r="P230" s="133"/>
      <c r="Q230" s="133"/>
    </row>
    <row r="231" spans="3:17" ht="12">
      <c r="C231" s="133"/>
      <c r="D231" s="133"/>
      <c r="E231" s="133"/>
      <c r="F231" s="133"/>
      <c r="G231" s="133"/>
      <c r="H231" s="133"/>
      <c r="I231" s="133"/>
      <c r="J231" s="133"/>
      <c r="K231" s="133"/>
      <c r="L231" s="133"/>
      <c r="M231" s="133"/>
      <c r="N231" s="133"/>
      <c r="O231" s="133"/>
      <c r="P231" s="133"/>
      <c r="Q231" s="133"/>
    </row>
    <row r="232" spans="3:17" ht="12.75" customHeight="1">
      <c r="C232" s="133"/>
      <c r="D232" s="133"/>
      <c r="E232" s="133"/>
      <c r="F232" s="133"/>
      <c r="G232" s="133"/>
      <c r="H232" s="133"/>
      <c r="I232" s="133"/>
      <c r="J232" s="133"/>
      <c r="K232" s="133"/>
      <c r="L232" s="133"/>
      <c r="M232" s="133"/>
      <c r="N232" s="133"/>
      <c r="O232" s="133"/>
      <c r="P232" s="133"/>
      <c r="Q232" s="133"/>
    </row>
    <row r="233" spans="3:17" ht="12">
      <c r="C233" s="133"/>
      <c r="D233" s="133"/>
      <c r="E233" s="133"/>
      <c r="F233" s="133"/>
      <c r="G233" s="133"/>
      <c r="H233" s="133"/>
      <c r="I233" s="133"/>
      <c r="J233" s="133"/>
      <c r="K233" s="133"/>
      <c r="L233" s="133"/>
      <c r="M233" s="133"/>
      <c r="N233" s="133"/>
      <c r="O233" s="133"/>
      <c r="P233" s="133"/>
      <c r="Q233" s="133"/>
    </row>
    <row r="234" spans="3:17" ht="12.75" customHeight="1">
      <c r="C234" s="133"/>
      <c r="D234" s="133"/>
      <c r="E234" s="133"/>
      <c r="F234" s="133"/>
      <c r="G234" s="133"/>
      <c r="H234" s="133"/>
      <c r="I234" s="133"/>
      <c r="J234" s="133"/>
      <c r="K234" s="133"/>
      <c r="L234" s="133"/>
      <c r="M234" s="133"/>
      <c r="N234" s="133"/>
      <c r="O234" s="133"/>
      <c r="P234" s="133"/>
      <c r="Q234" s="133"/>
    </row>
    <row r="235" spans="3:17" ht="12">
      <c r="C235" s="133"/>
      <c r="D235" s="133"/>
      <c r="E235" s="133"/>
      <c r="F235" s="133"/>
      <c r="G235" s="133"/>
      <c r="H235" s="133"/>
      <c r="I235" s="133"/>
      <c r="J235" s="133"/>
      <c r="K235" s="133"/>
      <c r="L235" s="133"/>
      <c r="M235" s="133"/>
      <c r="N235" s="133"/>
      <c r="O235" s="133"/>
      <c r="P235" s="133"/>
      <c r="Q235" s="133"/>
    </row>
    <row r="236" spans="3:17" ht="12.75" customHeight="1">
      <c r="C236" s="133"/>
      <c r="D236" s="133"/>
      <c r="E236" s="133"/>
      <c r="F236" s="133"/>
      <c r="G236" s="133"/>
      <c r="H236" s="133"/>
      <c r="I236" s="133"/>
      <c r="J236" s="133"/>
      <c r="K236" s="133"/>
      <c r="L236" s="133"/>
      <c r="M236" s="133"/>
      <c r="N236" s="133"/>
      <c r="O236" s="133"/>
      <c r="P236" s="133"/>
      <c r="Q236" s="133"/>
    </row>
    <row r="237" spans="3:17" ht="12">
      <c r="C237" s="133"/>
      <c r="D237" s="133"/>
      <c r="E237" s="133"/>
      <c r="F237" s="133"/>
      <c r="G237" s="133"/>
      <c r="H237" s="133"/>
      <c r="I237" s="133"/>
      <c r="J237" s="133"/>
      <c r="K237" s="133"/>
      <c r="L237" s="133"/>
      <c r="M237" s="133"/>
      <c r="N237" s="133"/>
      <c r="O237" s="133"/>
      <c r="P237" s="133"/>
      <c r="Q237" s="133"/>
    </row>
    <row r="238" spans="3:17" ht="12.75" customHeight="1">
      <c r="C238" s="133"/>
      <c r="D238" s="133"/>
      <c r="E238" s="133"/>
      <c r="F238" s="133"/>
      <c r="G238" s="133"/>
      <c r="H238" s="133"/>
      <c r="I238" s="133"/>
      <c r="J238" s="133"/>
      <c r="K238" s="133"/>
      <c r="L238" s="133"/>
      <c r="M238" s="133"/>
      <c r="N238" s="133"/>
      <c r="O238" s="133"/>
      <c r="P238" s="133"/>
      <c r="Q238" s="133"/>
    </row>
    <row r="239" spans="3:17" ht="12">
      <c r="C239" s="133"/>
      <c r="D239" s="133"/>
      <c r="E239" s="133"/>
      <c r="F239" s="133"/>
      <c r="G239" s="133"/>
      <c r="H239" s="133"/>
      <c r="I239" s="133"/>
      <c r="J239" s="133"/>
      <c r="K239" s="133"/>
      <c r="L239" s="133"/>
      <c r="M239" s="133"/>
      <c r="N239" s="133"/>
      <c r="O239" s="133"/>
      <c r="P239" s="133"/>
      <c r="Q239" s="133"/>
    </row>
    <row r="240" spans="3:17" ht="12.75" customHeight="1">
      <c r="C240" s="133"/>
      <c r="D240" s="133"/>
      <c r="E240" s="133"/>
      <c r="F240" s="133"/>
      <c r="G240" s="133"/>
      <c r="H240" s="133"/>
      <c r="I240" s="133"/>
      <c r="J240" s="133"/>
      <c r="K240" s="133"/>
      <c r="L240" s="133"/>
      <c r="M240" s="133"/>
      <c r="N240" s="133"/>
      <c r="O240" s="133"/>
      <c r="P240" s="133"/>
      <c r="Q240" s="133"/>
    </row>
    <row r="241" spans="3:17" ht="12">
      <c r="C241" s="133"/>
      <c r="D241" s="133"/>
      <c r="E241" s="133"/>
      <c r="F241" s="133"/>
      <c r="G241" s="133"/>
      <c r="H241" s="133"/>
      <c r="I241" s="133"/>
      <c r="J241" s="133"/>
      <c r="K241" s="133"/>
      <c r="L241" s="133"/>
      <c r="M241" s="133"/>
      <c r="N241" s="133"/>
      <c r="O241" s="133"/>
      <c r="P241" s="133"/>
      <c r="Q241" s="133"/>
    </row>
    <row r="242" spans="3:17" ht="12.75" customHeight="1">
      <c r="C242" s="133"/>
      <c r="D242" s="133"/>
      <c r="E242" s="133"/>
      <c r="F242" s="133"/>
      <c r="G242" s="133"/>
      <c r="H242" s="133"/>
      <c r="I242" s="133"/>
      <c r="J242" s="133"/>
      <c r="K242" s="133"/>
      <c r="L242" s="133"/>
      <c r="M242" s="133"/>
      <c r="N242" s="133"/>
      <c r="O242" s="133"/>
      <c r="P242" s="133"/>
      <c r="Q242" s="133"/>
    </row>
    <row r="243" spans="3:17" ht="12">
      <c r="C243" s="133"/>
      <c r="D243" s="133"/>
      <c r="E243" s="133"/>
      <c r="F243" s="133"/>
      <c r="G243" s="133"/>
      <c r="H243" s="133"/>
      <c r="I243" s="133"/>
      <c r="J243" s="133"/>
      <c r="K243" s="133"/>
      <c r="L243" s="133"/>
      <c r="M243" s="133"/>
      <c r="N243" s="133"/>
      <c r="O243" s="133"/>
      <c r="P243" s="133"/>
      <c r="Q243" s="133"/>
    </row>
    <row r="244" spans="3:17" ht="12.75" customHeight="1">
      <c r="C244" s="133"/>
      <c r="D244" s="133"/>
      <c r="E244" s="133"/>
      <c r="F244" s="133"/>
      <c r="G244" s="133"/>
      <c r="H244" s="133"/>
      <c r="I244" s="133"/>
      <c r="J244" s="133"/>
      <c r="K244" s="133"/>
      <c r="L244" s="133"/>
      <c r="M244" s="133"/>
      <c r="N244" s="133"/>
      <c r="O244" s="133"/>
      <c r="P244" s="133"/>
      <c r="Q244" s="133"/>
    </row>
    <row r="245" spans="3:17" ht="12">
      <c r="C245" s="133"/>
      <c r="D245" s="133"/>
      <c r="E245" s="133"/>
      <c r="F245" s="133"/>
      <c r="G245" s="133"/>
      <c r="H245" s="133"/>
      <c r="I245" s="133"/>
      <c r="J245" s="133"/>
      <c r="K245" s="133"/>
      <c r="L245" s="133"/>
      <c r="M245" s="133"/>
      <c r="N245" s="133"/>
      <c r="O245" s="133"/>
      <c r="P245" s="133"/>
      <c r="Q245" s="133"/>
    </row>
    <row r="246" spans="3:17" ht="12.75" customHeight="1">
      <c r="C246" s="133"/>
      <c r="D246" s="133"/>
      <c r="E246" s="133"/>
      <c r="F246" s="133"/>
      <c r="G246" s="133"/>
      <c r="H246" s="133"/>
      <c r="I246" s="133"/>
      <c r="J246" s="133"/>
      <c r="K246" s="133"/>
      <c r="L246" s="133"/>
      <c r="M246" s="133"/>
      <c r="N246" s="133"/>
      <c r="O246" s="133"/>
      <c r="P246" s="133"/>
      <c r="Q246" s="133"/>
    </row>
    <row r="247" spans="3:17" ht="12">
      <c r="C247" s="133"/>
      <c r="D247" s="133"/>
      <c r="E247" s="133"/>
      <c r="F247" s="133"/>
      <c r="G247" s="133"/>
      <c r="H247" s="133"/>
      <c r="I247" s="133"/>
      <c r="J247" s="133"/>
      <c r="K247" s="133"/>
      <c r="L247" s="133"/>
      <c r="M247" s="133"/>
      <c r="N247" s="133"/>
      <c r="O247" s="133"/>
      <c r="P247" s="133"/>
      <c r="Q247" s="133"/>
    </row>
    <row r="248" spans="3:17" ht="12.75" customHeight="1">
      <c r="C248" s="133"/>
      <c r="D248" s="133"/>
      <c r="E248" s="133"/>
      <c r="F248" s="133"/>
      <c r="G248" s="133"/>
      <c r="H248" s="133"/>
      <c r="I248" s="133"/>
      <c r="J248" s="133"/>
      <c r="K248" s="133"/>
      <c r="L248" s="133"/>
      <c r="M248" s="133"/>
      <c r="N248" s="133"/>
      <c r="O248" s="133"/>
      <c r="P248" s="133"/>
      <c r="Q248" s="133"/>
    </row>
    <row r="249" spans="3:17" ht="12">
      <c r="C249" s="133"/>
      <c r="D249" s="133"/>
      <c r="E249" s="133"/>
      <c r="F249" s="133"/>
      <c r="G249" s="133"/>
      <c r="H249" s="133"/>
      <c r="I249" s="133"/>
      <c r="J249" s="133"/>
      <c r="K249" s="133"/>
      <c r="L249" s="133"/>
      <c r="M249" s="133"/>
      <c r="N249" s="133"/>
      <c r="O249" s="133"/>
      <c r="P249" s="133"/>
      <c r="Q249" s="133"/>
    </row>
    <row r="250" spans="3:17" ht="12.75" customHeight="1">
      <c r="C250" s="133"/>
      <c r="D250" s="133"/>
      <c r="E250" s="133"/>
      <c r="F250" s="133"/>
      <c r="G250" s="133"/>
      <c r="H250" s="133"/>
      <c r="I250" s="133"/>
      <c r="J250" s="133"/>
      <c r="K250" s="133"/>
      <c r="L250" s="133"/>
      <c r="M250" s="133"/>
      <c r="N250" s="133"/>
      <c r="O250" s="133"/>
      <c r="P250" s="133"/>
      <c r="Q250" s="133"/>
    </row>
    <row r="251" spans="3:17" ht="12">
      <c r="C251" s="133"/>
      <c r="D251" s="133"/>
      <c r="E251" s="133"/>
      <c r="F251" s="133"/>
      <c r="G251" s="133"/>
      <c r="H251" s="133"/>
      <c r="I251" s="133"/>
      <c r="J251" s="133"/>
      <c r="K251" s="133"/>
      <c r="L251" s="133"/>
      <c r="M251" s="133"/>
      <c r="N251" s="133"/>
      <c r="O251" s="133"/>
      <c r="P251" s="133"/>
      <c r="Q251" s="133"/>
    </row>
    <row r="252" spans="3:17" ht="12.75" customHeight="1">
      <c r="C252" s="133"/>
      <c r="D252" s="133"/>
      <c r="E252" s="133"/>
      <c r="F252" s="133"/>
      <c r="G252" s="133"/>
      <c r="H252" s="133"/>
      <c r="I252" s="133"/>
      <c r="J252" s="133"/>
      <c r="K252" s="133"/>
      <c r="L252" s="133"/>
      <c r="M252" s="133"/>
      <c r="N252" s="133"/>
      <c r="O252" s="133"/>
      <c r="P252" s="133"/>
      <c r="Q252" s="133"/>
    </row>
    <row r="253" spans="3:17" ht="12">
      <c r="C253" s="133"/>
      <c r="D253" s="133"/>
      <c r="E253" s="133"/>
      <c r="F253" s="133"/>
      <c r="G253" s="133"/>
      <c r="H253" s="133"/>
      <c r="I253" s="133"/>
      <c r="J253" s="133"/>
      <c r="K253" s="133"/>
      <c r="L253" s="133"/>
      <c r="M253" s="133"/>
      <c r="N253" s="133"/>
      <c r="O253" s="133"/>
      <c r="P253" s="133"/>
      <c r="Q253" s="133"/>
    </row>
    <row r="254" spans="3:17" ht="12.75" customHeight="1">
      <c r="C254" s="133"/>
      <c r="D254" s="133"/>
      <c r="E254" s="133"/>
      <c r="F254" s="133"/>
      <c r="G254" s="133"/>
      <c r="H254" s="133"/>
      <c r="I254" s="133"/>
      <c r="J254" s="133"/>
      <c r="K254" s="133"/>
      <c r="L254" s="133"/>
      <c r="M254" s="133"/>
      <c r="N254" s="133"/>
      <c r="O254" s="133"/>
      <c r="P254" s="133"/>
      <c r="Q254" s="133"/>
    </row>
    <row r="255" spans="3:17" ht="12">
      <c r="C255" s="133"/>
      <c r="D255" s="133"/>
      <c r="E255" s="133"/>
      <c r="F255" s="133"/>
      <c r="G255" s="133"/>
      <c r="H255" s="133"/>
      <c r="I255" s="133"/>
      <c r="J255" s="133"/>
      <c r="K255" s="133"/>
      <c r="L255" s="133"/>
      <c r="M255" s="133"/>
      <c r="N255" s="133"/>
      <c r="O255" s="133"/>
      <c r="P255" s="133"/>
      <c r="Q255" s="133"/>
    </row>
    <row r="256" spans="3:17" ht="12.75" customHeight="1">
      <c r="C256" s="133"/>
      <c r="D256" s="133"/>
      <c r="E256" s="133"/>
      <c r="F256" s="133"/>
      <c r="G256" s="133"/>
      <c r="H256" s="133"/>
      <c r="I256" s="133"/>
      <c r="J256" s="133"/>
      <c r="K256" s="133"/>
      <c r="L256" s="133"/>
      <c r="M256" s="133"/>
      <c r="N256" s="133"/>
      <c r="O256" s="133"/>
      <c r="P256" s="133"/>
      <c r="Q256" s="133"/>
    </row>
    <row r="257" spans="3:17" ht="12">
      <c r="C257" s="133"/>
      <c r="D257" s="133"/>
      <c r="E257" s="133"/>
      <c r="F257" s="133"/>
      <c r="G257" s="133"/>
      <c r="H257" s="133"/>
      <c r="I257" s="133"/>
      <c r="J257" s="133"/>
      <c r="K257" s="133"/>
      <c r="L257" s="133"/>
      <c r="M257" s="133"/>
      <c r="N257" s="133"/>
      <c r="O257" s="133"/>
      <c r="P257" s="133"/>
      <c r="Q257" s="133"/>
    </row>
    <row r="258" spans="3:17" ht="12.75" customHeight="1">
      <c r="C258" s="133"/>
      <c r="D258" s="133"/>
      <c r="E258" s="133"/>
      <c r="F258" s="133"/>
      <c r="G258" s="133"/>
      <c r="H258" s="133"/>
      <c r="I258" s="133"/>
      <c r="J258" s="133"/>
      <c r="K258" s="133"/>
      <c r="L258" s="133"/>
      <c r="M258" s="133"/>
      <c r="N258" s="133"/>
      <c r="O258" s="133"/>
      <c r="P258" s="133"/>
      <c r="Q258" s="133"/>
    </row>
    <row r="259" spans="3:17" ht="12">
      <c r="C259" s="133"/>
      <c r="D259" s="133"/>
      <c r="E259" s="133"/>
      <c r="F259" s="133"/>
      <c r="G259" s="133"/>
      <c r="H259" s="133"/>
      <c r="I259" s="133"/>
      <c r="J259" s="133"/>
      <c r="K259" s="133"/>
      <c r="L259" s="133"/>
      <c r="M259" s="133"/>
      <c r="N259" s="133"/>
      <c r="O259" s="133"/>
      <c r="P259" s="133"/>
      <c r="Q259" s="133"/>
    </row>
    <row r="260" spans="3:17" ht="12.75" customHeight="1">
      <c r="C260" s="133"/>
      <c r="D260" s="133"/>
      <c r="E260" s="133"/>
      <c r="F260" s="133"/>
      <c r="G260" s="133"/>
      <c r="H260" s="133"/>
      <c r="I260" s="133"/>
      <c r="J260" s="133"/>
      <c r="K260" s="133"/>
      <c r="L260" s="133"/>
      <c r="M260" s="133"/>
      <c r="N260" s="133"/>
      <c r="O260" s="133"/>
      <c r="P260" s="133"/>
      <c r="Q260" s="133"/>
    </row>
    <row r="261" spans="3:17" ht="12">
      <c r="C261" s="133"/>
      <c r="D261" s="133"/>
      <c r="E261" s="133"/>
      <c r="F261" s="133"/>
      <c r="G261" s="133"/>
      <c r="H261" s="133"/>
      <c r="I261" s="133"/>
      <c r="J261" s="133"/>
      <c r="K261" s="133"/>
      <c r="L261" s="133"/>
      <c r="M261" s="133"/>
      <c r="N261" s="133"/>
      <c r="O261" s="133"/>
      <c r="P261" s="133"/>
      <c r="Q261" s="133"/>
    </row>
    <row r="262" spans="3:17" ht="12.75" customHeight="1">
      <c r="C262" s="133"/>
      <c r="D262" s="133"/>
      <c r="E262" s="133"/>
      <c r="F262" s="133"/>
      <c r="G262" s="133"/>
      <c r="H262" s="133"/>
      <c r="I262" s="133"/>
      <c r="J262" s="133"/>
      <c r="K262" s="133"/>
      <c r="L262" s="133"/>
      <c r="M262" s="133"/>
      <c r="N262" s="133"/>
      <c r="O262" s="133"/>
      <c r="P262" s="133"/>
      <c r="Q262" s="133"/>
    </row>
    <row r="263" spans="3:17" ht="12">
      <c r="C263" s="133"/>
      <c r="D263" s="133"/>
      <c r="E263" s="133"/>
      <c r="F263" s="133"/>
      <c r="G263" s="133"/>
      <c r="H263" s="133"/>
      <c r="I263" s="133"/>
      <c r="J263" s="133"/>
      <c r="K263" s="133"/>
      <c r="L263" s="133"/>
      <c r="M263" s="133"/>
      <c r="N263" s="133"/>
      <c r="O263" s="133"/>
      <c r="P263" s="133"/>
      <c r="Q263" s="133"/>
    </row>
    <row r="264" spans="3:17" ht="12.75" customHeight="1">
      <c r="C264" s="133"/>
      <c r="D264" s="133"/>
      <c r="E264" s="133"/>
      <c r="F264" s="133"/>
      <c r="G264" s="133"/>
      <c r="H264" s="133"/>
      <c r="I264" s="133"/>
      <c r="J264" s="133"/>
      <c r="K264" s="133"/>
      <c r="L264" s="133"/>
      <c r="M264" s="133"/>
      <c r="N264" s="133"/>
      <c r="O264" s="133"/>
      <c r="P264" s="133"/>
      <c r="Q264" s="133"/>
    </row>
    <row r="265" spans="3:17" ht="12">
      <c r="C265" s="133"/>
      <c r="D265" s="133"/>
      <c r="E265" s="133"/>
      <c r="F265" s="133"/>
      <c r="G265" s="133"/>
      <c r="H265" s="133"/>
      <c r="I265" s="133"/>
      <c r="J265" s="133"/>
      <c r="K265" s="133"/>
      <c r="L265" s="133"/>
      <c r="M265" s="133"/>
      <c r="N265" s="133"/>
      <c r="O265" s="133"/>
      <c r="P265" s="133"/>
      <c r="Q265" s="133"/>
    </row>
    <row r="266" spans="3:17" ht="12.75" customHeight="1">
      <c r="C266" s="133"/>
      <c r="D266" s="133"/>
      <c r="E266" s="133"/>
      <c r="F266" s="133"/>
      <c r="G266" s="133"/>
      <c r="H266" s="133"/>
      <c r="I266" s="133"/>
      <c r="J266" s="133"/>
      <c r="K266" s="133"/>
      <c r="L266" s="133"/>
      <c r="M266" s="133"/>
      <c r="N266" s="133"/>
      <c r="O266" s="133"/>
      <c r="P266" s="133"/>
      <c r="Q266" s="133"/>
    </row>
    <row r="267" spans="3:17" ht="12">
      <c r="C267" s="133"/>
      <c r="D267" s="133"/>
      <c r="E267" s="133"/>
      <c r="F267" s="133"/>
      <c r="G267" s="133"/>
      <c r="H267" s="133"/>
      <c r="I267" s="133"/>
      <c r="J267" s="133"/>
      <c r="K267" s="133"/>
      <c r="L267" s="133"/>
      <c r="M267" s="133"/>
      <c r="N267" s="133"/>
      <c r="O267" s="133"/>
      <c r="P267" s="133"/>
      <c r="Q267" s="133"/>
    </row>
    <row r="268" spans="3:17" ht="12.75" customHeight="1">
      <c r="C268" s="133"/>
      <c r="D268" s="133"/>
      <c r="E268" s="133"/>
      <c r="F268" s="133"/>
      <c r="G268" s="133"/>
      <c r="H268" s="133"/>
      <c r="I268" s="133"/>
      <c r="J268" s="133"/>
      <c r="K268" s="133"/>
      <c r="L268" s="133"/>
      <c r="M268" s="133"/>
      <c r="N268" s="133"/>
      <c r="O268" s="133"/>
      <c r="P268" s="133"/>
      <c r="Q268" s="133"/>
    </row>
    <row r="269" spans="3:17" ht="12">
      <c r="C269" s="133"/>
      <c r="D269" s="133"/>
      <c r="E269" s="133"/>
      <c r="F269" s="133"/>
      <c r="G269" s="133"/>
      <c r="H269" s="133"/>
      <c r="I269" s="133"/>
      <c r="J269" s="133"/>
      <c r="K269" s="133"/>
      <c r="L269" s="133"/>
      <c r="M269" s="133"/>
      <c r="N269" s="133"/>
      <c r="O269" s="133"/>
      <c r="P269" s="133"/>
      <c r="Q269" s="133"/>
    </row>
    <row r="270" spans="3:17" ht="12.75" customHeight="1">
      <c r="C270" s="133"/>
      <c r="D270" s="133"/>
      <c r="E270" s="133"/>
      <c r="F270" s="133"/>
      <c r="G270" s="133"/>
      <c r="H270" s="133"/>
      <c r="I270" s="133"/>
      <c r="J270" s="133"/>
      <c r="K270" s="133"/>
      <c r="L270" s="133"/>
      <c r="M270" s="133"/>
      <c r="N270" s="133"/>
      <c r="O270" s="133"/>
      <c r="P270" s="133"/>
      <c r="Q270" s="133"/>
    </row>
    <row r="271" spans="3:17" ht="12">
      <c r="C271" s="133"/>
      <c r="D271" s="133"/>
      <c r="E271" s="133"/>
      <c r="F271" s="133"/>
      <c r="G271" s="133"/>
      <c r="H271" s="133"/>
      <c r="I271" s="133"/>
      <c r="J271" s="133"/>
      <c r="K271" s="133"/>
      <c r="L271" s="133"/>
      <c r="M271" s="133"/>
      <c r="N271" s="133"/>
      <c r="O271" s="133"/>
      <c r="P271" s="133"/>
      <c r="Q271" s="133"/>
    </row>
    <row r="272" spans="3:17" ht="12.75" customHeight="1">
      <c r="C272" s="133"/>
      <c r="D272" s="133"/>
      <c r="E272" s="133"/>
      <c r="F272" s="133"/>
      <c r="G272" s="133"/>
      <c r="H272" s="133"/>
      <c r="I272" s="133"/>
      <c r="J272" s="133"/>
      <c r="K272" s="133"/>
      <c r="L272" s="133"/>
      <c r="M272" s="133"/>
      <c r="N272" s="133"/>
      <c r="O272" s="133"/>
      <c r="P272" s="133"/>
      <c r="Q272" s="133"/>
    </row>
    <row r="273" spans="3:17" ht="12">
      <c r="C273" s="133"/>
      <c r="D273" s="133"/>
      <c r="E273" s="133"/>
      <c r="F273" s="133"/>
      <c r="G273" s="133"/>
      <c r="H273" s="133"/>
      <c r="I273" s="133"/>
      <c r="J273" s="133"/>
      <c r="K273" s="133"/>
      <c r="L273" s="133"/>
      <c r="M273" s="133"/>
      <c r="N273" s="133"/>
      <c r="O273" s="133"/>
      <c r="P273" s="133"/>
      <c r="Q273" s="133"/>
    </row>
    <row r="274" spans="3:17" ht="12.75" customHeight="1">
      <c r="C274" s="133"/>
      <c r="D274" s="133"/>
      <c r="E274" s="133"/>
      <c r="F274" s="133"/>
      <c r="G274" s="133"/>
      <c r="H274" s="133"/>
      <c r="I274" s="133"/>
      <c r="J274" s="133"/>
      <c r="K274" s="133"/>
      <c r="L274" s="133"/>
      <c r="M274" s="133"/>
      <c r="N274" s="133"/>
      <c r="O274" s="133"/>
      <c r="P274" s="133"/>
      <c r="Q274" s="133"/>
    </row>
    <row r="275" spans="3:17" ht="12">
      <c r="C275" s="133"/>
      <c r="D275" s="133"/>
      <c r="E275" s="133"/>
      <c r="F275" s="133"/>
      <c r="G275" s="133"/>
      <c r="H275" s="133"/>
      <c r="I275" s="133"/>
      <c r="J275" s="133"/>
      <c r="K275" s="133"/>
      <c r="L275" s="133"/>
      <c r="M275" s="133"/>
      <c r="N275" s="133"/>
      <c r="O275" s="133"/>
      <c r="P275" s="133"/>
      <c r="Q275" s="133"/>
    </row>
    <row r="276" spans="3:17" ht="12.75" customHeight="1">
      <c r="C276" s="133"/>
      <c r="D276" s="133"/>
      <c r="E276" s="133"/>
      <c r="F276" s="133"/>
      <c r="G276" s="133"/>
      <c r="H276" s="133"/>
      <c r="I276" s="133"/>
      <c r="J276" s="133"/>
      <c r="K276" s="133"/>
      <c r="L276" s="133"/>
      <c r="M276" s="133"/>
      <c r="N276" s="133"/>
      <c r="O276" s="133"/>
      <c r="P276" s="133"/>
      <c r="Q276" s="133"/>
    </row>
    <row r="277" spans="3:17" ht="12">
      <c r="C277" s="133"/>
      <c r="D277" s="133"/>
      <c r="E277" s="133"/>
      <c r="F277" s="133"/>
      <c r="G277" s="133"/>
      <c r="H277" s="133"/>
      <c r="I277" s="133"/>
      <c r="J277" s="133"/>
      <c r="K277" s="133"/>
      <c r="L277" s="133"/>
      <c r="M277" s="133"/>
      <c r="N277" s="133"/>
      <c r="O277" s="133"/>
      <c r="P277" s="133"/>
      <c r="Q277" s="133"/>
    </row>
    <row r="278" spans="3:17" ht="12.75" customHeight="1">
      <c r="C278" s="133"/>
      <c r="D278" s="133"/>
      <c r="E278" s="133"/>
      <c r="F278" s="133"/>
      <c r="G278" s="133"/>
      <c r="H278" s="133"/>
      <c r="I278" s="133"/>
      <c r="J278" s="133"/>
      <c r="K278" s="133"/>
      <c r="L278" s="133"/>
      <c r="M278" s="133"/>
      <c r="N278" s="133"/>
      <c r="O278" s="133"/>
      <c r="P278" s="133"/>
      <c r="Q278" s="133"/>
    </row>
    <row r="279" spans="3:17" ht="12">
      <c r="C279" s="133"/>
      <c r="D279" s="133"/>
      <c r="E279" s="133"/>
      <c r="F279" s="133"/>
      <c r="G279" s="133"/>
      <c r="H279" s="133"/>
      <c r="I279" s="133"/>
      <c r="J279" s="133"/>
      <c r="K279" s="133"/>
      <c r="L279" s="133"/>
      <c r="M279" s="133"/>
      <c r="N279" s="133"/>
      <c r="O279" s="133"/>
      <c r="P279" s="133"/>
      <c r="Q279" s="133"/>
    </row>
    <row r="280" spans="3:17" ht="12.75" customHeight="1">
      <c r="C280" s="133"/>
      <c r="D280" s="133"/>
      <c r="E280" s="133"/>
      <c r="F280" s="133"/>
      <c r="G280" s="133"/>
      <c r="H280" s="133"/>
      <c r="I280" s="133"/>
      <c r="J280" s="133"/>
      <c r="K280" s="133"/>
      <c r="L280" s="133"/>
      <c r="M280" s="133"/>
      <c r="N280" s="133"/>
      <c r="O280" s="133"/>
      <c r="P280" s="133"/>
      <c r="Q280" s="133"/>
    </row>
    <row r="281" spans="3:17" ht="12">
      <c r="C281" s="133"/>
      <c r="D281" s="133"/>
      <c r="E281" s="133"/>
      <c r="F281" s="133"/>
      <c r="G281" s="133"/>
      <c r="H281" s="133"/>
      <c r="I281" s="133"/>
      <c r="J281" s="133"/>
      <c r="K281" s="133"/>
      <c r="L281" s="133"/>
      <c r="M281" s="133"/>
      <c r="N281" s="133"/>
      <c r="O281" s="133"/>
      <c r="P281" s="133"/>
      <c r="Q281" s="133"/>
    </row>
    <row r="282" spans="3:17" ht="12.75" customHeight="1">
      <c r="C282" s="133"/>
      <c r="D282" s="133"/>
      <c r="E282" s="133"/>
      <c r="F282" s="133"/>
      <c r="G282" s="133"/>
      <c r="H282" s="133"/>
      <c r="I282" s="133"/>
      <c r="J282" s="133"/>
      <c r="K282" s="133"/>
      <c r="L282" s="133"/>
      <c r="M282" s="133"/>
      <c r="N282" s="133"/>
      <c r="O282" s="133"/>
      <c r="P282" s="133"/>
      <c r="Q282" s="133"/>
    </row>
    <row r="283" spans="3:17" ht="12">
      <c r="C283" s="133"/>
      <c r="D283" s="133"/>
      <c r="E283" s="133"/>
      <c r="F283" s="133"/>
      <c r="G283" s="133"/>
      <c r="H283" s="133"/>
      <c r="I283" s="133"/>
      <c r="J283" s="133"/>
      <c r="K283" s="133"/>
      <c r="L283" s="133"/>
      <c r="M283" s="133"/>
      <c r="N283" s="133"/>
      <c r="O283" s="133"/>
      <c r="P283" s="133"/>
      <c r="Q283" s="133"/>
    </row>
    <row r="284" spans="3:17" ht="12.75" customHeight="1">
      <c r="C284" s="133"/>
      <c r="D284" s="133"/>
      <c r="E284" s="133"/>
      <c r="F284" s="133"/>
      <c r="G284" s="133"/>
      <c r="H284" s="133"/>
      <c r="I284" s="133"/>
      <c r="J284" s="133"/>
      <c r="K284" s="133"/>
      <c r="L284" s="133"/>
      <c r="M284" s="133"/>
      <c r="N284" s="133"/>
      <c r="O284" s="133"/>
      <c r="P284" s="133"/>
      <c r="Q284" s="133"/>
    </row>
    <row r="285" spans="3:17" ht="12">
      <c r="C285" s="133"/>
      <c r="D285" s="133"/>
      <c r="E285" s="133"/>
      <c r="F285" s="133"/>
      <c r="G285" s="133"/>
      <c r="H285" s="133"/>
      <c r="I285" s="133"/>
      <c r="J285" s="133"/>
      <c r="K285" s="133"/>
      <c r="L285" s="133"/>
      <c r="M285" s="133"/>
      <c r="N285" s="133"/>
      <c r="O285" s="133"/>
      <c r="P285" s="133"/>
      <c r="Q285" s="133"/>
    </row>
    <row r="286" spans="3:17" ht="12.75" customHeight="1">
      <c r="C286" s="133"/>
      <c r="D286" s="133"/>
      <c r="E286" s="133"/>
      <c r="F286" s="133"/>
      <c r="G286" s="133"/>
      <c r="H286" s="133"/>
      <c r="I286" s="133"/>
      <c r="J286" s="133"/>
      <c r="K286" s="133"/>
      <c r="L286" s="133"/>
      <c r="M286" s="133"/>
      <c r="N286" s="133"/>
      <c r="O286" s="133"/>
      <c r="P286" s="133"/>
      <c r="Q286" s="133"/>
    </row>
    <row r="287" spans="3:17" ht="12">
      <c r="C287" s="133"/>
      <c r="D287" s="133"/>
      <c r="E287" s="133"/>
      <c r="F287" s="133"/>
      <c r="G287" s="133"/>
      <c r="H287" s="133"/>
      <c r="I287" s="133"/>
      <c r="J287" s="133"/>
      <c r="K287" s="133"/>
      <c r="L287" s="133"/>
      <c r="M287" s="133"/>
      <c r="N287" s="133"/>
      <c r="O287" s="133"/>
      <c r="P287" s="133"/>
      <c r="Q287" s="133"/>
    </row>
    <row r="288" spans="3:17" ht="12.75" customHeight="1">
      <c r="C288" s="133"/>
      <c r="D288" s="133"/>
      <c r="E288" s="133"/>
      <c r="F288" s="133"/>
      <c r="G288" s="133"/>
      <c r="H288" s="133"/>
      <c r="I288" s="133"/>
      <c r="J288" s="133"/>
      <c r="K288" s="133"/>
      <c r="L288" s="133"/>
      <c r="M288" s="133"/>
      <c r="N288" s="133"/>
      <c r="O288" s="133"/>
      <c r="P288" s="133"/>
      <c r="Q288" s="133"/>
    </row>
    <row r="289" spans="3:17" ht="12">
      <c r="C289" s="133"/>
      <c r="D289" s="133"/>
      <c r="E289" s="133"/>
      <c r="F289" s="133"/>
      <c r="G289" s="133"/>
      <c r="H289" s="133"/>
      <c r="I289" s="133"/>
      <c r="J289" s="133"/>
      <c r="K289" s="133"/>
      <c r="L289" s="133"/>
      <c r="M289" s="133"/>
      <c r="N289" s="133"/>
      <c r="O289" s="133"/>
      <c r="P289" s="133"/>
      <c r="Q289" s="133"/>
    </row>
    <row r="290" spans="3:17" ht="12.75" customHeight="1">
      <c r="C290" s="133"/>
      <c r="D290" s="133"/>
      <c r="E290" s="133"/>
      <c r="F290" s="133"/>
      <c r="G290" s="133"/>
      <c r="H290" s="133"/>
      <c r="I290" s="133"/>
      <c r="J290" s="133"/>
      <c r="K290" s="133"/>
      <c r="L290" s="133"/>
      <c r="M290" s="133"/>
      <c r="N290" s="133"/>
      <c r="O290" s="133"/>
      <c r="P290" s="133"/>
      <c r="Q290" s="133"/>
    </row>
    <row r="291" spans="3:17" ht="12">
      <c r="C291" s="133"/>
      <c r="D291" s="133"/>
      <c r="E291" s="133"/>
      <c r="F291" s="133"/>
      <c r="G291" s="133"/>
      <c r="H291" s="133"/>
      <c r="I291" s="133"/>
      <c r="J291" s="133"/>
      <c r="K291" s="133"/>
      <c r="L291" s="133"/>
      <c r="M291" s="133"/>
      <c r="N291" s="133"/>
      <c r="O291" s="133"/>
      <c r="P291" s="133"/>
      <c r="Q291" s="133"/>
    </row>
    <row r="292" spans="3:17" ht="12.75" customHeight="1">
      <c r="C292" s="133"/>
      <c r="D292" s="133"/>
      <c r="E292" s="133"/>
      <c r="F292" s="133"/>
      <c r="G292" s="133"/>
      <c r="H292" s="133"/>
      <c r="I292" s="133"/>
      <c r="J292" s="133"/>
      <c r="K292" s="133"/>
      <c r="L292" s="133"/>
      <c r="M292" s="133"/>
      <c r="N292" s="133"/>
      <c r="O292" s="133"/>
      <c r="P292" s="133"/>
      <c r="Q292" s="133"/>
    </row>
    <row r="293" spans="3:17" ht="12">
      <c r="C293" s="133"/>
      <c r="D293" s="133"/>
      <c r="E293" s="133"/>
      <c r="F293" s="133"/>
      <c r="G293" s="133"/>
      <c r="H293" s="133"/>
      <c r="I293" s="133"/>
      <c r="J293" s="133"/>
      <c r="K293" s="133"/>
      <c r="L293" s="133"/>
      <c r="M293" s="133"/>
      <c r="N293" s="133"/>
      <c r="O293" s="133"/>
      <c r="P293" s="133"/>
      <c r="Q293" s="133"/>
    </row>
    <row r="294" spans="3:17" ht="12.75" customHeight="1">
      <c r="C294" s="133"/>
      <c r="D294" s="133"/>
      <c r="E294" s="133"/>
      <c r="F294" s="133"/>
      <c r="G294" s="133"/>
      <c r="H294" s="133"/>
      <c r="I294" s="133"/>
      <c r="J294" s="133"/>
      <c r="K294" s="133"/>
      <c r="L294" s="133"/>
      <c r="M294" s="133"/>
      <c r="N294" s="133"/>
      <c r="O294" s="133"/>
      <c r="P294" s="133"/>
      <c r="Q294" s="133"/>
    </row>
    <row r="295" spans="3:17" ht="12">
      <c r="C295" s="133"/>
      <c r="D295" s="133"/>
      <c r="E295" s="133"/>
      <c r="F295" s="133"/>
      <c r="G295" s="133"/>
      <c r="H295" s="133"/>
      <c r="I295" s="133"/>
      <c r="J295" s="133"/>
      <c r="K295" s="133"/>
      <c r="L295" s="133"/>
      <c r="M295" s="133"/>
      <c r="N295" s="133"/>
      <c r="O295" s="133"/>
      <c r="P295" s="133"/>
      <c r="Q295" s="133"/>
    </row>
    <row r="296" spans="3:17" ht="12.75" customHeight="1">
      <c r="C296" s="133"/>
      <c r="D296" s="133"/>
      <c r="E296" s="133"/>
      <c r="F296" s="133"/>
      <c r="G296" s="133"/>
      <c r="H296" s="133"/>
      <c r="I296" s="133"/>
      <c r="J296" s="133"/>
      <c r="K296" s="133"/>
      <c r="L296" s="133"/>
      <c r="M296" s="133"/>
      <c r="N296" s="133"/>
      <c r="O296" s="133"/>
      <c r="P296" s="133"/>
      <c r="Q296" s="133"/>
    </row>
    <row r="297" spans="3:17" ht="12">
      <c r="C297" s="133"/>
      <c r="D297" s="133"/>
      <c r="E297" s="133"/>
      <c r="F297" s="133"/>
      <c r="G297" s="133"/>
      <c r="H297" s="133"/>
      <c r="I297" s="133"/>
      <c r="J297" s="133"/>
      <c r="K297" s="133"/>
      <c r="L297" s="133"/>
      <c r="M297" s="133"/>
      <c r="N297" s="133"/>
      <c r="O297" s="133"/>
      <c r="P297" s="133"/>
      <c r="Q297" s="133"/>
    </row>
    <row r="298" spans="3:17" ht="12.75" customHeight="1">
      <c r="C298" s="133"/>
      <c r="D298" s="133"/>
      <c r="E298" s="133"/>
      <c r="F298" s="133"/>
      <c r="G298" s="133"/>
      <c r="H298" s="133"/>
      <c r="I298" s="133"/>
      <c r="J298" s="133"/>
      <c r="K298" s="133"/>
      <c r="L298" s="133"/>
      <c r="M298" s="133"/>
      <c r="N298" s="133"/>
      <c r="O298" s="133"/>
      <c r="P298" s="133"/>
      <c r="Q298" s="133"/>
    </row>
    <row r="299" spans="3:17" ht="12">
      <c r="C299" s="133"/>
      <c r="D299" s="133"/>
      <c r="E299" s="133"/>
      <c r="F299" s="133"/>
      <c r="G299" s="133"/>
      <c r="H299" s="133"/>
      <c r="I299" s="133"/>
      <c r="J299" s="133"/>
      <c r="K299" s="133"/>
      <c r="L299" s="133"/>
      <c r="M299" s="133"/>
      <c r="N299" s="133"/>
      <c r="O299" s="133"/>
      <c r="P299" s="133"/>
      <c r="Q299" s="133"/>
    </row>
    <row r="300" spans="3:17" ht="12.75" customHeight="1">
      <c r="C300" s="133"/>
      <c r="D300" s="133"/>
      <c r="E300" s="133"/>
      <c r="F300" s="133"/>
      <c r="G300" s="133"/>
      <c r="H300" s="133"/>
      <c r="I300" s="133"/>
      <c r="J300" s="133"/>
      <c r="K300" s="133"/>
      <c r="L300" s="133"/>
      <c r="M300" s="133"/>
      <c r="N300" s="133"/>
      <c r="O300" s="133"/>
      <c r="P300" s="133"/>
      <c r="Q300" s="133"/>
    </row>
    <row r="301" spans="3:17" ht="12">
      <c r="C301" s="133"/>
      <c r="D301" s="133"/>
      <c r="E301" s="133"/>
      <c r="F301" s="133"/>
      <c r="G301" s="133"/>
      <c r="H301" s="133"/>
      <c r="I301" s="133"/>
      <c r="J301" s="133"/>
      <c r="K301" s="133"/>
      <c r="L301" s="133"/>
      <c r="M301" s="133"/>
      <c r="N301" s="133"/>
      <c r="O301" s="133"/>
      <c r="P301" s="133"/>
      <c r="Q301" s="133"/>
    </row>
    <row r="302" spans="3:17" ht="12.75" customHeight="1">
      <c r="C302" s="133"/>
      <c r="D302" s="133"/>
      <c r="E302" s="133"/>
      <c r="F302" s="133"/>
      <c r="G302" s="133"/>
      <c r="H302" s="133"/>
      <c r="I302" s="133"/>
      <c r="J302" s="133"/>
      <c r="K302" s="133"/>
      <c r="L302" s="133"/>
      <c r="M302" s="133"/>
      <c r="N302" s="133"/>
      <c r="O302" s="133"/>
      <c r="P302" s="133"/>
      <c r="Q302" s="133"/>
    </row>
    <row r="303" spans="3:17" ht="12">
      <c r="C303" s="133"/>
      <c r="D303" s="133"/>
      <c r="E303" s="133"/>
      <c r="F303" s="133"/>
      <c r="G303" s="133"/>
      <c r="H303" s="133"/>
      <c r="I303" s="133"/>
      <c r="J303" s="133"/>
      <c r="K303" s="133"/>
      <c r="L303" s="133"/>
      <c r="M303" s="133"/>
      <c r="N303" s="133"/>
      <c r="O303" s="133"/>
      <c r="P303" s="133"/>
      <c r="Q303" s="133"/>
    </row>
    <row r="304" spans="3:17" ht="12.75" customHeight="1">
      <c r="C304" s="133"/>
      <c r="D304" s="133"/>
      <c r="E304" s="133"/>
      <c r="F304" s="133"/>
      <c r="G304" s="133"/>
      <c r="H304" s="133"/>
      <c r="I304" s="133"/>
      <c r="J304" s="133"/>
      <c r="K304" s="133"/>
      <c r="L304" s="133"/>
      <c r="M304" s="133"/>
      <c r="N304" s="133"/>
      <c r="O304" s="133"/>
      <c r="P304" s="133"/>
      <c r="Q304" s="133"/>
    </row>
    <row r="305" spans="3:17" ht="12">
      <c r="C305" s="133"/>
      <c r="D305" s="133"/>
      <c r="E305" s="133"/>
      <c r="F305" s="133"/>
      <c r="G305" s="133"/>
      <c r="H305" s="133"/>
      <c r="I305" s="133"/>
      <c r="J305" s="133"/>
      <c r="K305" s="133"/>
      <c r="L305" s="133"/>
      <c r="M305" s="133"/>
      <c r="N305" s="133"/>
      <c r="O305" s="133"/>
      <c r="P305" s="133"/>
      <c r="Q305" s="133"/>
    </row>
    <row r="306" spans="3:17" ht="12.75" customHeight="1">
      <c r="C306" s="133"/>
      <c r="D306" s="133"/>
      <c r="E306" s="133"/>
      <c r="F306" s="133"/>
      <c r="G306" s="133"/>
      <c r="H306" s="133"/>
      <c r="I306" s="133"/>
      <c r="J306" s="133"/>
      <c r="K306" s="133"/>
      <c r="L306" s="133"/>
      <c r="M306" s="133"/>
      <c r="N306" s="133"/>
      <c r="O306" s="133"/>
      <c r="P306" s="133"/>
      <c r="Q306" s="133"/>
    </row>
    <row r="307" spans="3:17" ht="12">
      <c r="C307" s="133"/>
      <c r="D307" s="133"/>
      <c r="E307" s="133"/>
      <c r="F307" s="133"/>
      <c r="G307" s="133"/>
      <c r="H307" s="133"/>
      <c r="I307" s="133"/>
      <c r="J307" s="133"/>
      <c r="K307" s="133"/>
      <c r="L307" s="133"/>
      <c r="M307" s="133"/>
      <c r="N307" s="133"/>
      <c r="O307" s="133"/>
      <c r="P307" s="133"/>
      <c r="Q307" s="133"/>
    </row>
    <row r="308" spans="3:17" ht="12.75" customHeight="1">
      <c r="C308" s="133"/>
      <c r="D308" s="133"/>
      <c r="E308" s="133"/>
      <c r="F308" s="133"/>
      <c r="G308" s="133"/>
      <c r="H308" s="133"/>
      <c r="I308" s="133"/>
      <c r="J308" s="133"/>
      <c r="K308" s="133"/>
      <c r="L308" s="133"/>
      <c r="M308" s="133"/>
      <c r="N308" s="133"/>
      <c r="O308" s="133"/>
      <c r="P308" s="133"/>
      <c r="Q308" s="133"/>
    </row>
    <row r="309" spans="3:17" ht="12">
      <c r="C309" s="133"/>
      <c r="D309" s="133"/>
      <c r="E309" s="133"/>
      <c r="F309" s="133"/>
      <c r="G309" s="133"/>
      <c r="H309" s="133"/>
      <c r="I309" s="133"/>
      <c r="J309" s="133"/>
      <c r="K309" s="133"/>
      <c r="L309" s="133"/>
      <c r="M309" s="133"/>
      <c r="N309" s="133"/>
      <c r="O309" s="133"/>
      <c r="P309" s="133"/>
      <c r="Q309" s="133"/>
    </row>
    <row r="310" spans="3:17" ht="12.75" customHeight="1">
      <c r="C310" s="133"/>
      <c r="D310" s="133"/>
      <c r="E310" s="133"/>
      <c r="F310" s="133"/>
      <c r="G310" s="133"/>
      <c r="H310" s="133"/>
      <c r="I310" s="133"/>
      <c r="J310" s="133"/>
      <c r="K310" s="133"/>
      <c r="L310" s="133"/>
      <c r="M310" s="133"/>
      <c r="N310" s="133"/>
      <c r="O310" s="133"/>
      <c r="P310" s="133"/>
      <c r="Q310" s="133"/>
    </row>
    <row r="311" spans="3:17" ht="12">
      <c r="C311" s="133"/>
      <c r="D311" s="133"/>
      <c r="E311" s="133"/>
      <c r="F311" s="133"/>
      <c r="G311" s="133"/>
      <c r="H311" s="133"/>
      <c r="I311" s="133"/>
      <c r="J311" s="133"/>
      <c r="K311" s="133"/>
      <c r="L311" s="133"/>
      <c r="M311" s="133"/>
      <c r="N311" s="133"/>
      <c r="O311" s="133"/>
      <c r="P311" s="133"/>
      <c r="Q311" s="133"/>
    </row>
    <row r="312" spans="3:17" ht="12.75" customHeight="1">
      <c r="C312" s="133"/>
      <c r="D312" s="133"/>
      <c r="E312" s="133"/>
      <c r="F312" s="133"/>
      <c r="G312" s="133"/>
      <c r="H312" s="133"/>
      <c r="I312" s="133"/>
      <c r="J312" s="133"/>
      <c r="K312" s="133"/>
      <c r="L312" s="133"/>
      <c r="M312" s="133"/>
      <c r="N312" s="133"/>
      <c r="O312" s="133"/>
      <c r="P312" s="133"/>
      <c r="Q312" s="133"/>
    </row>
    <row r="313" spans="3:17" ht="12">
      <c r="C313" s="133"/>
      <c r="D313" s="133"/>
      <c r="E313" s="133"/>
      <c r="F313" s="133"/>
      <c r="G313" s="133"/>
      <c r="H313" s="133"/>
      <c r="I313" s="133"/>
      <c r="J313" s="133"/>
      <c r="K313" s="133"/>
      <c r="L313" s="133"/>
      <c r="M313" s="133"/>
      <c r="N313" s="133"/>
      <c r="O313" s="133"/>
      <c r="P313" s="133"/>
      <c r="Q313" s="133"/>
    </row>
    <row r="314" spans="3:17" ht="12.75" customHeight="1">
      <c r="C314" s="133"/>
      <c r="D314" s="133"/>
      <c r="E314" s="133"/>
      <c r="F314" s="133"/>
      <c r="G314" s="133"/>
      <c r="H314" s="133"/>
      <c r="I314" s="133"/>
      <c r="J314" s="133"/>
      <c r="K314" s="133"/>
      <c r="L314" s="133"/>
      <c r="M314" s="133"/>
      <c r="N314" s="133"/>
      <c r="O314" s="133"/>
      <c r="P314" s="133"/>
      <c r="Q314" s="133"/>
    </row>
    <row r="315" spans="3:17" ht="12">
      <c r="C315" s="133"/>
      <c r="D315" s="133"/>
      <c r="E315" s="133"/>
      <c r="F315" s="133"/>
      <c r="G315" s="133"/>
      <c r="H315" s="133"/>
      <c r="I315" s="133"/>
      <c r="J315" s="133"/>
      <c r="K315" s="133"/>
      <c r="L315" s="133"/>
      <c r="M315" s="133"/>
      <c r="N315" s="133"/>
      <c r="O315" s="133"/>
      <c r="P315" s="133"/>
      <c r="Q315" s="133"/>
    </row>
    <row r="316" spans="3:17" ht="12.75" customHeight="1">
      <c r="C316" s="133"/>
      <c r="D316" s="133"/>
      <c r="E316" s="133"/>
      <c r="F316" s="133"/>
      <c r="G316" s="133"/>
      <c r="H316" s="133"/>
      <c r="I316" s="133"/>
      <c r="J316" s="133"/>
      <c r="K316" s="133"/>
      <c r="L316" s="133"/>
      <c r="M316" s="133"/>
      <c r="N316" s="133"/>
      <c r="O316" s="133"/>
      <c r="P316" s="133"/>
      <c r="Q316" s="133"/>
    </row>
    <row r="317" spans="3:17" ht="12">
      <c r="C317" s="133"/>
      <c r="D317" s="133"/>
      <c r="E317" s="133"/>
      <c r="F317" s="133"/>
      <c r="G317" s="133"/>
      <c r="H317" s="133"/>
      <c r="I317" s="133"/>
      <c r="J317" s="133"/>
      <c r="K317" s="133"/>
      <c r="L317" s="133"/>
      <c r="M317" s="133"/>
      <c r="N317" s="133"/>
      <c r="O317" s="133"/>
      <c r="P317" s="133"/>
      <c r="Q317" s="133"/>
    </row>
    <row r="318" spans="3:17" ht="12.75" customHeight="1">
      <c r="C318" s="133"/>
      <c r="D318" s="133"/>
      <c r="E318" s="133"/>
      <c r="F318" s="133"/>
      <c r="G318" s="133"/>
      <c r="H318" s="133"/>
      <c r="I318" s="133"/>
      <c r="J318" s="133"/>
      <c r="K318" s="133"/>
      <c r="L318" s="133"/>
      <c r="M318" s="133"/>
      <c r="N318" s="133"/>
      <c r="O318" s="133"/>
      <c r="P318" s="133"/>
      <c r="Q318" s="133"/>
    </row>
    <row r="319" spans="3:17" ht="12">
      <c r="C319" s="133"/>
      <c r="D319" s="133"/>
      <c r="E319" s="133"/>
      <c r="F319" s="133"/>
      <c r="G319" s="133"/>
      <c r="H319" s="133"/>
      <c r="I319" s="133"/>
      <c r="J319" s="133"/>
      <c r="K319" s="133"/>
      <c r="L319" s="133"/>
      <c r="M319" s="133"/>
      <c r="N319" s="133"/>
      <c r="O319" s="133"/>
      <c r="P319" s="133"/>
      <c r="Q319" s="133"/>
    </row>
    <row r="320" spans="3:17" ht="12.75" customHeight="1">
      <c r="C320" s="133"/>
      <c r="D320" s="133"/>
      <c r="E320" s="133"/>
      <c r="F320" s="133"/>
      <c r="G320" s="133"/>
      <c r="H320" s="133"/>
      <c r="I320" s="133"/>
      <c r="J320" s="133"/>
      <c r="K320" s="133"/>
      <c r="L320" s="133"/>
      <c r="M320" s="133"/>
      <c r="N320" s="133"/>
      <c r="O320" s="133"/>
      <c r="P320" s="133"/>
      <c r="Q320" s="133"/>
    </row>
    <row r="321" spans="3:17" ht="12">
      <c r="C321" s="133"/>
      <c r="D321" s="133"/>
      <c r="E321" s="133"/>
      <c r="F321" s="133"/>
      <c r="G321" s="133"/>
      <c r="H321" s="133"/>
      <c r="I321" s="133"/>
      <c r="J321" s="133"/>
      <c r="K321" s="133"/>
      <c r="L321" s="133"/>
      <c r="M321" s="133"/>
      <c r="N321" s="133"/>
      <c r="O321" s="133"/>
      <c r="P321" s="133"/>
      <c r="Q321" s="133"/>
    </row>
    <row r="322" spans="3:17" ht="12.75" customHeight="1">
      <c r="C322" s="133"/>
      <c r="D322" s="133"/>
      <c r="E322" s="133"/>
      <c r="F322" s="133"/>
      <c r="G322" s="133"/>
      <c r="H322" s="133"/>
      <c r="I322" s="133"/>
      <c r="J322" s="133"/>
      <c r="K322" s="133"/>
      <c r="L322" s="133"/>
      <c r="M322" s="133"/>
      <c r="N322" s="133"/>
      <c r="O322" s="133"/>
      <c r="P322" s="133"/>
      <c r="Q322" s="133"/>
    </row>
    <row r="323" spans="3:17" ht="12">
      <c r="C323" s="133"/>
      <c r="D323" s="133"/>
      <c r="E323" s="133"/>
      <c r="F323" s="133"/>
      <c r="G323" s="133"/>
      <c r="H323" s="133"/>
      <c r="I323" s="133"/>
      <c r="J323" s="133"/>
      <c r="K323" s="133"/>
      <c r="L323" s="133"/>
      <c r="M323" s="133"/>
      <c r="N323" s="133"/>
      <c r="O323" s="133"/>
      <c r="P323" s="133"/>
      <c r="Q323" s="133"/>
    </row>
    <row r="324" spans="3:17" ht="12.75" customHeight="1">
      <c r="C324" s="133"/>
      <c r="D324" s="133"/>
      <c r="E324" s="133"/>
      <c r="F324" s="133"/>
      <c r="G324" s="133"/>
      <c r="H324" s="133"/>
      <c r="I324" s="133"/>
      <c r="J324" s="133"/>
      <c r="K324" s="133"/>
      <c r="L324" s="133"/>
      <c r="M324" s="133"/>
      <c r="N324" s="133"/>
      <c r="O324" s="133"/>
      <c r="P324" s="133"/>
      <c r="Q324" s="133"/>
    </row>
    <row r="325" spans="3:17" ht="12">
      <c r="C325" s="133"/>
      <c r="D325" s="133"/>
      <c r="E325" s="133"/>
      <c r="F325" s="133"/>
      <c r="G325" s="133"/>
      <c r="H325" s="133"/>
      <c r="I325" s="133"/>
      <c r="J325" s="133"/>
      <c r="K325" s="133"/>
      <c r="L325" s="133"/>
      <c r="M325" s="133"/>
      <c r="N325" s="133"/>
      <c r="O325" s="133"/>
      <c r="P325" s="133"/>
      <c r="Q325" s="133"/>
    </row>
    <row r="326" spans="3:17" ht="12.75" customHeight="1">
      <c r="C326" s="133"/>
      <c r="D326" s="133"/>
      <c r="E326" s="133"/>
      <c r="F326" s="133"/>
      <c r="G326" s="133"/>
      <c r="H326" s="133"/>
      <c r="I326" s="133"/>
      <c r="J326" s="133"/>
      <c r="K326" s="133"/>
      <c r="L326" s="133"/>
      <c r="M326" s="133"/>
      <c r="N326" s="133"/>
      <c r="O326" s="133"/>
      <c r="P326" s="133"/>
      <c r="Q326" s="133"/>
    </row>
    <row r="327" spans="3:17" ht="12">
      <c r="C327" s="133"/>
      <c r="D327" s="133"/>
      <c r="E327" s="133"/>
      <c r="F327" s="133"/>
      <c r="G327" s="133"/>
      <c r="H327" s="133"/>
      <c r="I327" s="133"/>
      <c r="J327" s="133"/>
      <c r="K327" s="133"/>
      <c r="L327" s="133"/>
      <c r="M327" s="133"/>
      <c r="N327" s="133"/>
      <c r="O327" s="133"/>
      <c r="P327" s="133"/>
      <c r="Q327" s="133"/>
    </row>
    <row r="328" spans="3:17" ht="12.75" customHeight="1">
      <c r="C328" s="133"/>
      <c r="D328" s="133"/>
      <c r="E328" s="133"/>
      <c r="F328" s="133"/>
      <c r="G328" s="133"/>
      <c r="H328" s="133"/>
      <c r="I328" s="133"/>
      <c r="J328" s="133"/>
      <c r="K328" s="133"/>
      <c r="L328" s="133"/>
      <c r="M328" s="133"/>
      <c r="N328" s="133"/>
      <c r="O328" s="133"/>
      <c r="P328" s="133"/>
      <c r="Q328" s="133"/>
    </row>
    <row r="329" spans="3:17" ht="12">
      <c r="C329" s="133"/>
      <c r="D329" s="133"/>
      <c r="E329" s="133"/>
      <c r="F329" s="133"/>
      <c r="G329" s="133"/>
      <c r="H329" s="133"/>
      <c r="I329" s="133"/>
      <c r="J329" s="133"/>
      <c r="K329" s="133"/>
      <c r="L329" s="133"/>
      <c r="M329" s="133"/>
      <c r="N329" s="133"/>
      <c r="O329" s="133"/>
      <c r="P329" s="133"/>
      <c r="Q329" s="133"/>
    </row>
    <row r="330" spans="3:17" ht="12.75" customHeight="1">
      <c r="C330" s="133"/>
      <c r="D330" s="133"/>
      <c r="E330" s="133"/>
      <c r="F330" s="133"/>
      <c r="G330" s="133"/>
      <c r="H330" s="133"/>
      <c r="I330" s="133"/>
      <c r="J330" s="133"/>
      <c r="K330" s="133"/>
      <c r="L330" s="133"/>
      <c r="M330" s="133"/>
      <c r="N330" s="133"/>
      <c r="O330" s="133"/>
      <c r="P330" s="133"/>
      <c r="Q330" s="133"/>
    </row>
    <row r="331" spans="3:17" ht="12">
      <c r="C331" s="133"/>
      <c r="D331" s="133"/>
      <c r="E331" s="133"/>
      <c r="F331" s="133"/>
      <c r="G331" s="133"/>
      <c r="H331" s="133"/>
      <c r="I331" s="133"/>
      <c r="J331" s="133"/>
      <c r="K331" s="133"/>
      <c r="L331" s="133"/>
      <c r="M331" s="133"/>
      <c r="N331" s="133"/>
      <c r="O331" s="133"/>
      <c r="P331" s="133"/>
      <c r="Q331" s="133"/>
    </row>
    <row r="332" spans="3:17" ht="12.75" customHeight="1">
      <c r="C332" s="133"/>
      <c r="D332" s="133"/>
      <c r="E332" s="133"/>
      <c r="F332" s="133"/>
      <c r="G332" s="133"/>
      <c r="H332" s="133"/>
      <c r="I332" s="133"/>
      <c r="J332" s="133"/>
      <c r="K332" s="133"/>
      <c r="L332" s="133"/>
      <c r="M332" s="133"/>
      <c r="N332" s="133"/>
      <c r="O332" s="133"/>
      <c r="P332" s="133"/>
      <c r="Q332" s="133"/>
    </row>
    <row r="333" spans="3:17" ht="12">
      <c r="C333" s="133"/>
      <c r="D333" s="133"/>
      <c r="E333" s="133"/>
      <c r="F333" s="133"/>
      <c r="G333" s="133"/>
      <c r="H333" s="133"/>
      <c r="I333" s="133"/>
      <c r="J333" s="133"/>
      <c r="K333" s="133"/>
      <c r="L333" s="133"/>
      <c r="M333" s="133"/>
      <c r="N333" s="133"/>
      <c r="O333" s="133"/>
      <c r="P333" s="133"/>
      <c r="Q333" s="133"/>
    </row>
    <row r="334" spans="3:17" ht="12.75" customHeight="1">
      <c r="C334" s="133"/>
      <c r="D334" s="133"/>
      <c r="E334" s="133"/>
      <c r="F334" s="133"/>
      <c r="G334" s="133"/>
      <c r="H334" s="133"/>
      <c r="I334" s="133"/>
      <c r="J334" s="133"/>
      <c r="K334" s="133"/>
      <c r="L334" s="133"/>
      <c r="M334" s="133"/>
      <c r="N334" s="133"/>
      <c r="O334" s="133"/>
      <c r="P334" s="133"/>
      <c r="Q334" s="133"/>
    </row>
    <row r="335" spans="3:17" ht="12">
      <c r="C335" s="133"/>
      <c r="D335" s="133"/>
      <c r="E335" s="133"/>
      <c r="F335" s="133"/>
      <c r="G335" s="133"/>
      <c r="H335" s="133"/>
      <c r="I335" s="133"/>
      <c r="J335" s="133"/>
      <c r="K335" s="133"/>
      <c r="L335" s="133"/>
      <c r="M335" s="133"/>
      <c r="N335" s="133"/>
      <c r="O335" s="133"/>
      <c r="P335" s="133"/>
      <c r="Q335" s="133"/>
    </row>
    <row r="336" spans="3:17" ht="12.75" customHeight="1">
      <c r="C336" s="133"/>
      <c r="D336" s="133"/>
      <c r="E336" s="133"/>
      <c r="F336" s="133"/>
      <c r="G336" s="133"/>
      <c r="H336" s="133"/>
      <c r="I336" s="133"/>
      <c r="J336" s="133"/>
      <c r="K336" s="133"/>
      <c r="L336" s="133"/>
      <c r="M336" s="133"/>
      <c r="N336" s="133"/>
      <c r="O336" s="133"/>
      <c r="P336" s="133"/>
      <c r="Q336" s="133"/>
    </row>
    <row r="337" spans="3:17" ht="12">
      <c r="C337" s="133"/>
      <c r="D337" s="133"/>
      <c r="E337" s="133"/>
      <c r="F337" s="133"/>
      <c r="G337" s="133"/>
      <c r="H337" s="133"/>
      <c r="I337" s="133"/>
      <c r="J337" s="133"/>
      <c r="K337" s="133"/>
      <c r="L337" s="133"/>
      <c r="M337" s="133"/>
      <c r="N337" s="133"/>
      <c r="O337" s="133"/>
      <c r="P337" s="133"/>
      <c r="Q337" s="133"/>
    </row>
    <row r="338" spans="3:17" ht="12.75" customHeight="1">
      <c r="C338" s="133"/>
      <c r="D338" s="133"/>
      <c r="E338" s="133"/>
      <c r="F338" s="133"/>
      <c r="G338" s="133"/>
      <c r="H338" s="133"/>
      <c r="I338" s="133"/>
      <c r="J338" s="133"/>
      <c r="K338" s="133"/>
      <c r="L338" s="133"/>
      <c r="M338" s="133"/>
      <c r="N338" s="133"/>
      <c r="O338" s="133"/>
      <c r="P338" s="133"/>
      <c r="Q338" s="133"/>
    </row>
    <row r="339" spans="3:17" ht="12">
      <c r="C339" s="133"/>
      <c r="D339" s="133"/>
      <c r="E339" s="133"/>
      <c r="F339" s="133"/>
      <c r="G339" s="133"/>
      <c r="H339" s="133"/>
      <c r="I339" s="133"/>
      <c r="J339" s="133"/>
      <c r="K339" s="133"/>
      <c r="L339" s="133"/>
      <c r="M339" s="133"/>
      <c r="N339" s="133"/>
      <c r="O339" s="133"/>
      <c r="P339" s="133"/>
      <c r="Q339" s="133"/>
    </row>
    <row r="340" spans="3:17" ht="12.75" customHeight="1">
      <c r="C340" s="133"/>
      <c r="D340" s="133"/>
      <c r="E340" s="133"/>
      <c r="F340" s="133"/>
      <c r="G340" s="133"/>
      <c r="H340" s="133"/>
      <c r="I340" s="133"/>
      <c r="J340" s="133"/>
      <c r="K340" s="133"/>
      <c r="L340" s="133"/>
      <c r="M340" s="133"/>
      <c r="N340" s="133"/>
      <c r="O340" s="133"/>
      <c r="P340" s="133"/>
      <c r="Q340" s="133"/>
    </row>
    <row r="341" spans="3:17" ht="12">
      <c r="C341" s="133"/>
      <c r="D341" s="133"/>
      <c r="E341" s="133"/>
      <c r="F341" s="133"/>
      <c r="G341" s="133"/>
      <c r="H341" s="133"/>
      <c r="I341" s="133"/>
      <c r="J341" s="133"/>
      <c r="K341" s="133"/>
      <c r="L341" s="133"/>
      <c r="M341" s="133"/>
      <c r="N341" s="133"/>
      <c r="O341" s="133"/>
      <c r="P341" s="133"/>
      <c r="Q341" s="133"/>
    </row>
    <row r="342" spans="3:17" ht="12.75" customHeight="1">
      <c r="C342" s="133"/>
      <c r="D342" s="133"/>
      <c r="E342" s="133"/>
      <c r="F342" s="133"/>
      <c r="G342" s="133"/>
      <c r="H342" s="133"/>
      <c r="I342" s="133"/>
      <c r="J342" s="133"/>
      <c r="K342" s="133"/>
      <c r="L342" s="133"/>
      <c r="M342" s="133"/>
      <c r="N342" s="133"/>
      <c r="O342" s="133"/>
      <c r="P342" s="133"/>
      <c r="Q342" s="133"/>
    </row>
    <row r="343" spans="3:17" ht="12">
      <c r="C343" s="133"/>
      <c r="D343" s="133"/>
      <c r="E343" s="133"/>
      <c r="F343" s="133"/>
      <c r="G343" s="133"/>
      <c r="H343" s="133"/>
      <c r="I343" s="133"/>
      <c r="J343" s="133"/>
      <c r="K343" s="133"/>
      <c r="L343" s="133"/>
      <c r="M343" s="133"/>
      <c r="N343" s="133"/>
      <c r="O343" s="133"/>
      <c r="P343" s="133"/>
      <c r="Q343" s="133"/>
    </row>
    <row r="344" spans="3:17" ht="12.75" customHeight="1">
      <c r="C344" s="133"/>
      <c r="D344" s="133"/>
      <c r="E344" s="133"/>
      <c r="F344" s="133"/>
      <c r="G344" s="133"/>
      <c r="H344" s="133"/>
      <c r="I344" s="133"/>
      <c r="J344" s="133"/>
      <c r="K344" s="133"/>
      <c r="L344" s="133"/>
      <c r="M344" s="133"/>
      <c r="N344" s="133"/>
      <c r="O344" s="133"/>
      <c r="P344" s="133"/>
      <c r="Q344" s="133"/>
    </row>
    <row r="345" spans="3:17" ht="12">
      <c r="C345" s="133"/>
      <c r="D345" s="133"/>
      <c r="E345" s="133"/>
      <c r="F345" s="133"/>
      <c r="G345" s="133"/>
      <c r="H345" s="133"/>
      <c r="I345" s="133"/>
      <c r="J345" s="133"/>
      <c r="K345" s="133"/>
      <c r="L345" s="133"/>
      <c r="M345" s="133"/>
      <c r="N345" s="133"/>
      <c r="O345" s="133"/>
      <c r="P345" s="133"/>
      <c r="Q345" s="133"/>
    </row>
    <row r="346" spans="3:17" ht="12.75" customHeight="1">
      <c r="C346" s="133"/>
      <c r="D346" s="133"/>
      <c r="E346" s="133"/>
      <c r="F346" s="133"/>
      <c r="G346" s="133"/>
      <c r="H346" s="133"/>
      <c r="I346" s="133"/>
      <c r="J346" s="133"/>
      <c r="K346" s="133"/>
      <c r="L346" s="133"/>
      <c r="M346" s="133"/>
      <c r="N346" s="133"/>
      <c r="O346" s="133"/>
      <c r="P346" s="133"/>
      <c r="Q346" s="133"/>
    </row>
    <row r="347" spans="3:17" ht="12">
      <c r="C347" s="133"/>
      <c r="D347" s="133"/>
      <c r="E347" s="133"/>
      <c r="F347" s="133"/>
      <c r="G347" s="133"/>
      <c r="H347" s="133"/>
      <c r="I347" s="133"/>
      <c r="J347" s="133"/>
      <c r="K347" s="133"/>
      <c r="L347" s="133"/>
      <c r="M347" s="133"/>
      <c r="N347" s="133"/>
      <c r="O347" s="133"/>
      <c r="P347" s="133"/>
      <c r="Q347" s="133"/>
    </row>
    <row r="348" spans="3:17" ht="12.75" customHeight="1">
      <c r="C348" s="133"/>
      <c r="D348" s="133"/>
      <c r="E348" s="133"/>
      <c r="F348" s="133"/>
      <c r="G348" s="133"/>
      <c r="H348" s="133"/>
      <c r="I348" s="133"/>
      <c r="J348" s="133"/>
      <c r="K348" s="133"/>
      <c r="L348" s="133"/>
      <c r="M348" s="133"/>
      <c r="N348" s="133"/>
      <c r="O348" s="133"/>
      <c r="P348" s="133"/>
      <c r="Q348" s="133"/>
    </row>
    <row r="349" spans="3:17" ht="12">
      <c r="C349" s="133"/>
      <c r="D349" s="133"/>
      <c r="E349" s="133"/>
      <c r="F349" s="133"/>
      <c r="G349" s="133"/>
      <c r="H349" s="133"/>
      <c r="I349" s="133"/>
      <c r="J349" s="133"/>
      <c r="K349" s="133"/>
      <c r="L349" s="133"/>
      <c r="M349" s="133"/>
      <c r="N349" s="133"/>
      <c r="O349" s="133"/>
      <c r="P349" s="133"/>
      <c r="Q349" s="133"/>
    </row>
    <row r="350" spans="3:17" ht="12.75" customHeight="1">
      <c r="C350" s="133"/>
      <c r="D350" s="133"/>
      <c r="E350" s="133"/>
      <c r="F350" s="133"/>
      <c r="G350" s="133"/>
      <c r="H350" s="133"/>
      <c r="I350" s="133"/>
      <c r="J350" s="133"/>
      <c r="K350" s="133"/>
      <c r="L350" s="133"/>
      <c r="M350" s="133"/>
      <c r="N350" s="133"/>
      <c r="O350" s="133"/>
      <c r="P350" s="133"/>
      <c r="Q350" s="133"/>
    </row>
    <row r="351" spans="3:17" ht="12">
      <c r="C351" s="133"/>
      <c r="D351" s="133"/>
      <c r="E351" s="133"/>
      <c r="F351" s="133"/>
      <c r="G351" s="133"/>
      <c r="H351" s="133"/>
      <c r="I351" s="133"/>
      <c r="J351" s="133"/>
      <c r="K351" s="133"/>
      <c r="L351" s="133"/>
      <c r="M351" s="133"/>
      <c r="N351" s="133"/>
      <c r="O351" s="133"/>
      <c r="P351" s="133"/>
      <c r="Q351" s="133"/>
    </row>
    <row r="352" spans="3:17" ht="12.75" customHeight="1">
      <c r="C352" s="133"/>
      <c r="D352" s="133"/>
      <c r="E352" s="133"/>
      <c r="F352" s="133"/>
      <c r="G352" s="133"/>
      <c r="H352" s="133"/>
      <c r="I352" s="133"/>
      <c r="J352" s="133"/>
      <c r="K352" s="133"/>
      <c r="L352" s="133"/>
      <c r="M352" s="133"/>
      <c r="N352" s="133"/>
      <c r="O352" s="133"/>
      <c r="P352" s="133"/>
      <c r="Q352" s="133"/>
    </row>
    <row r="353" spans="3:17" ht="12">
      <c r="C353" s="133"/>
      <c r="D353" s="133"/>
      <c r="E353" s="133"/>
      <c r="F353" s="133"/>
      <c r="G353" s="133"/>
      <c r="H353" s="133"/>
      <c r="I353" s="133"/>
      <c r="J353" s="133"/>
      <c r="K353" s="133"/>
      <c r="L353" s="133"/>
      <c r="M353" s="133"/>
      <c r="N353" s="133"/>
      <c r="O353" s="133"/>
      <c r="P353" s="133"/>
      <c r="Q353" s="133"/>
    </row>
    <row r="354" spans="3:17" ht="12.75" customHeight="1">
      <c r="C354" s="133"/>
      <c r="D354" s="133"/>
      <c r="E354" s="133"/>
      <c r="F354" s="133"/>
      <c r="G354" s="133"/>
      <c r="H354" s="133"/>
      <c r="I354" s="133"/>
      <c r="J354" s="133"/>
      <c r="K354" s="133"/>
      <c r="L354" s="133"/>
      <c r="M354" s="133"/>
      <c r="N354" s="133"/>
      <c r="O354" s="133"/>
      <c r="P354" s="133"/>
      <c r="Q354" s="133"/>
    </row>
    <row r="355" spans="3:17" ht="12">
      <c r="C355" s="133"/>
      <c r="D355" s="133"/>
      <c r="E355" s="133"/>
      <c r="F355" s="133"/>
      <c r="G355" s="133"/>
      <c r="H355" s="133"/>
      <c r="I355" s="133"/>
      <c r="J355" s="133"/>
      <c r="K355" s="133"/>
      <c r="L355" s="133"/>
      <c r="M355" s="133"/>
      <c r="N355" s="133"/>
      <c r="O355" s="133"/>
      <c r="P355" s="133"/>
      <c r="Q355" s="133"/>
    </row>
    <row r="356" spans="3:17" ht="12.75" customHeight="1">
      <c r="C356" s="133"/>
      <c r="D356" s="133"/>
      <c r="E356" s="133"/>
      <c r="F356" s="133"/>
      <c r="G356" s="133"/>
      <c r="H356" s="133"/>
      <c r="I356" s="133"/>
      <c r="J356" s="133"/>
      <c r="K356" s="133"/>
      <c r="L356" s="133"/>
      <c r="M356" s="133"/>
      <c r="N356" s="133"/>
      <c r="O356" s="133"/>
      <c r="P356" s="133"/>
      <c r="Q356" s="133"/>
    </row>
    <row r="357" spans="3:17" ht="12">
      <c r="C357" s="133"/>
      <c r="D357" s="133"/>
      <c r="E357" s="133"/>
      <c r="F357" s="133"/>
      <c r="G357" s="133"/>
      <c r="H357" s="133"/>
      <c r="I357" s="133"/>
      <c r="J357" s="133"/>
      <c r="K357" s="133"/>
      <c r="L357" s="133"/>
      <c r="M357" s="133"/>
      <c r="N357" s="133"/>
      <c r="O357" s="133"/>
      <c r="P357" s="133"/>
      <c r="Q357" s="133"/>
    </row>
    <row r="358" spans="3:17" ht="12.75" customHeight="1">
      <c r="C358" s="133"/>
      <c r="D358" s="133"/>
      <c r="E358" s="133"/>
      <c r="F358" s="133"/>
      <c r="G358" s="133"/>
      <c r="H358" s="133"/>
      <c r="I358" s="133"/>
      <c r="J358" s="133"/>
      <c r="K358" s="133"/>
      <c r="L358" s="133"/>
      <c r="M358" s="133"/>
      <c r="N358" s="133"/>
      <c r="O358" s="133"/>
      <c r="P358" s="133"/>
      <c r="Q358" s="133"/>
    </row>
    <row r="359" spans="3:17" ht="12">
      <c r="C359" s="133"/>
      <c r="D359" s="133"/>
      <c r="E359" s="133"/>
      <c r="F359" s="133"/>
      <c r="G359" s="133"/>
      <c r="H359" s="133"/>
      <c r="I359" s="133"/>
      <c r="J359" s="133"/>
      <c r="K359" s="133"/>
      <c r="L359" s="133"/>
      <c r="M359" s="133"/>
      <c r="N359" s="133"/>
      <c r="O359" s="133"/>
      <c r="P359" s="133"/>
      <c r="Q359" s="133"/>
    </row>
    <row r="360" spans="3:17" ht="12.75" customHeight="1">
      <c r="C360" s="133"/>
      <c r="D360" s="133"/>
      <c r="E360" s="133"/>
      <c r="F360" s="133"/>
      <c r="G360" s="133"/>
      <c r="H360" s="133"/>
      <c r="I360" s="133"/>
      <c r="J360" s="133"/>
      <c r="K360" s="133"/>
      <c r="L360" s="133"/>
      <c r="M360" s="133"/>
      <c r="N360" s="133"/>
      <c r="O360" s="133"/>
      <c r="P360" s="133"/>
      <c r="Q360" s="133"/>
    </row>
    <row r="361" spans="3:17" ht="12">
      <c r="C361" s="133"/>
      <c r="D361" s="133"/>
      <c r="E361" s="133"/>
      <c r="F361" s="133"/>
      <c r="G361" s="133"/>
      <c r="H361" s="133"/>
      <c r="I361" s="133"/>
      <c r="J361" s="133"/>
      <c r="K361" s="133"/>
      <c r="L361" s="133"/>
      <c r="M361" s="133"/>
      <c r="N361" s="133"/>
      <c r="O361" s="133"/>
      <c r="P361" s="133"/>
      <c r="Q361" s="133"/>
    </row>
    <row r="362" spans="3:17" ht="12.75" customHeight="1">
      <c r="C362" s="133"/>
      <c r="D362" s="133"/>
      <c r="E362" s="133"/>
      <c r="F362" s="133"/>
      <c r="G362" s="133"/>
      <c r="H362" s="133"/>
      <c r="I362" s="133"/>
      <c r="J362" s="133"/>
      <c r="K362" s="133"/>
      <c r="L362" s="133"/>
      <c r="M362" s="133"/>
      <c r="N362" s="133"/>
      <c r="O362" s="133"/>
      <c r="P362" s="133"/>
      <c r="Q362" s="133"/>
    </row>
    <row r="363" spans="3:17" ht="12">
      <c r="C363" s="133"/>
      <c r="D363" s="133"/>
      <c r="E363" s="133"/>
      <c r="F363" s="133"/>
      <c r="G363" s="133"/>
      <c r="H363" s="133"/>
      <c r="I363" s="133"/>
      <c r="J363" s="133"/>
      <c r="K363" s="133"/>
      <c r="L363" s="133"/>
      <c r="M363" s="133"/>
      <c r="N363" s="133"/>
      <c r="O363" s="133"/>
      <c r="P363" s="133"/>
      <c r="Q363" s="133"/>
    </row>
    <row r="364" spans="3:17" ht="12.75" customHeight="1">
      <c r="C364" s="133"/>
      <c r="D364" s="133"/>
      <c r="E364" s="133"/>
      <c r="F364" s="133"/>
      <c r="G364" s="133"/>
      <c r="H364" s="133"/>
      <c r="I364" s="133"/>
      <c r="J364" s="133"/>
      <c r="K364" s="133"/>
      <c r="L364" s="133"/>
      <c r="M364" s="133"/>
      <c r="N364" s="133"/>
      <c r="O364" s="133"/>
      <c r="P364" s="133"/>
      <c r="Q364" s="133"/>
    </row>
    <row r="365" spans="3:17" ht="12">
      <c r="C365" s="133"/>
      <c r="D365" s="133"/>
      <c r="E365" s="133"/>
      <c r="F365" s="133"/>
      <c r="G365" s="133"/>
      <c r="H365" s="133"/>
      <c r="I365" s="133"/>
      <c r="J365" s="133"/>
      <c r="K365" s="133"/>
      <c r="L365" s="133"/>
      <c r="M365" s="133"/>
      <c r="N365" s="133"/>
      <c r="O365" s="133"/>
      <c r="P365" s="133"/>
      <c r="Q365" s="133"/>
    </row>
    <row r="366" spans="3:17" ht="12.75" customHeight="1">
      <c r="C366" s="133"/>
      <c r="D366" s="133"/>
      <c r="E366" s="133"/>
      <c r="F366" s="133"/>
      <c r="G366" s="133"/>
      <c r="H366" s="133"/>
      <c r="I366" s="133"/>
      <c r="J366" s="133"/>
      <c r="K366" s="133"/>
      <c r="L366" s="133"/>
      <c r="M366" s="133"/>
      <c r="N366" s="133"/>
      <c r="O366" s="133"/>
      <c r="P366" s="133"/>
      <c r="Q366" s="133"/>
    </row>
    <row r="367" spans="3:17" ht="12">
      <c r="C367" s="133"/>
      <c r="D367" s="133"/>
      <c r="E367" s="133"/>
      <c r="F367" s="133"/>
      <c r="G367" s="133"/>
      <c r="H367" s="133"/>
      <c r="I367" s="133"/>
      <c r="J367" s="133"/>
      <c r="K367" s="133"/>
      <c r="L367" s="133"/>
      <c r="M367" s="133"/>
      <c r="N367" s="133"/>
      <c r="O367" s="133"/>
      <c r="P367" s="133"/>
      <c r="Q367" s="133"/>
    </row>
    <row r="368" spans="3:17" ht="12.75" customHeight="1">
      <c r="C368" s="133"/>
      <c r="D368" s="133"/>
      <c r="E368" s="133"/>
      <c r="F368" s="133"/>
      <c r="G368" s="133"/>
      <c r="H368" s="133"/>
      <c r="I368" s="133"/>
      <c r="J368" s="133"/>
      <c r="K368" s="133"/>
      <c r="L368" s="133"/>
      <c r="M368" s="133"/>
      <c r="N368" s="133"/>
      <c r="O368" s="133"/>
      <c r="P368" s="133"/>
      <c r="Q368" s="133"/>
    </row>
    <row r="369" spans="3:17" ht="12">
      <c r="C369" s="133"/>
      <c r="D369" s="133"/>
      <c r="E369" s="133"/>
      <c r="F369" s="133"/>
      <c r="G369" s="133"/>
      <c r="H369" s="133"/>
      <c r="I369" s="133"/>
      <c r="J369" s="133"/>
      <c r="K369" s="133"/>
      <c r="L369" s="133"/>
      <c r="M369" s="133"/>
      <c r="N369" s="133"/>
      <c r="O369" s="133"/>
      <c r="P369" s="133"/>
      <c r="Q369" s="133"/>
    </row>
    <row r="370" spans="3:17" ht="12.75" customHeight="1">
      <c r="C370" s="133"/>
      <c r="D370" s="133"/>
      <c r="E370" s="133"/>
      <c r="F370" s="133"/>
      <c r="G370" s="133"/>
      <c r="H370" s="133"/>
      <c r="I370" s="133"/>
      <c r="J370" s="133"/>
      <c r="K370" s="133"/>
      <c r="L370" s="133"/>
      <c r="M370" s="133"/>
      <c r="N370" s="133"/>
      <c r="O370" s="133"/>
      <c r="P370" s="133"/>
      <c r="Q370" s="133"/>
    </row>
    <row r="371" spans="3:17" ht="12">
      <c r="C371" s="133"/>
      <c r="D371" s="133"/>
      <c r="E371" s="133"/>
      <c r="F371" s="133"/>
      <c r="G371" s="133"/>
      <c r="H371" s="133"/>
      <c r="I371" s="133"/>
      <c r="J371" s="133"/>
      <c r="K371" s="133"/>
      <c r="L371" s="133"/>
      <c r="M371" s="133"/>
      <c r="N371" s="133"/>
      <c r="O371" s="133"/>
      <c r="P371" s="133"/>
      <c r="Q371" s="133"/>
    </row>
    <row r="372" spans="3:17" ht="12.75" customHeight="1">
      <c r="C372" s="133"/>
      <c r="D372" s="133"/>
      <c r="E372" s="133"/>
      <c r="F372" s="133"/>
      <c r="G372" s="133"/>
      <c r="H372" s="133"/>
      <c r="I372" s="133"/>
      <c r="J372" s="133"/>
      <c r="K372" s="133"/>
      <c r="L372" s="133"/>
      <c r="M372" s="133"/>
      <c r="N372" s="133"/>
      <c r="O372" s="133"/>
      <c r="P372" s="133"/>
      <c r="Q372" s="133"/>
    </row>
    <row r="373" spans="3:17" ht="12">
      <c r="C373" s="133"/>
      <c r="D373" s="133"/>
      <c r="E373" s="133"/>
      <c r="F373" s="133"/>
      <c r="G373" s="133"/>
      <c r="H373" s="133"/>
      <c r="I373" s="133"/>
      <c r="J373" s="133"/>
      <c r="K373" s="133"/>
      <c r="L373" s="133"/>
      <c r="M373" s="133"/>
      <c r="N373" s="133"/>
      <c r="O373" s="133"/>
      <c r="P373" s="133"/>
      <c r="Q373" s="133"/>
    </row>
    <row r="374" spans="3:17" ht="12.75" customHeight="1">
      <c r="C374" s="133"/>
      <c r="D374" s="133"/>
      <c r="E374" s="133"/>
      <c r="F374" s="133"/>
      <c r="G374" s="133"/>
      <c r="H374" s="133"/>
      <c r="I374" s="133"/>
      <c r="J374" s="133"/>
      <c r="K374" s="133"/>
      <c r="L374" s="133"/>
      <c r="M374" s="133"/>
      <c r="N374" s="133"/>
      <c r="O374" s="133"/>
      <c r="P374" s="133"/>
      <c r="Q374" s="133"/>
    </row>
    <row r="375" spans="3:17" ht="12">
      <c r="C375" s="133"/>
      <c r="D375" s="133"/>
      <c r="E375" s="133"/>
      <c r="F375" s="133"/>
      <c r="G375" s="133"/>
      <c r="H375" s="133"/>
      <c r="I375" s="133"/>
      <c r="J375" s="133"/>
      <c r="K375" s="133"/>
      <c r="L375" s="133"/>
      <c r="M375" s="133"/>
      <c r="N375" s="133"/>
      <c r="O375" s="133"/>
      <c r="P375" s="133"/>
      <c r="Q375" s="133"/>
    </row>
    <row r="376" spans="3:17" ht="12.75" customHeight="1">
      <c r="C376" s="133"/>
      <c r="D376" s="133"/>
      <c r="E376" s="133"/>
      <c r="F376" s="133"/>
      <c r="G376" s="133"/>
      <c r="H376" s="133"/>
      <c r="I376" s="133"/>
      <c r="J376" s="133"/>
      <c r="K376" s="133"/>
      <c r="L376" s="133"/>
      <c r="M376" s="133"/>
      <c r="N376" s="133"/>
      <c r="O376" s="133"/>
      <c r="P376" s="133"/>
      <c r="Q376" s="133"/>
    </row>
    <row r="377" spans="3:17" ht="12">
      <c r="C377" s="133"/>
      <c r="D377" s="133"/>
      <c r="E377" s="133"/>
      <c r="F377" s="133"/>
      <c r="G377" s="133"/>
      <c r="H377" s="133"/>
      <c r="I377" s="133"/>
      <c r="J377" s="133"/>
      <c r="K377" s="133"/>
      <c r="L377" s="133"/>
      <c r="M377" s="133"/>
      <c r="N377" s="133"/>
      <c r="O377" s="133"/>
      <c r="P377" s="133"/>
      <c r="Q377" s="133"/>
    </row>
    <row r="378" spans="3:17" ht="12.75" customHeight="1">
      <c r="C378" s="133"/>
      <c r="D378" s="133"/>
      <c r="E378" s="133"/>
      <c r="F378" s="133"/>
      <c r="G378" s="133"/>
      <c r="H378" s="133"/>
      <c r="I378" s="133"/>
      <c r="J378" s="133"/>
      <c r="K378" s="133"/>
      <c r="L378" s="133"/>
      <c r="M378" s="133"/>
      <c r="N378" s="133"/>
      <c r="O378" s="133"/>
      <c r="P378" s="133"/>
      <c r="Q378" s="133"/>
    </row>
    <row r="379" spans="3:17" ht="12">
      <c r="C379" s="133"/>
      <c r="D379" s="133"/>
      <c r="E379" s="133"/>
      <c r="F379" s="133"/>
      <c r="G379" s="133"/>
      <c r="H379" s="133"/>
      <c r="I379" s="133"/>
      <c r="J379" s="133"/>
      <c r="K379" s="133"/>
      <c r="L379" s="133"/>
      <c r="M379" s="133"/>
      <c r="N379" s="133"/>
      <c r="O379" s="133"/>
      <c r="P379" s="133"/>
      <c r="Q379" s="133"/>
    </row>
    <row r="380" spans="3:17" ht="12.75" customHeight="1">
      <c r="C380" s="133"/>
      <c r="D380" s="133"/>
      <c r="E380" s="133"/>
      <c r="F380" s="133"/>
      <c r="G380" s="133"/>
      <c r="H380" s="133"/>
      <c r="I380" s="133"/>
      <c r="J380" s="133"/>
      <c r="K380" s="133"/>
      <c r="L380" s="133"/>
      <c r="M380" s="133"/>
      <c r="N380" s="133"/>
      <c r="O380" s="133"/>
      <c r="P380" s="133"/>
      <c r="Q380" s="133"/>
    </row>
    <row r="381" spans="3:17" ht="12">
      <c r="C381" s="133"/>
      <c r="D381" s="133"/>
      <c r="E381" s="133"/>
      <c r="F381" s="133"/>
      <c r="G381" s="133"/>
      <c r="H381" s="133"/>
      <c r="I381" s="133"/>
      <c r="J381" s="133"/>
      <c r="K381" s="133"/>
      <c r="L381" s="133"/>
      <c r="M381" s="133"/>
      <c r="N381" s="133"/>
      <c r="O381" s="133"/>
      <c r="P381" s="133"/>
      <c r="Q381" s="133"/>
    </row>
    <row r="382" spans="3:17" ht="12.75" customHeight="1">
      <c r="C382" s="133"/>
      <c r="D382" s="133"/>
      <c r="E382" s="133"/>
      <c r="F382" s="133"/>
      <c r="G382" s="133"/>
      <c r="H382" s="133"/>
      <c r="I382" s="133"/>
      <c r="J382" s="133"/>
      <c r="K382" s="133"/>
      <c r="L382" s="133"/>
      <c r="M382" s="133"/>
      <c r="N382" s="133"/>
      <c r="O382" s="133"/>
      <c r="P382" s="133"/>
      <c r="Q382" s="133"/>
    </row>
    <row r="383" spans="3:17" ht="12">
      <c r="C383" s="133"/>
      <c r="D383" s="133"/>
      <c r="E383" s="133"/>
      <c r="F383" s="133"/>
      <c r="G383" s="133"/>
      <c r="H383" s="133"/>
      <c r="I383" s="133"/>
      <c r="J383" s="133"/>
      <c r="K383" s="133"/>
      <c r="L383" s="133"/>
      <c r="M383" s="133"/>
      <c r="N383" s="133"/>
      <c r="O383" s="133"/>
      <c r="P383" s="133"/>
      <c r="Q383" s="133"/>
    </row>
    <row r="384" spans="3:17" ht="12.75" customHeight="1">
      <c r="C384" s="133"/>
      <c r="D384" s="133"/>
      <c r="E384" s="133"/>
      <c r="F384" s="133"/>
      <c r="G384" s="133"/>
      <c r="H384" s="133"/>
      <c r="I384" s="133"/>
      <c r="J384" s="133"/>
      <c r="K384" s="133"/>
      <c r="L384" s="133"/>
      <c r="M384" s="133"/>
      <c r="N384" s="133"/>
      <c r="O384" s="133"/>
      <c r="P384" s="133"/>
      <c r="Q384" s="133"/>
    </row>
    <row r="385" spans="3:17" ht="12">
      <c r="C385" s="133"/>
      <c r="D385" s="133"/>
      <c r="E385" s="133"/>
      <c r="F385" s="133"/>
      <c r="G385" s="133"/>
      <c r="H385" s="133"/>
      <c r="I385" s="133"/>
      <c r="J385" s="133"/>
      <c r="K385" s="133"/>
      <c r="L385" s="133"/>
      <c r="M385" s="133"/>
      <c r="N385" s="133"/>
      <c r="O385" s="133"/>
      <c r="P385" s="133"/>
      <c r="Q385" s="133"/>
    </row>
    <row r="386" spans="3:17" ht="12.75" customHeight="1">
      <c r="C386" s="133"/>
      <c r="D386" s="133"/>
      <c r="E386" s="133"/>
      <c r="F386" s="133"/>
      <c r="G386" s="133"/>
      <c r="H386" s="133"/>
      <c r="I386" s="133"/>
      <c r="J386" s="133"/>
      <c r="K386" s="133"/>
      <c r="L386" s="133"/>
      <c r="M386" s="133"/>
      <c r="N386" s="133"/>
      <c r="O386" s="133"/>
      <c r="P386" s="133"/>
      <c r="Q386" s="133"/>
    </row>
    <row r="387" spans="3:17" ht="12">
      <c r="C387" s="133"/>
      <c r="D387" s="133"/>
      <c r="E387" s="133"/>
      <c r="F387" s="133"/>
      <c r="G387" s="133"/>
      <c r="H387" s="133"/>
      <c r="I387" s="133"/>
      <c r="J387" s="133"/>
      <c r="K387" s="133"/>
      <c r="L387" s="133"/>
      <c r="M387" s="133"/>
      <c r="N387" s="133"/>
      <c r="O387" s="133"/>
      <c r="P387" s="133"/>
      <c r="Q387" s="133"/>
    </row>
  </sheetData>
  <sheetProtection/>
  <hyperlinks>
    <hyperlink ref="A117" location="Contents!A1" display="Return to contents page"/>
  </hyperlinks>
  <printOptions/>
  <pageMargins left="0.75" right="0.75" top="1" bottom="1" header="0.5" footer="0.5"/>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F325"/>
  <sheetViews>
    <sheetView zoomScale="90" zoomScaleNormal="90" zoomScalePageLayoutView="0" workbookViewId="0" topLeftCell="A1">
      <pane xSplit="2" ySplit="7" topLeftCell="C308" activePane="bottomRight" state="frozen"/>
      <selection pane="topLeft" activeCell="A1" sqref="A1"/>
      <selection pane="topRight" activeCell="C1" sqref="C1"/>
      <selection pane="bottomLeft" activeCell="A8" sqref="A8"/>
      <selection pane="bottomRight" activeCell="A2" sqref="A2"/>
    </sheetView>
  </sheetViews>
  <sheetFormatPr defaultColWidth="9.28125" defaultRowHeight="12.75"/>
  <cols>
    <col min="1" max="1" width="9.28125" style="132" bestFit="1" customWidth="1"/>
    <col min="2" max="2" width="12.28125" style="18" customWidth="1"/>
    <col min="3" max="4" width="9.28125" style="18" bestFit="1" customWidth="1"/>
    <col min="5" max="5" width="8.140625" style="18" bestFit="1" customWidth="1"/>
    <col min="6" max="6" width="11.28125" style="18" customWidth="1"/>
    <col min="7" max="7" width="13.28125" style="18" customWidth="1"/>
    <col min="8" max="8" width="10.28125" style="18" bestFit="1" customWidth="1"/>
    <col min="9" max="9" width="9.28125" style="18" bestFit="1" customWidth="1"/>
    <col min="10" max="10" width="14.28125" style="18" bestFit="1" customWidth="1"/>
    <col min="11" max="11" width="8.140625" style="18" bestFit="1" customWidth="1"/>
    <col min="12" max="12" width="13.28125" style="18" bestFit="1" customWidth="1"/>
    <col min="13" max="13" width="11.28125" style="18" customWidth="1"/>
    <col min="14" max="14" width="14.28125" style="18" bestFit="1" customWidth="1"/>
    <col min="15" max="15" width="11.28125" style="18" customWidth="1"/>
    <col min="16" max="16" width="12.8515625" style="18" customWidth="1"/>
    <col min="17" max="17" width="10.421875" style="18" bestFit="1" customWidth="1"/>
    <col min="18" max="18" width="7.8515625" style="178" customWidth="1"/>
    <col min="19" max="19" width="8.28125" style="234" customWidth="1"/>
    <col min="20" max="30" width="9.28125" style="235" customWidth="1"/>
    <col min="31" max="33" width="9.28125" style="178" customWidth="1"/>
    <col min="34" max="16384" width="9.28125" style="18" customWidth="1"/>
  </cols>
  <sheetData>
    <row r="1" spans="1:2" ht="34.5" hidden="1">
      <c r="A1" s="130" t="s">
        <v>40</v>
      </c>
      <c r="B1" s="131"/>
    </row>
    <row r="2" spans="1:17" ht="15">
      <c r="A2" s="230" t="s">
        <v>41</v>
      </c>
      <c r="B2" s="138"/>
      <c r="C2" s="138"/>
      <c r="D2" s="138"/>
      <c r="E2" s="138"/>
      <c r="F2" s="138"/>
      <c r="G2" s="138"/>
      <c r="H2" s="138"/>
      <c r="I2" s="138"/>
      <c r="J2" s="138"/>
      <c r="K2" s="138"/>
      <c r="L2" s="138"/>
      <c r="M2" s="138"/>
      <c r="N2" s="138"/>
      <c r="O2" s="138"/>
      <c r="P2" s="138"/>
      <c r="Q2" s="223" t="s">
        <v>31</v>
      </c>
    </row>
    <row r="3" spans="1:2" ht="12">
      <c r="A3" s="177"/>
      <c r="B3" s="178"/>
    </row>
    <row r="4" spans="1:19" ht="12" hidden="1">
      <c r="A4" s="177"/>
      <c r="B4" s="178"/>
      <c r="C4" s="178"/>
      <c r="D4" s="178"/>
      <c r="E4" s="178"/>
      <c r="F4" s="178"/>
      <c r="G4" s="178"/>
      <c r="H4" s="68"/>
      <c r="I4" s="68"/>
      <c r="J4" s="68"/>
      <c r="K4" s="69"/>
      <c r="L4" s="69"/>
      <c r="M4" s="69"/>
      <c r="N4" s="68"/>
      <c r="O4" s="68"/>
      <c r="P4" s="68"/>
      <c r="Q4" s="68"/>
      <c r="S4" s="236"/>
    </row>
    <row r="5" spans="1:19" ht="19.5" customHeight="1">
      <c r="A5" s="231"/>
      <c r="B5" s="232"/>
      <c r="C5" s="248" t="s">
        <v>1</v>
      </c>
      <c r="D5" s="240"/>
      <c r="E5" s="241"/>
      <c r="F5" s="241"/>
      <c r="G5" s="242"/>
      <c r="H5" s="248" t="s">
        <v>2</v>
      </c>
      <c r="I5" s="241"/>
      <c r="J5" s="241"/>
      <c r="K5" s="241"/>
      <c r="L5" s="241"/>
      <c r="M5" s="241"/>
      <c r="N5" s="242"/>
      <c r="O5" s="248" t="s">
        <v>0</v>
      </c>
      <c r="P5" s="241"/>
      <c r="Q5" s="242"/>
      <c r="S5" s="237"/>
    </row>
    <row r="6" spans="1:19" ht="12.75" customHeight="1" hidden="1">
      <c r="A6" s="162"/>
      <c r="B6" s="163"/>
      <c r="C6" s="243"/>
      <c r="D6" s="244"/>
      <c r="E6" s="244"/>
      <c r="F6" s="245"/>
      <c r="G6" s="246"/>
      <c r="H6" s="247"/>
      <c r="I6" s="244"/>
      <c r="J6" s="244"/>
      <c r="K6" s="244"/>
      <c r="L6" s="244"/>
      <c r="M6" s="245"/>
      <c r="N6" s="163"/>
      <c r="O6" s="244"/>
      <c r="P6" s="244"/>
      <c r="Q6" s="163"/>
      <c r="S6" s="237"/>
    </row>
    <row r="7" spans="1:19" ht="30" customHeight="1">
      <c r="A7" s="179"/>
      <c r="B7" s="180"/>
      <c r="C7" s="156" t="s">
        <v>61</v>
      </c>
      <c r="D7" s="155" t="s">
        <v>62</v>
      </c>
      <c r="E7" s="155" t="s">
        <v>63</v>
      </c>
      <c r="F7" s="155" t="s">
        <v>143</v>
      </c>
      <c r="G7" s="164" t="s">
        <v>59</v>
      </c>
      <c r="H7" s="156" t="s">
        <v>78</v>
      </c>
      <c r="I7" s="155" t="s">
        <v>64</v>
      </c>
      <c r="J7" s="155" t="s">
        <v>79</v>
      </c>
      <c r="K7" s="155" t="s">
        <v>80</v>
      </c>
      <c r="L7" s="155" t="s">
        <v>81</v>
      </c>
      <c r="M7" s="155" t="s">
        <v>144</v>
      </c>
      <c r="N7" s="164" t="s">
        <v>82</v>
      </c>
      <c r="O7" s="155" t="s">
        <v>145</v>
      </c>
      <c r="P7" s="155" t="s">
        <v>84</v>
      </c>
      <c r="Q7" s="164" t="s">
        <v>83</v>
      </c>
      <c r="S7" s="237"/>
    </row>
    <row r="8" spans="1:32" ht="18.75" customHeight="1">
      <c r="A8" s="192">
        <v>1995</v>
      </c>
      <c r="B8" s="161" t="s">
        <v>20</v>
      </c>
      <c r="C8" s="144">
        <v>5213</v>
      </c>
      <c r="D8" s="144">
        <v>1445</v>
      </c>
      <c r="E8" s="144">
        <v>552</v>
      </c>
      <c r="F8" s="144">
        <v>99</v>
      </c>
      <c r="G8" s="144">
        <v>7309</v>
      </c>
      <c r="H8" s="181">
        <v>2761</v>
      </c>
      <c r="I8" s="144">
        <v>2825</v>
      </c>
      <c r="J8" s="144">
        <v>0</v>
      </c>
      <c r="K8" s="144">
        <v>2850</v>
      </c>
      <c r="L8" s="144">
        <v>1450</v>
      </c>
      <c r="M8" s="144">
        <v>1688</v>
      </c>
      <c r="N8" s="145">
        <v>9886</v>
      </c>
      <c r="O8" s="144">
        <v>1787</v>
      </c>
      <c r="P8" s="144">
        <v>15408</v>
      </c>
      <c r="Q8" s="145">
        <v>17195</v>
      </c>
      <c r="R8" s="233"/>
      <c r="S8" s="238"/>
      <c r="T8" s="238"/>
      <c r="U8" s="238"/>
      <c r="V8" s="238"/>
      <c r="W8" s="238"/>
      <c r="X8" s="238"/>
      <c r="Y8" s="238"/>
      <c r="Z8" s="238"/>
      <c r="AA8" s="238"/>
      <c r="AB8" s="238"/>
      <c r="AC8" s="238"/>
      <c r="AD8" s="238"/>
      <c r="AE8" s="238"/>
      <c r="AF8" s="238"/>
    </row>
    <row r="9" spans="1:32" ht="12">
      <c r="A9" s="192">
        <v>1995</v>
      </c>
      <c r="B9" s="161" t="s">
        <v>21</v>
      </c>
      <c r="C9" s="144">
        <v>5523</v>
      </c>
      <c r="D9" s="144">
        <v>1461</v>
      </c>
      <c r="E9" s="144">
        <v>427</v>
      </c>
      <c r="F9" s="144">
        <v>100</v>
      </c>
      <c r="G9" s="144">
        <v>7511</v>
      </c>
      <c r="H9" s="181">
        <v>2609</v>
      </c>
      <c r="I9" s="144">
        <v>2619</v>
      </c>
      <c r="J9" s="144">
        <v>0</v>
      </c>
      <c r="K9" s="144">
        <v>2932</v>
      </c>
      <c r="L9" s="144">
        <v>1479</v>
      </c>
      <c r="M9" s="144">
        <v>1733</v>
      </c>
      <c r="N9" s="145">
        <v>9639</v>
      </c>
      <c r="O9" s="144">
        <v>1833</v>
      </c>
      <c r="P9" s="144">
        <v>15317</v>
      </c>
      <c r="Q9" s="145">
        <v>17150</v>
      </c>
      <c r="R9" s="233"/>
      <c r="S9" s="238"/>
      <c r="T9" s="238"/>
      <c r="U9" s="238"/>
      <c r="V9" s="238"/>
      <c r="W9" s="238"/>
      <c r="X9" s="238"/>
      <c r="Y9" s="238"/>
      <c r="Z9" s="238"/>
      <c r="AA9" s="238"/>
      <c r="AB9" s="238"/>
      <c r="AC9" s="238"/>
      <c r="AD9" s="238"/>
      <c r="AE9" s="238"/>
      <c r="AF9" s="238"/>
    </row>
    <row r="10" spans="1:32" ht="12">
      <c r="A10" s="192">
        <v>1995</v>
      </c>
      <c r="B10" s="161" t="s">
        <v>22</v>
      </c>
      <c r="C10" s="144">
        <v>4845</v>
      </c>
      <c r="D10" s="144">
        <v>1347</v>
      </c>
      <c r="E10" s="144">
        <v>429</v>
      </c>
      <c r="F10" s="144">
        <v>100</v>
      </c>
      <c r="G10" s="144">
        <v>6721</v>
      </c>
      <c r="H10" s="181">
        <v>2564</v>
      </c>
      <c r="I10" s="144">
        <v>2499</v>
      </c>
      <c r="J10" s="144">
        <v>0</v>
      </c>
      <c r="K10" s="144">
        <v>2748</v>
      </c>
      <c r="L10" s="144">
        <v>1437</v>
      </c>
      <c r="M10" s="144">
        <v>1703</v>
      </c>
      <c r="N10" s="145">
        <v>9248</v>
      </c>
      <c r="O10" s="144">
        <v>1803</v>
      </c>
      <c r="P10" s="144">
        <v>14166</v>
      </c>
      <c r="Q10" s="145">
        <v>15969</v>
      </c>
      <c r="R10" s="233"/>
      <c r="S10" s="238"/>
      <c r="T10" s="238"/>
      <c r="U10" s="238"/>
      <c r="V10" s="238"/>
      <c r="W10" s="238"/>
      <c r="X10" s="238"/>
      <c r="Y10" s="238"/>
      <c r="Z10" s="238"/>
      <c r="AA10" s="238"/>
      <c r="AB10" s="238"/>
      <c r="AC10" s="238"/>
      <c r="AD10" s="238"/>
      <c r="AE10" s="238"/>
      <c r="AF10" s="238"/>
    </row>
    <row r="11" spans="1:32" ht="12">
      <c r="A11" s="192">
        <v>1995</v>
      </c>
      <c r="B11" s="161" t="s">
        <v>46</v>
      </c>
      <c r="C11" s="144">
        <v>5494</v>
      </c>
      <c r="D11" s="144">
        <v>1031</v>
      </c>
      <c r="E11" s="144">
        <v>470</v>
      </c>
      <c r="F11" s="144">
        <v>100</v>
      </c>
      <c r="G11" s="144">
        <v>7095</v>
      </c>
      <c r="H11" s="181">
        <v>2390</v>
      </c>
      <c r="I11" s="144">
        <v>2384</v>
      </c>
      <c r="J11" s="144">
        <v>0</v>
      </c>
      <c r="K11" s="144">
        <v>2849</v>
      </c>
      <c r="L11" s="144">
        <v>1522</v>
      </c>
      <c r="M11" s="144">
        <v>1540</v>
      </c>
      <c r="N11" s="145">
        <v>9145</v>
      </c>
      <c r="O11" s="144">
        <v>1640</v>
      </c>
      <c r="P11" s="144">
        <v>14600</v>
      </c>
      <c r="Q11" s="145">
        <v>16240</v>
      </c>
      <c r="R11" s="233"/>
      <c r="S11" s="238"/>
      <c r="T11" s="238"/>
      <c r="U11" s="238"/>
      <c r="V11" s="238"/>
      <c r="W11" s="238"/>
      <c r="X11" s="238"/>
      <c r="Y11" s="238"/>
      <c r="Z11" s="238"/>
      <c r="AA11" s="238"/>
      <c r="AB11" s="238"/>
      <c r="AC11" s="238"/>
      <c r="AD11" s="238"/>
      <c r="AE11" s="238"/>
      <c r="AF11" s="238"/>
    </row>
    <row r="12" spans="1:32" ht="12">
      <c r="A12" s="192">
        <v>1995</v>
      </c>
      <c r="B12" s="161" t="s">
        <v>19</v>
      </c>
      <c r="C12" s="144">
        <v>5595</v>
      </c>
      <c r="D12" s="144">
        <v>1273</v>
      </c>
      <c r="E12" s="144">
        <v>439</v>
      </c>
      <c r="F12" s="144">
        <v>100</v>
      </c>
      <c r="G12" s="144">
        <v>7407</v>
      </c>
      <c r="H12" s="181">
        <v>2271</v>
      </c>
      <c r="I12" s="144">
        <v>2471</v>
      </c>
      <c r="J12" s="144">
        <v>0</v>
      </c>
      <c r="K12" s="144">
        <v>2971</v>
      </c>
      <c r="L12" s="144">
        <v>1511</v>
      </c>
      <c r="M12" s="144">
        <v>1361</v>
      </c>
      <c r="N12" s="145">
        <v>9224</v>
      </c>
      <c r="O12" s="144">
        <v>1461</v>
      </c>
      <c r="P12" s="144">
        <v>15170</v>
      </c>
      <c r="Q12" s="145">
        <v>16631</v>
      </c>
      <c r="R12" s="233"/>
      <c r="S12" s="238"/>
      <c r="T12" s="238"/>
      <c r="U12" s="238"/>
      <c r="V12" s="238"/>
      <c r="W12" s="238"/>
      <c r="X12" s="238"/>
      <c r="Y12" s="238"/>
      <c r="Z12" s="238"/>
      <c r="AA12" s="238"/>
      <c r="AB12" s="238"/>
      <c r="AC12" s="238"/>
      <c r="AD12" s="238"/>
      <c r="AE12" s="238"/>
      <c r="AF12" s="238"/>
    </row>
    <row r="13" spans="1:32" ht="12">
      <c r="A13" s="192">
        <v>1995</v>
      </c>
      <c r="B13" s="161" t="s">
        <v>24</v>
      </c>
      <c r="C13" s="144">
        <v>4927</v>
      </c>
      <c r="D13" s="144">
        <v>956</v>
      </c>
      <c r="E13" s="144">
        <v>520</v>
      </c>
      <c r="F13" s="144">
        <v>100</v>
      </c>
      <c r="G13" s="144">
        <v>6503</v>
      </c>
      <c r="H13" s="181">
        <v>2250</v>
      </c>
      <c r="I13" s="144">
        <v>2434</v>
      </c>
      <c r="J13" s="144">
        <v>0</v>
      </c>
      <c r="K13" s="144">
        <v>2960</v>
      </c>
      <c r="L13" s="144">
        <v>1442</v>
      </c>
      <c r="M13" s="144">
        <v>1559</v>
      </c>
      <c r="N13" s="145">
        <v>9086</v>
      </c>
      <c r="O13" s="144">
        <v>1659</v>
      </c>
      <c r="P13" s="144">
        <v>13930</v>
      </c>
      <c r="Q13" s="145">
        <v>15589</v>
      </c>
      <c r="R13" s="233"/>
      <c r="S13" s="238"/>
      <c r="T13" s="238"/>
      <c r="U13" s="238"/>
      <c r="V13" s="238"/>
      <c r="W13" s="238"/>
      <c r="X13" s="238"/>
      <c r="Y13" s="238"/>
      <c r="Z13" s="238"/>
      <c r="AA13" s="238"/>
      <c r="AB13" s="238"/>
      <c r="AC13" s="238"/>
      <c r="AD13" s="238"/>
      <c r="AE13" s="238"/>
      <c r="AF13" s="238"/>
    </row>
    <row r="14" spans="1:32" ht="12">
      <c r="A14" s="192">
        <v>1995</v>
      </c>
      <c r="B14" s="161" t="s">
        <v>25</v>
      </c>
      <c r="C14" s="144">
        <v>5128</v>
      </c>
      <c r="D14" s="144">
        <v>1556</v>
      </c>
      <c r="E14" s="144">
        <v>369</v>
      </c>
      <c r="F14" s="144">
        <v>100</v>
      </c>
      <c r="G14" s="144">
        <v>7153</v>
      </c>
      <c r="H14" s="181">
        <v>2231</v>
      </c>
      <c r="I14" s="144">
        <v>2414</v>
      </c>
      <c r="J14" s="144">
        <v>0</v>
      </c>
      <c r="K14" s="144">
        <v>3149</v>
      </c>
      <c r="L14" s="144">
        <v>1511</v>
      </c>
      <c r="M14" s="144">
        <v>1494</v>
      </c>
      <c r="N14" s="145">
        <v>9305</v>
      </c>
      <c r="O14" s="144">
        <v>1594</v>
      </c>
      <c r="P14" s="144">
        <v>14864</v>
      </c>
      <c r="Q14" s="145">
        <v>16458</v>
      </c>
      <c r="R14" s="233"/>
      <c r="S14" s="238"/>
      <c r="T14" s="238"/>
      <c r="U14" s="238"/>
      <c r="V14" s="238"/>
      <c r="W14" s="238"/>
      <c r="X14" s="238"/>
      <c r="Y14" s="238"/>
      <c r="Z14" s="238"/>
      <c r="AA14" s="238"/>
      <c r="AB14" s="238"/>
      <c r="AC14" s="238"/>
      <c r="AD14" s="238"/>
      <c r="AE14" s="238"/>
      <c r="AF14" s="238"/>
    </row>
    <row r="15" spans="1:32" ht="12">
      <c r="A15" s="192">
        <v>1995</v>
      </c>
      <c r="B15" s="161" t="s">
        <v>26</v>
      </c>
      <c r="C15" s="144">
        <v>5154</v>
      </c>
      <c r="D15" s="144">
        <v>1178</v>
      </c>
      <c r="E15" s="144">
        <v>442</v>
      </c>
      <c r="F15" s="144">
        <v>100</v>
      </c>
      <c r="G15" s="144">
        <v>6874</v>
      </c>
      <c r="H15" s="181">
        <v>2321</v>
      </c>
      <c r="I15" s="144">
        <v>2499</v>
      </c>
      <c r="J15" s="144">
        <v>0</v>
      </c>
      <c r="K15" s="144">
        <v>3238</v>
      </c>
      <c r="L15" s="144">
        <v>1459</v>
      </c>
      <c r="M15" s="144">
        <v>1494</v>
      </c>
      <c r="N15" s="145">
        <v>9517</v>
      </c>
      <c r="O15" s="144">
        <v>1594</v>
      </c>
      <c r="P15" s="144">
        <v>14797</v>
      </c>
      <c r="Q15" s="145">
        <v>16391</v>
      </c>
      <c r="R15" s="233"/>
      <c r="S15" s="238"/>
      <c r="T15" s="238"/>
      <c r="U15" s="238"/>
      <c r="V15" s="238"/>
      <c r="W15" s="238"/>
      <c r="X15" s="238"/>
      <c r="Y15" s="238"/>
      <c r="Z15" s="238"/>
      <c r="AA15" s="238"/>
      <c r="AB15" s="238"/>
      <c r="AC15" s="238"/>
      <c r="AD15" s="238"/>
      <c r="AE15" s="238"/>
      <c r="AF15" s="238"/>
    </row>
    <row r="16" spans="1:32" ht="12">
      <c r="A16" s="192">
        <v>1995</v>
      </c>
      <c r="B16" s="161" t="s">
        <v>27</v>
      </c>
      <c r="C16" s="144">
        <v>5344</v>
      </c>
      <c r="D16" s="144">
        <v>1170</v>
      </c>
      <c r="E16" s="144">
        <v>556</v>
      </c>
      <c r="F16" s="144">
        <v>100</v>
      </c>
      <c r="G16" s="144">
        <v>7170</v>
      </c>
      <c r="H16" s="181">
        <v>2290</v>
      </c>
      <c r="I16" s="144">
        <v>2475</v>
      </c>
      <c r="J16" s="144">
        <v>0</v>
      </c>
      <c r="K16" s="144">
        <v>3093</v>
      </c>
      <c r="L16" s="144">
        <v>1535</v>
      </c>
      <c r="M16" s="144">
        <v>1455</v>
      </c>
      <c r="N16" s="145">
        <v>9393</v>
      </c>
      <c r="O16" s="144">
        <v>1555</v>
      </c>
      <c r="P16" s="144">
        <v>15008</v>
      </c>
      <c r="Q16" s="145">
        <v>16563</v>
      </c>
      <c r="R16" s="233"/>
      <c r="S16" s="238"/>
      <c r="T16" s="238"/>
      <c r="U16" s="238"/>
      <c r="V16" s="238"/>
      <c r="W16" s="238"/>
      <c r="X16" s="238"/>
      <c r="Y16" s="238"/>
      <c r="Z16" s="238"/>
      <c r="AA16" s="238"/>
      <c r="AB16" s="238"/>
      <c r="AC16" s="238"/>
      <c r="AD16" s="238"/>
      <c r="AE16" s="238"/>
      <c r="AF16" s="238"/>
    </row>
    <row r="17" spans="1:32" ht="12">
      <c r="A17" s="192">
        <v>1995</v>
      </c>
      <c r="B17" s="161" t="s">
        <v>28</v>
      </c>
      <c r="C17" s="144">
        <v>5364</v>
      </c>
      <c r="D17" s="144">
        <v>1160</v>
      </c>
      <c r="E17" s="144">
        <v>458</v>
      </c>
      <c r="F17" s="144">
        <v>75</v>
      </c>
      <c r="G17" s="144">
        <v>7057</v>
      </c>
      <c r="H17" s="181">
        <v>2391</v>
      </c>
      <c r="I17" s="144">
        <v>2554</v>
      </c>
      <c r="J17" s="144">
        <v>0</v>
      </c>
      <c r="K17" s="144">
        <v>3029</v>
      </c>
      <c r="L17" s="144">
        <v>1613</v>
      </c>
      <c r="M17" s="144">
        <v>1534</v>
      </c>
      <c r="N17" s="145">
        <v>9587</v>
      </c>
      <c r="O17" s="144">
        <v>1609</v>
      </c>
      <c r="P17" s="144">
        <v>15035</v>
      </c>
      <c r="Q17" s="145">
        <v>16644</v>
      </c>
      <c r="R17" s="233"/>
      <c r="S17" s="238"/>
      <c r="T17" s="238"/>
      <c r="U17" s="238"/>
      <c r="V17" s="238"/>
      <c r="W17" s="238"/>
      <c r="X17" s="238"/>
      <c r="Y17" s="238"/>
      <c r="Z17" s="238"/>
      <c r="AA17" s="238"/>
      <c r="AB17" s="238"/>
      <c r="AC17" s="238"/>
      <c r="AD17" s="238"/>
      <c r="AE17" s="238"/>
      <c r="AF17" s="238"/>
    </row>
    <row r="18" spans="1:32" ht="12">
      <c r="A18" s="192">
        <v>1995</v>
      </c>
      <c r="B18" s="161" t="s">
        <v>29</v>
      </c>
      <c r="C18" s="144">
        <v>5327</v>
      </c>
      <c r="D18" s="144">
        <v>1131</v>
      </c>
      <c r="E18" s="144">
        <v>655</v>
      </c>
      <c r="F18" s="144">
        <v>75</v>
      </c>
      <c r="G18" s="144">
        <v>7188</v>
      </c>
      <c r="H18" s="181">
        <v>2646</v>
      </c>
      <c r="I18" s="144">
        <v>2557</v>
      </c>
      <c r="J18" s="144">
        <v>0</v>
      </c>
      <c r="K18" s="144">
        <v>2979</v>
      </c>
      <c r="L18" s="144">
        <v>1405</v>
      </c>
      <c r="M18" s="144">
        <v>1534</v>
      </c>
      <c r="N18" s="145">
        <v>9587</v>
      </c>
      <c r="O18" s="144">
        <v>1609</v>
      </c>
      <c r="P18" s="144">
        <v>15166</v>
      </c>
      <c r="Q18" s="145">
        <v>16775</v>
      </c>
      <c r="R18" s="233"/>
      <c r="S18" s="238"/>
      <c r="T18" s="238"/>
      <c r="U18" s="238"/>
      <c r="V18" s="238"/>
      <c r="W18" s="238"/>
      <c r="X18" s="238"/>
      <c r="Y18" s="238"/>
      <c r="Z18" s="238"/>
      <c r="AA18" s="238"/>
      <c r="AB18" s="238"/>
      <c r="AC18" s="238"/>
      <c r="AD18" s="238"/>
      <c r="AE18" s="238"/>
      <c r="AF18" s="238"/>
    </row>
    <row r="19" spans="1:32" ht="12">
      <c r="A19" s="193">
        <v>1995</v>
      </c>
      <c r="B19" s="194" t="s">
        <v>30</v>
      </c>
      <c r="C19" s="148">
        <v>5076</v>
      </c>
      <c r="D19" s="148">
        <v>1003</v>
      </c>
      <c r="E19" s="148">
        <v>588</v>
      </c>
      <c r="F19" s="148">
        <v>74</v>
      </c>
      <c r="G19" s="148">
        <v>6741</v>
      </c>
      <c r="H19" s="182">
        <v>2482</v>
      </c>
      <c r="I19" s="148">
        <v>2444</v>
      </c>
      <c r="J19" s="148">
        <v>0</v>
      </c>
      <c r="K19" s="148">
        <v>2974</v>
      </c>
      <c r="L19" s="148">
        <v>1611</v>
      </c>
      <c r="M19" s="148">
        <v>1534</v>
      </c>
      <c r="N19" s="149">
        <v>9511</v>
      </c>
      <c r="O19" s="148">
        <v>1608</v>
      </c>
      <c r="P19" s="148">
        <v>14644</v>
      </c>
      <c r="Q19" s="149">
        <v>16252</v>
      </c>
      <c r="R19" s="233"/>
      <c r="S19" s="238"/>
      <c r="T19" s="238"/>
      <c r="U19" s="238"/>
      <c r="V19" s="238"/>
      <c r="W19" s="238"/>
      <c r="X19" s="238"/>
      <c r="Y19" s="238"/>
      <c r="Z19" s="238"/>
      <c r="AA19" s="238"/>
      <c r="AB19" s="238"/>
      <c r="AC19" s="238"/>
      <c r="AD19" s="238"/>
      <c r="AE19" s="238"/>
      <c r="AF19" s="238"/>
    </row>
    <row r="20" spans="1:32" ht="12">
      <c r="A20" s="192">
        <v>1996</v>
      </c>
      <c r="B20" s="161" t="s">
        <v>20</v>
      </c>
      <c r="C20" s="144">
        <v>5137</v>
      </c>
      <c r="D20" s="144">
        <v>1283</v>
      </c>
      <c r="E20" s="144">
        <v>468</v>
      </c>
      <c r="F20" s="144">
        <v>75</v>
      </c>
      <c r="G20" s="144">
        <v>6963</v>
      </c>
      <c r="H20" s="181">
        <v>2706</v>
      </c>
      <c r="I20" s="144">
        <v>2291</v>
      </c>
      <c r="J20" s="144">
        <v>0</v>
      </c>
      <c r="K20" s="144">
        <v>2964</v>
      </c>
      <c r="L20" s="144">
        <v>1501</v>
      </c>
      <c r="M20" s="144">
        <v>1908</v>
      </c>
      <c r="N20" s="145">
        <v>9462</v>
      </c>
      <c r="O20" s="144">
        <v>1983</v>
      </c>
      <c r="P20" s="144">
        <v>14442</v>
      </c>
      <c r="Q20" s="145">
        <v>16425</v>
      </c>
      <c r="R20" s="233"/>
      <c r="S20" s="238"/>
      <c r="T20" s="238"/>
      <c r="U20" s="238"/>
      <c r="V20" s="238"/>
      <c r="W20" s="238"/>
      <c r="X20" s="238"/>
      <c r="Y20" s="238"/>
      <c r="Z20" s="238"/>
      <c r="AA20" s="238"/>
      <c r="AB20" s="238"/>
      <c r="AC20" s="238"/>
      <c r="AD20" s="238"/>
      <c r="AE20" s="238"/>
      <c r="AF20" s="238"/>
    </row>
    <row r="21" spans="1:32" ht="12">
      <c r="A21" s="192">
        <v>1996</v>
      </c>
      <c r="B21" s="161" t="s">
        <v>21</v>
      </c>
      <c r="C21" s="144">
        <v>5122</v>
      </c>
      <c r="D21" s="144">
        <v>1386</v>
      </c>
      <c r="E21" s="144">
        <v>555</v>
      </c>
      <c r="F21" s="144">
        <v>75</v>
      </c>
      <c r="G21" s="144">
        <v>7138</v>
      </c>
      <c r="H21" s="181">
        <v>2501</v>
      </c>
      <c r="I21" s="144">
        <v>2032</v>
      </c>
      <c r="J21" s="144">
        <v>0</v>
      </c>
      <c r="K21" s="144">
        <v>2900</v>
      </c>
      <c r="L21" s="144">
        <v>1452</v>
      </c>
      <c r="M21" s="144">
        <v>1887</v>
      </c>
      <c r="N21" s="145">
        <v>8885</v>
      </c>
      <c r="O21" s="144">
        <v>1962</v>
      </c>
      <c r="P21" s="144">
        <v>14061</v>
      </c>
      <c r="Q21" s="145">
        <v>16023</v>
      </c>
      <c r="R21" s="233"/>
      <c r="S21" s="238"/>
      <c r="T21" s="238"/>
      <c r="U21" s="238"/>
      <c r="V21" s="238"/>
      <c r="W21" s="238"/>
      <c r="X21" s="238"/>
      <c r="Y21" s="238"/>
      <c r="Z21" s="238"/>
      <c r="AA21" s="238"/>
      <c r="AB21" s="238"/>
      <c r="AC21" s="238"/>
      <c r="AD21" s="238"/>
      <c r="AE21" s="238"/>
      <c r="AF21" s="238"/>
    </row>
    <row r="22" spans="1:32" ht="12">
      <c r="A22" s="192">
        <v>1996</v>
      </c>
      <c r="B22" s="161" t="s">
        <v>22</v>
      </c>
      <c r="C22" s="144">
        <v>5621</v>
      </c>
      <c r="D22" s="144">
        <v>1243</v>
      </c>
      <c r="E22" s="144">
        <v>556</v>
      </c>
      <c r="F22" s="144">
        <v>75</v>
      </c>
      <c r="G22" s="144">
        <v>7495</v>
      </c>
      <c r="H22" s="181">
        <v>2412</v>
      </c>
      <c r="I22" s="144">
        <v>2166</v>
      </c>
      <c r="J22" s="144">
        <v>0</v>
      </c>
      <c r="K22" s="144">
        <v>2939</v>
      </c>
      <c r="L22" s="144">
        <v>1502</v>
      </c>
      <c r="M22" s="144">
        <v>1886</v>
      </c>
      <c r="N22" s="145">
        <v>9019</v>
      </c>
      <c r="O22" s="144">
        <v>1961</v>
      </c>
      <c r="P22" s="144">
        <v>14553</v>
      </c>
      <c r="Q22" s="145">
        <v>16514</v>
      </c>
      <c r="R22" s="233"/>
      <c r="S22" s="238"/>
      <c r="T22" s="238"/>
      <c r="U22" s="238"/>
      <c r="V22" s="238"/>
      <c r="W22" s="238"/>
      <c r="X22" s="238"/>
      <c r="Y22" s="238"/>
      <c r="Z22" s="238"/>
      <c r="AA22" s="238"/>
      <c r="AB22" s="238"/>
      <c r="AC22" s="238"/>
      <c r="AD22" s="238"/>
      <c r="AE22" s="238"/>
      <c r="AF22" s="238"/>
    </row>
    <row r="23" spans="1:32" ht="12">
      <c r="A23" s="192">
        <v>1996</v>
      </c>
      <c r="B23" s="161" t="s">
        <v>46</v>
      </c>
      <c r="C23" s="144">
        <v>5591</v>
      </c>
      <c r="D23" s="144">
        <v>1490</v>
      </c>
      <c r="E23" s="144">
        <v>526</v>
      </c>
      <c r="F23" s="144">
        <v>63</v>
      </c>
      <c r="G23" s="144">
        <v>7670</v>
      </c>
      <c r="H23" s="181">
        <v>2326</v>
      </c>
      <c r="I23" s="144">
        <v>2190</v>
      </c>
      <c r="J23" s="144">
        <v>0</v>
      </c>
      <c r="K23" s="144">
        <v>3106</v>
      </c>
      <c r="L23" s="144">
        <v>1470</v>
      </c>
      <c r="M23" s="144">
        <v>1750</v>
      </c>
      <c r="N23" s="145">
        <v>9092</v>
      </c>
      <c r="O23" s="144">
        <v>1813</v>
      </c>
      <c r="P23" s="144">
        <v>14949</v>
      </c>
      <c r="Q23" s="145">
        <v>16762</v>
      </c>
      <c r="R23" s="233"/>
      <c r="S23" s="238"/>
      <c r="T23" s="238"/>
      <c r="U23" s="238"/>
      <c r="V23" s="238"/>
      <c r="W23" s="238"/>
      <c r="X23" s="238"/>
      <c r="Y23" s="238"/>
      <c r="Z23" s="238"/>
      <c r="AA23" s="238"/>
      <c r="AB23" s="238"/>
      <c r="AC23" s="238"/>
      <c r="AD23" s="238"/>
      <c r="AE23" s="238"/>
      <c r="AF23" s="238"/>
    </row>
    <row r="24" spans="1:32" ht="12">
      <c r="A24" s="192">
        <v>1996</v>
      </c>
      <c r="B24" s="161" t="s">
        <v>19</v>
      </c>
      <c r="C24" s="144">
        <v>5309</v>
      </c>
      <c r="D24" s="144">
        <v>1346</v>
      </c>
      <c r="E24" s="144">
        <v>579</v>
      </c>
      <c r="F24" s="144">
        <v>63</v>
      </c>
      <c r="G24" s="144">
        <v>7297</v>
      </c>
      <c r="H24" s="181">
        <v>2276</v>
      </c>
      <c r="I24" s="144">
        <v>2219</v>
      </c>
      <c r="J24" s="144">
        <v>0</v>
      </c>
      <c r="K24" s="144">
        <v>3088</v>
      </c>
      <c r="L24" s="144">
        <v>1446</v>
      </c>
      <c r="M24" s="144">
        <v>1750</v>
      </c>
      <c r="N24" s="145">
        <v>9029</v>
      </c>
      <c r="O24" s="144">
        <v>1813</v>
      </c>
      <c r="P24" s="144">
        <v>14513</v>
      </c>
      <c r="Q24" s="145">
        <v>16326</v>
      </c>
      <c r="R24" s="233"/>
      <c r="S24" s="238"/>
      <c r="T24" s="238"/>
      <c r="U24" s="238"/>
      <c r="V24" s="238"/>
      <c r="W24" s="238"/>
      <c r="X24" s="238"/>
      <c r="Y24" s="238"/>
      <c r="Z24" s="238"/>
      <c r="AA24" s="238"/>
      <c r="AB24" s="238"/>
      <c r="AC24" s="238"/>
      <c r="AD24" s="238"/>
      <c r="AE24" s="238"/>
      <c r="AF24" s="238"/>
    </row>
    <row r="25" spans="1:32" ht="12">
      <c r="A25" s="192">
        <v>1996</v>
      </c>
      <c r="B25" s="161" t="s">
        <v>24</v>
      </c>
      <c r="C25" s="144">
        <v>5292</v>
      </c>
      <c r="D25" s="144">
        <v>1162</v>
      </c>
      <c r="E25" s="144">
        <v>400</v>
      </c>
      <c r="F25" s="144">
        <v>63</v>
      </c>
      <c r="G25" s="144">
        <v>6917</v>
      </c>
      <c r="H25" s="181">
        <v>2328</v>
      </c>
      <c r="I25" s="144">
        <v>2334</v>
      </c>
      <c r="J25" s="144">
        <v>0</v>
      </c>
      <c r="K25" s="144">
        <v>2976</v>
      </c>
      <c r="L25" s="144">
        <v>1524</v>
      </c>
      <c r="M25" s="144">
        <v>1750</v>
      </c>
      <c r="N25" s="145">
        <v>9162</v>
      </c>
      <c r="O25" s="144">
        <v>1813</v>
      </c>
      <c r="P25" s="144">
        <v>14266</v>
      </c>
      <c r="Q25" s="145">
        <v>16079</v>
      </c>
      <c r="R25" s="233"/>
      <c r="S25" s="238"/>
      <c r="T25" s="238"/>
      <c r="U25" s="238"/>
      <c r="V25" s="238"/>
      <c r="W25" s="238"/>
      <c r="X25" s="238"/>
      <c r="Y25" s="238"/>
      <c r="Z25" s="238"/>
      <c r="AA25" s="238"/>
      <c r="AB25" s="238"/>
      <c r="AC25" s="238"/>
      <c r="AD25" s="238"/>
      <c r="AE25" s="238"/>
      <c r="AF25" s="238"/>
    </row>
    <row r="26" spans="1:32" ht="12">
      <c r="A26" s="192">
        <v>1996</v>
      </c>
      <c r="B26" s="161" t="s">
        <v>25</v>
      </c>
      <c r="C26" s="144">
        <v>5430</v>
      </c>
      <c r="D26" s="144">
        <v>1329</v>
      </c>
      <c r="E26" s="144">
        <v>440</v>
      </c>
      <c r="F26" s="144">
        <v>42</v>
      </c>
      <c r="G26" s="144">
        <v>7241</v>
      </c>
      <c r="H26" s="181">
        <v>2166</v>
      </c>
      <c r="I26" s="144">
        <v>2176</v>
      </c>
      <c r="J26" s="144">
        <v>0</v>
      </c>
      <c r="K26" s="144">
        <v>2944</v>
      </c>
      <c r="L26" s="144">
        <v>1449</v>
      </c>
      <c r="M26" s="144">
        <v>1552</v>
      </c>
      <c r="N26" s="145">
        <v>8735</v>
      </c>
      <c r="O26" s="144">
        <v>1594</v>
      </c>
      <c r="P26" s="144">
        <v>14382</v>
      </c>
      <c r="Q26" s="145">
        <v>15976</v>
      </c>
      <c r="R26" s="233"/>
      <c r="S26" s="238"/>
      <c r="T26" s="238"/>
      <c r="U26" s="238"/>
      <c r="V26" s="238"/>
      <c r="W26" s="238"/>
      <c r="X26" s="238"/>
      <c r="Y26" s="238"/>
      <c r="Z26" s="238"/>
      <c r="AA26" s="238"/>
      <c r="AB26" s="238"/>
      <c r="AC26" s="238"/>
      <c r="AD26" s="238"/>
      <c r="AE26" s="238"/>
      <c r="AF26" s="238"/>
    </row>
    <row r="27" spans="1:32" ht="12">
      <c r="A27" s="192">
        <v>1996</v>
      </c>
      <c r="B27" s="161" t="s">
        <v>26</v>
      </c>
      <c r="C27" s="144">
        <v>5029</v>
      </c>
      <c r="D27" s="144">
        <v>1172</v>
      </c>
      <c r="E27" s="144">
        <v>344</v>
      </c>
      <c r="F27" s="144">
        <v>44</v>
      </c>
      <c r="G27" s="144">
        <v>6589</v>
      </c>
      <c r="H27" s="181">
        <v>2210</v>
      </c>
      <c r="I27" s="144">
        <v>2155</v>
      </c>
      <c r="J27" s="144">
        <v>0</v>
      </c>
      <c r="K27" s="144">
        <v>2936</v>
      </c>
      <c r="L27" s="144">
        <v>1466</v>
      </c>
      <c r="M27" s="144">
        <v>1553</v>
      </c>
      <c r="N27" s="145">
        <v>8767</v>
      </c>
      <c r="O27" s="144">
        <v>1597</v>
      </c>
      <c r="P27" s="144">
        <v>13759</v>
      </c>
      <c r="Q27" s="145">
        <v>15356</v>
      </c>
      <c r="R27" s="233"/>
      <c r="S27" s="238"/>
      <c r="T27" s="238"/>
      <c r="U27" s="238"/>
      <c r="V27" s="238"/>
      <c r="W27" s="238"/>
      <c r="X27" s="238"/>
      <c r="Y27" s="238"/>
      <c r="Z27" s="238"/>
      <c r="AA27" s="238"/>
      <c r="AB27" s="238"/>
      <c r="AC27" s="238"/>
      <c r="AD27" s="238"/>
      <c r="AE27" s="238"/>
      <c r="AF27" s="238"/>
    </row>
    <row r="28" spans="1:32" ht="12">
      <c r="A28" s="192">
        <v>1996</v>
      </c>
      <c r="B28" s="161" t="s">
        <v>27</v>
      </c>
      <c r="C28" s="144">
        <v>5381</v>
      </c>
      <c r="D28" s="144">
        <v>1487</v>
      </c>
      <c r="E28" s="144">
        <v>364</v>
      </c>
      <c r="F28" s="144">
        <v>43</v>
      </c>
      <c r="G28" s="144">
        <v>7275</v>
      </c>
      <c r="H28" s="181">
        <v>2317</v>
      </c>
      <c r="I28" s="144">
        <v>2086</v>
      </c>
      <c r="J28" s="144">
        <v>0</v>
      </c>
      <c r="K28" s="144">
        <v>2923</v>
      </c>
      <c r="L28" s="144">
        <v>1385</v>
      </c>
      <c r="M28" s="144">
        <v>1553</v>
      </c>
      <c r="N28" s="145">
        <v>8711</v>
      </c>
      <c r="O28" s="144">
        <v>1596</v>
      </c>
      <c r="P28" s="144">
        <v>14390</v>
      </c>
      <c r="Q28" s="145">
        <v>15986</v>
      </c>
      <c r="R28" s="233"/>
      <c r="S28" s="238"/>
      <c r="T28" s="238"/>
      <c r="U28" s="238"/>
      <c r="V28" s="238"/>
      <c r="W28" s="238"/>
      <c r="X28" s="238"/>
      <c r="Y28" s="238"/>
      <c r="Z28" s="238"/>
      <c r="AA28" s="238"/>
      <c r="AB28" s="238"/>
      <c r="AC28" s="238"/>
      <c r="AD28" s="238"/>
      <c r="AE28" s="238"/>
      <c r="AF28" s="238"/>
    </row>
    <row r="29" spans="1:32" ht="12">
      <c r="A29" s="192">
        <v>1996</v>
      </c>
      <c r="B29" s="161" t="s">
        <v>28</v>
      </c>
      <c r="C29" s="144">
        <v>4941</v>
      </c>
      <c r="D29" s="144">
        <v>1257</v>
      </c>
      <c r="E29" s="144">
        <v>414</v>
      </c>
      <c r="F29" s="144">
        <v>43</v>
      </c>
      <c r="G29" s="144">
        <v>6655</v>
      </c>
      <c r="H29" s="181">
        <v>2370</v>
      </c>
      <c r="I29" s="144">
        <v>2418</v>
      </c>
      <c r="J29" s="144">
        <v>0</v>
      </c>
      <c r="K29" s="144">
        <v>2874</v>
      </c>
      <c r="L29" s="144">
        <v>1431</v>
      </c>
      <c r="M29" s="144">
        <v>1527</v>
      </c>
      <c r="N29" s="145">
        <v>9093</v>
      </c>
      <c r="O29" s="144">
        <v>1570</v>
      </c>
      <c r="P29" s="144">
        <v>14178</v>
      </c>
      <c r="Q29" s="145">
        <v>15748</v>
      </c>
      <c r="R29" s="233"/>
      <c r="S29" s="238"/>
      <c r="T29" s="238"/>
      <c r="U29" s="238"/>
      <c r="V29" s="238"/>
      <c r="W29" s="238"/>
      <c r="X29" s="238"/>
      <c r="Y29" s="238"/>
      <c r="Z29" s="238"/>
      <c r="AA29" s="238"/>
      <c r="AB29" s="238"/>
      <c r="AC29" s="238"/>
      <c r="AD29" s="238"/>
      <c r="AE29" s="238"/>
      <c r="AF29" s="238"/>
    </row>
    <row r="30" spans="1:32" ht="12">
      <c r="A30" s="192">
        <v>1996</v>
      </c>
      <c r="B30" s="161" t="s">
        <v>29</v>
      </c>
      <c r="C30" s="144">
        <v>5195</v>
      </c>
      <c r="D30" s="144">
        <v>1137</v>
      </c>
      <c r="E30" s="144">
        <v>355</v>
      </c>
      <c r="F30" s="144">
        <v>43</v>
      </c>
      <c r="G30" s="144">
        <v>6730</v>
      </c>
      <c r="H30" s="181">
        <v>2589</v>
      </c>
      <c r="I30" s="144">
        <v>2341</v>
      </c>
      <c r="J30" s="144">
        <v>0</v>
      </c>
      <c r="K30" s="144">
        <v>2796</v>
      </c>
      <c r="L30" s="144">
        <v>1472</v>
      </c>
      <c r="M30" s="144">
        <v>1527</v>
      </c>
      <c r="N30" s="145">
        <v>9198</v>
      </c>
      <c r="O30" s="144">
        <v>1570</v>
      </c>
      <c r="P30" s="144">
        <v>14358</v>
      </c>
      <c r="Q30" s="145">
        <v>15928</v>
      </c>
      <c r="R30" s="233"/>
      <c r="S30" s="238"/>
      <c r="T30" s="238"/>
      <c r="U30" s="238"/>
      <c r="V30" s="238"/>
      <c r="W30" s="238"/>
      <c r="X30" s="238"/>
      <c r="Y30" s="238"/>
      <c r="Z30" s="238"/>
      <c r="AA30" s="238"/>
      <c r="AB30" s="238"/>
      <c r="AC30" s="238"/>
      <c r="AD30" s="238"/>
      <c r="AE30" s="238"/>
      <c r="AF30" s="238"/>
    </row>
    <row r="31" spans="1:32" ht="12">
      <c r="A31" s="193">
        <v>1996</v>
      </c>
      <c r="B31" s="194" t="s">
        <v>30</v>
      </c>
      <c r="C31" s="148">
        <v>4970</v>
      </c>
      <c r="D31" s="148">
        <v>1461</v>
      </c>
      <c r="E31" s="148">
        <v>590</v>
      </c>
      <c r="F31" s="148">
        <v>44</v>
      </c>
      <c r="G31" s="148">
        <v>7065</v>
      </c>
      <c r="H31" s="182">
        <v>2509</v>
      </c>
      <c r="I31" s="148">
        <v>2534</v>
      </c>
      <c r="J31" s="148">
        <v>0</v>
      </c>
      <c r="K31" s="148">
        <v>2962</v>
      </c>
      <c r="L31" s="148">
        <v>1441</v>
      </c>
      <c r="M31" s="148">
        <v>1527</v>
      </c>
      <c r="N31" s="149">
        <v>9446</v>
      </c>
      <c r="O31" s="148">
        <v>1571</v>
      </c>
      <c r="P31" s="148">
        <v>14940</v>
      </c>
      <c r="Q31" s="149">
        <v>16511</v>
      </c>
      <c r="R31" s="233"/>
      <c r="S31" s="238"/>
      <c r="T31" s="238"/>
      <c r="U31" s="238"/>
      <c r="V31" s="238"/>
      <c r="W31" s="238"/>
      <c r="X31" s="238"/>
      <c r="Y31" s="238"/>
      <c r="Z31" s="238"/>
      <c r="AA31" s="238"/>
      <c r="AB31" s="238"/>
      <c r="AC31" s="238"/>
      <c r="AD31" s="238"/>
      <c r="AE31" s="238"/>
      <c r="AF31" s="238"/>
    </row>
    <row r="32" spans="1:32" ht="12">
      <c r="A32" s="192">
        <v>1997</v>
      </c>
      <c r="B32" s="161" t="s">
        <v>20</v>
      </c>
      <c r="C32" s="144">
        <v>5293.73</v>
      </c>
      <c r="D32" s="144">
        <v>1472.26</v>
      </c>
      <c r="E32" s="144">
        <v>718</v>
      </c>
      <c r="F32" s="144">
        <v>43</v>
      </c>
      <c r="G32" s="144">
        <v>7526.98</v>
      </c>
      <c r="H32" s="181">
        <v>2645.7</v>
      </c>
      <c r="I32" s="144">
        <v>2063.1</v>
      </c>
      <c r="J32" s="144">
        <v>0</v>
      </c>
      <c r="K32" s="144">
        <v>2754</v>
      </c>
      <c r="L32" s="144">
        <v>1404.7</v>
      </c>
      <c r="M32" s="144">
        <v>1455.4</v>
      </c>
      <c r="N32" s="145">
        <v>8867.5</v>
      </c>
      <c r="O32" s="144">
        <v>1498.4</v>
      </c>
      <c r="P32" s="144">
        <v>14896.08</v>
      </c>
      <c r="Q32" s="145">
        <v>16394.48</v>
      </c>
      <c r="R32" s="233"/>
      <c r="S32" s="238"/>
      <c r="T32" s="238"/>
      <c r="U32" s="238"/>
      <c r="V32" s="238"/>
      <c r="W32" s="238"/>
      <c r="X32" s="238"/>
      <c r="Y32" s="238"/>
      <c r="Z32" s="238"/>
      <c r="AA32" s="238"/>
      <c r="AB32" s="238"/>
      <c r="AC32" s="238"/>
      <c r="AD32" s="238"/>
      <c r="AE32" s="238"/>
      <c r="AF32" s="238"/>
    </row>
    <row r="33" spans="1:32" ht="12">
      <c r="A33" s="192">
        <v>1997</v>
      </c>
      <c r="B33" s="161" t="s">
        <v>21</v>
      </c>
      <c r="C33" s="144">
        <v>4933.44</v>
      </c>
      <c r="D33" s="144">
        <v>1385.2</v>
      </c>
      <c r="E33" s="144">
        <v>836</v>
      </c>
      <c r="F33" s="144">
        <v>43</v>
      </c>
      <c r="G33" s="144">
        <v>7197.64</v>
      </c>
      <c r="H33" s="181">
        <v>2501.7</v>
      </c>
      <c r="I33" s="144">
        <v>2221.5</v>
      </c>
      <c r="J33" s="144">
        <v>0</v>
      </c>
      <c r="K33" s="144">
        <v>2799.6</v>
      </c>
      <c r="L33" s="144">
        <v>1459.3</v>
      </c>
      <c r="M33" s="144">
        <v>1455.4</v>
      </c>
      <c r="N33" s="145">
        <v>8982.1</v>
      </c>
      <c r="O33" s="144">
        <v>1498.4</v>
      </c>
      <c r="P33" s="144">
        <v>14681.34</v>
      </c>
      <c r="Q33" s="145">
        <v>16179.74</v>
      </c>
      <c r="R33" s="233"/>
      <c r="S33" s="238"/>
      <c r="T33" s="238"/>
      <c r="U33" s="238"/>
      <c r="V33" s="238"/>
      <c r="W33" s="238"/>
      <c r="X33" s="238"/>
      <c r="Y33" s="238"/>
      <c r="Z33" s="238"/>
      <c r="AA33" s="238"/>
      <c r="AB33" s="238"/>
      <c r="AC33" s="238"/>
      <c r="AD33" s="238"/>
      <c r="AE33" s="238"/>
      <c r="AF33" s="238"/>
    </row>
    <row r="34" spans="1:32" ht="12">
      <c r="A34" s="192">
        <v>1997</v>
      </c>
      <c r="B34" s="161" t="s">
        <v>22</v>
      </c>
      <c r="C34" s="144">
        <v>5286.8</v>
      </c>
      <c r="D34" s="144">
        <v>1402.93</v>
      </c>
      <c r="E34" s="144">
        <v>686</v>
      </c>
      <c r="F34" s="144">
        <v>43</v>
      </c>
      <c r="G34" s="144">
        <v>7418.73</v>
      </c>
      <c r="H34" s="181">
        <v>2459.48</v>
      </c>
      <c r="I34" s="144">
        <v>2403.36</v>
      </c>
      <c r="J34" s="144">
        <v>0</v>
      </c>
      <c r="K34" s="144">
        <v>2974.41</v>
      </c>
      <c r="L34" s="144">
        <v>1376.39</v>
      </c>
      <c r="M34" s="144">
        <v>1455.4</v>
      </c>
      <c r="N34" s="145">
        <v>9213.65</v>
      </c>
      <c r="O34" s="144">
        <v>1498.4</v>
      </c>
      <c r="P34" s="144">
        <v>15133.98</v>
      </c>
      <c r="Q34" s="145">
        <v>16632.38</v>
      </c>
      <c r="R34" s="233"/>
      <c r="S34" s="238"/>
      <c r="T34" s="238"/>
      <c r="U34" s="238"/>
      <c r="V34" s="238"/>
      <c r="W34" s="238"/>
      <c r="X34" s="238"/>
      <c r="Y34" s="238"/>
      <c r="Z34" s="238"/>
      <c r="AA34" s="238"/>
      <c r="AB34" s="238"/>
      <c r="AC34" s="238"/>
      <c r="AD34" s="238"/>
      <c r="AE34" s="238"/>
      <c r="AF34" s="238"/>
    </row>
    <row r="35" spans="1:32" ht="12">
      <c r="A35" s="192">
        <v>1997</v>
      </c>
      <c r="B35" s="161" t="s">
        <v>46</v>
      </c>
      <c r="C35" s="144">
        <v>5536.57</v>
      </c>
      <c r="D35" s="144">
        <v>1184.43</v>
      </c>
      <c r="E35" s="144">
        <v>740</v>
      </c>
      <c r="F35" s="144">
        <v>40</v>
      </c>
      <c r="G35" s="144">
        <v>7501</v>
      </c>
      <c r="H35" s="181">
        <v>2306.8</v>
      </c>
      <c r="I35" s="144">
        <v>2433.2</v>
      </c>
      <c r="J35" s="144">
        <v>0</v>
      </c>
      <c r="K35" s="144">
        <v>2893.8</v>
      </c>
      <c r="L35" s="144">
        <v>1435.5</v>
      </c>
      <c r="M35" s="144">
        <v>1471.7</v>
      </c>
      <c r="N35" s="145">
        <v>9069.3</v>
      </c>
      <c r="O35" s="144">
        <v>1511.7</v>
      </c>
      <c r="P35" s="144">
        <v>15058.6</v>
      </c>
      <c r="Q35" s="145">
        <v>16570.3</v>
      </c>
      <c r="R35" s="233"/>
      <c r="S35" s="238"/>
      <c r="T35" s="238"/>
      <c r="U35" s="238"/>
      <c r="V35" s="238"/>
      <c r="W35" s="238"/>
      <c r="X35" s="238"/>
      <c r="Y35" s="238"/>
      <c r="Z35" s="238"/>
      <c r="AA35" s="238"/>
      <c r="AB35" s="238"/>
      <c r="AC35" s="238"/>
      <c r="AD35" s="238"/>
      <c r="AE35" s="238"/>
      <c r="AF35" s="238"/>
    </row>
    <row r="36" spans="1:32" ht="12">
      <c r="A36" s="192">
        <v>1997</v>
      </c>
      <c r="B36" s="161" t="s">
        <v>19</v>
      </c>
      <c r="C36" s="144">
        <v>5521.82</v>
      </c>
      <c r="D36" s="144">
        <v>1044.73</v>
      </c>
      <c r="E36" s="144">
        <v>544</v>
      </c>
      <c r="F36" s="144">
        <v>40</v>
      </c>
      <c r="G36" s="144">
        <v>7150.55</v>
      </c>
      <c r="H36" s="181">
        <v>2269.2</v>
      </c>
      <c r="I36" s="144">
        <v>2479.8</v>
      </c>
      <c r="J36" s="144">
        <v>0</v>
      </c>
      <c r="K36" s="144">
        <v>2928.8</v>
      </c>
      <c r="L36" s="144">
        <v>1470.3</v>
      </c>
      <c r="M36" s="144">
        <v>1471.7</v>
      </c>
      <c r="N36" s="145">
        <v>9148.1</v>
      </c>
      <c r="O36" s="144">
        <v>1511.7</v>
      </c>
      <c r="P36" s="144">
        <v>14786.95</v>
      </c>
      <c r="Q36" s="145">
        <v>16298.65</v>
      </c>
      <c r="R36" s="233"/>
      <c r="S36" s="238"/>
      <c r="T36" s="238"/>
      <c r="U36" s="238"/>
      <c r="V36" s="238"/>
      <c r="W36" s="238"/>
      <c r="X36" s="238"/>
      <c r="Y36" s="238"/>
      <c r="Z36" s="238"/>
      <c r="AA36" s="238"/>
      <c r="AB36" s="238"/>
      <c r="AC36" s="238"/>
      <c r="AD36" s="238"/>
      <c r="AE36" s="238"/>
      <c r="AF36" s="238"/>
    </row>
    <row r="37" spans="1:32" ht="12">
      <c r="A37" s="192">
        <v>1997</v>
      </c>
      <c r="B37" s="161" t="s">
        <v>24</v>
      </c>
      <c r="C37" s="144">
        <v>5353.2</v>
      </c>
      <c r="D37" s="144">
        <v>1409.46</v>
      </c>
      <c r="E37" s="144">
        <v>610</v>
      </c>
      <c r="F37" s="144">
        <v>40</v>
      </c>
      <c r="G37" s="144">
        <v>7412.66</v>
      </c>
      <c r="H37" s="181">
        <v>2385.56</v>
      </c>
      <c r="I37" s="144">
        <v>2436.05</v>
      </c>
      <c r="J37" s="144">
        <v>0</v>
      </c>
      <c r="K37" s="144">
        <v>2975.15</v>
      </c>
      <c r="L37" s="144">
        <v>1556.03</v>
      </c>
      <c r="M37" s="144">
        <v>1471.7</v>
      </c>
      <c r="N37" s="145">
        <v>9352.79</v>
      </c>
      <c r="O37" s="144">
        <v>1511.7</v>
      </c>
      <c r="P37" s="144">
        <v>15253.75</v>
      </c>
      <c r="Q37" s="145">
        <v>16765.45</v>
      </c>
      <c r="R37" s="233"/>
      <c r="S37" s="238"/>
      <c r="T37" s="238"/>
      <c r="U37" s="238"/>
      <c r="V37" s="238"/>
      <c r="W37" s="238"/>
      <c r="X37" s="238"/>
      <c r="Y37" s="238"/>
      <c r="Z37" s="238"/>
      <c r="AA37" s="238"/>
      <c r="AB37" s="238"/>
      <c r="AC37" s="238"/>
      <c r="AD37" s="238"/>
      <c r="AE37" s="238"/>
      <c r="AF37" s="238"/>
    </row>
    <row r="38" spans="1:32" ht="12">
      <c r="A38" s="192">
        <v>1997</v>
      </c>
      <c r="B38" s="161" t="s">
        <v>25</v>
      </c>
      <c r="C38" s="144">
        <v>5174.65</v>
      </c>
      <c r="D38" s="144">
        <v>1366.48</v>
      </c>
      <c r="E38" s="144">
        <v>542</v>
      </c>
      <c r="F38" s="144">
        <v>160</v>
      </c>
      <c r="G38" s="144">
        <v>7243.13</v>
      </c>
      <c r="H38" s="181">
        <v>2347.4</v>
      </c>
      <c r="I38" s="144">
        <v>2286.5</v>
      </c>
      <c r="J38" s="144">
        <v>0</v>
      </c>
      <c r="K38" s="144">
        <v>3120.3</v>
      </c>
      <c r="L38" s="144">
        <v>1440.5</v>
      </c>
      <c r="M38" s="144">
        <v>1764.6</v>
      </c>
      <c r="N38" s="145">
        <v>9194.7</v>
      </c>
      <c r="O38" s="144">
        <v>1924.6</v>
      </c>
      <c r="P38" s="144">
        <v>14513.23</v>
      </c>
      <c r="Q38" s="145">
        <v>16437.83</v>
      </c>
      <c r="R38" s="233"/>
      <c r="S38" s="238"/>
      <c r="T38" s="238"/>
      <c r="U38" s="238"/>
      <c r="V38" s="238"/>
      <c r="W38" s="238"/>
      <c r="X38" s="238"/>
      <c r="Y38" s="238"/>
      <c r="Z38" s="238"/>
      <c r="AA38" s="238"/>
      <c r="AB38" s="238"/>
      <c r="AC38" s="238"/>
      <c r="AD38" s="238"/>
      <c r="AE38" s="238"/>
      <c r="AF38" s="238"/>
    </row>
    <row r="39" spans="1:32" ht="12">
      <c r="A39" s="192">
        <v>1997</v>
      </c>
      <c r="B39" s="161" t="s">
        <v>26</v>
      </c>
      <c r="C39" s="144">
        <v>5543.44</v>
      </c>
      <c r="D39" s="144">
        <v>1113.81</v>
      </c>
      <c r="E39" s="144">
        <v>592</v>
      </c>
      <c r="F39" s="144">
        <v>160</v>
      </c>
      <c r="G39" s="144">
        <v>7409.25</v>
      </c>
      <c r="H39" s="181">
        <v>2430.9</v>
      </c>
      <c r="I39" s="144">
        <v>2413.6</v>
      </c>
      <c r="J39" s="144">
        <v>0</v>
      </c>
      <c r="K39" s="144">
        <v>2922.1</v>
      </c>
      <c r="L39" s="144">
        <v>1509.3</v>
      </c>
      <c r="M39" s="144">
        <v>1809.6</v>
      </c>
      <c r="N39" s="145">
        <v>9275.9</v>
      </c>
      <c r="O39" s="144">
        <v>1969.6</v>
      </c>
      <c r="P39" s="144">
        <v>14715.55</v>
      </c>
      <c r="Q39" s="145">
        <v>16685.15</v>
      </c>
      <c r="R39" s="233"/>
      <c r="S39" s="238"/>
      <c r="T39" s="238"/>
      <c r="U39" s="238"/>
      <c r="V39" s="238"/>
      <c r="W39" s="238"/>
      <c r="X39" s="238"/>
      <c r="Y39" s="238"/>
      <c r="Z39" s="238"/>
      <c r="AA39" s="238"/>
      <c r="AB39" s="238"/>
      <c r="AC39" s="238"/>
      <c r="AD39" s="238"/>
      <c r="AE39" s="238"/>
      <c r="AF39" s="238"/>
    </row>
    <row r="40" spans="1:32" ht="12">
      <c r="A40" s="192">
        <v>1997</v>
      </c>
      <c r="B40" s="161" t="s">
        <v>27</v>
      </c>
      <c r="C40" s="144">
        <v>5056.75</v>
      </c>
      <c r="D40" s="144">
        <v>1532.79</v>
      </c>
      <c r="E40" s="144">
        <v>620</v>
      </c>
      <c r="F40" s="144">
        <v>160</v>
      </c>
      <c r="G40" s="144">
        <v>7369.53</v>
      </c>
      <c r="H40" s="181">
        <v>2342.03</v>
      </c>
      <c r="I40" s="144">
        <v>2352.14</v>
      </c>
      <c r="J40" s="144">
        <v>0</v>
      </c>
      <c r="K40" s="144">
        <v>3004.13</v>
      </c>
      <c r="L40" s="144">
        <v>1547.53</v>
      </c>
      <c r="M40" s="144">
        <v>1814.1</v>
      </c>
      <c r="N40" s="145">
        <v>9245.83</v>
      </c>
      <c r="O40" s="144">
        <v>1974.1</v>
      </c>
      <c r="P40" s="144">
        <v>14641.27</v>
      </c>
      <c r="Q40" s="145">
        <v>16615.37</v>
      </c>
      <c r="R40" s="233"/>
      <c r="S40" s="238"/>
      <c r="T40" s="238"/>
      <c r="U40" s="238"/>
      <c r="V40" s="238"/>
      <c r="W40" s="238"/>
      <c r="X40" s="238"/>
      <c r="Y40" s="238"/>
      <c r="Z40" s="238"/>
      <c r="AA40" s="238"/>
      <c r="AB40" s="238"/>
      <c r="AC40" s="238"/>
      <c r="AD40" s="238"/>
      <c r="AE40" s="238"/>
      <c r="AF40" s="238"/>
    </row>
    <row r="41" spans="1:32" ht="12">
      <c r="A41" s="192">
        <v>1997</v>
      </c>
      <c r="B41" s="161" t="s">
        <v>28</v>
      </c>
      <c r="C41" s="144">
        <v>5550.11</v>
      </c>
      <c r="D41" s="144">
        <v>1287.36</v>
      </c>
      <c r="E41" s="144">
        <v>669</v>
      </c>
      <c r="F41" s="144">
        <v>160</v>
      </c>
      <c r="G41" s="144">
        <v>7666.46</v>
      </c>
      <c r="H41" s="181">
        <v>2224.2</v>
      </c>
      <c r="I41" s="144">
        <v>2278.3</v>
      </c>
      <c r="J41" s="144">
        <v>0</v>
      </c>
      <c r="K41" s="144">
        <v>2924.1</v>
      </c>
      <c r="L41" s="144">
        <v>1480.2</v>
      </c>
      <c r="M41" s="144">
        <v>1760.1</v>
      </c>
      <c r="N41" s="145">
        <v>8906.8</v>
      </c>
      <c r="O41" s="144">
        <v>1920.1</v>
      </c>
      <c r="P41" s="144">
        <v>14653.16</v>
      </c>
      <c r="Q41" s="145">
        <v>16573.26</v>
      </c>
      <c r="R41" s="233"/>
      <c r="S41" s="238"/>
      <c r="T41" s="238"/>
      <c r="U41" s="238"/>
      <c r="V41" s="238"/>
      <c r="W41" s="238"/>
      <c r="X41" s="238"/>
      <c r="Y41" s="238"/>
      <c r="Z41" s="238"/>
      <c r="AA41" s="238"/>
      <c r="AB41" s="238"/>
      <c r="AC41" s="238"/>
      <c r="AD41" s="238"/>
      <c r="AE41" s="238"/>
      <c r="AF41" s="238"/>
    </row>
    <row r="42" spans="1:32" ht="12">
      <c r="A42" s="192">
        <v>1997</v>
      </c>
      <c r="B42" s="161" t="s">
        <v>29</v>
      </c>
      <c r="C42" s="144">
        <v>4706.58</v>
      </c>
      <c r="D42" s="144">
        <v>1310.4</v>
      </c>
      <c r="E42" s="144">
        <v>733</v>
      </c>
      <c r="F42" s="144">
        <v>160</v>
      </c>
      <c r="G42" s="144">
        <v>6909.98</v>
      </c>
      <c r="H42" s="181">
        <v>2384.9</v>
      </c>
      <c r="I42" s="144">
        <v>2696.8</v>
      </c>
      <c r="J42" s="144">
        <v>0</v>
      </c>
      <c r="K42" s="144">
        <v>3074.5</v>
      </c>
      <c r="L42" s="144">
        <v>1574.2</v>
      </c>
      <c r="M42" s="144">
        <v>1932.1</v>
      </c>
      <c r="N42" s="145">
        <v>9730.4</v>
      </c>
      <c r="O42" s="144">
        <v>2092.1</v>
      </c>
      <c r="P42" s="144">
        <v>14548.28</v>
      </c>
      <c r="Q42" s="145">
        <v>16640.38</v>
      </c>
      <c r="R42" s="233"/>
      <c r="S42" s="238"/>
      <c r="T42" s="238"/>
      <c r="U42" s="238"/>
      <c r="V42" s="238"/>
      <c r="W42" s="238"/>
      <c r="X42" s="238"/>
      <c r="Y42" s="238"/>
      <c r="Z42" s="238"/>
      <c r="AA42" s="238"/>
      <c r="AB42" s="238"/>
      <c r="AC42" s="238"/>
      <c r="AD42" s="238"/>
      <c r="AE42" s="238"/>
      <c r="AF42" s="238"/>
    </row>
    <row r="43" spans="1:32" ht="12">
      <c r="A43" s="193">
        <v>1997</v>
      </c>
      <c r="B43" s="194" t="s">
        <v>30</v>
      </c>
      <c r="C43" s="148">
        <v>4976.66</v>
      </c>
      <c r="D43" s="148">
        <v>1463.13</v>
      </c>
      <c r="E43" s="148">
        <v>790</v>
      </c>
      <c r="F43" s="148">
        <v>160</v>
      </c>
      <c r="G43" s="148">
        <v>7389.79</v>
      </c>
      <c r="H43" s="182">
        <v>2223.68</v>
      </c>
      <c r="I43" s="148">
        <v>2500.02</v>
      </c>
      <c r="J43" s="148">
        <v>0</v>
      </c>
      <c r="K43" s="148">
        <v>2879.51</v>
      </c>
      <c r="L43" s="148">
        <v>1534.81</v>
      </c>
      <c r="M43" s="148">
        <v>1858.1</v>
      </c>
      <c r="N43" s="149">
        <v>9138.02</v>
      </c>
      <c r="O43" s="148">
        <v>2018.1</v>
      </c>
      <c r="P43" s="148">
        <v>14509.71</v>
      </c>
      <c r="Q43" s="149">
        <v>16527.81</v>
      </c>
      <c r="R43" s="233"/>
      <c r="S43" s="238"/>
      <c r="T43" s="238"/>
      <c r="U43" s="238"/>
      <c r="V43" s="238"/>
      <c r="W43" s="238"/>
      <c r="X43" s="238"/>
      <c r="Y43" s="238"/>
      <c r="Z43" s="238"/>
      <c r="AA43" s="238"/>
      <c r="AB43" s="238"/>
      <c r="AC43" s="238"/>
      <c r="AD43" s="238"/>
      <c r="AE43" s="238"/>
      <c r="AF43" s="238"/>
    </row>
    <row r="44" spans="1:32" ht="12">
      <c r="A44" s="192">
        <v>1998</v>
      </c>
      <c r="B44" s="161" t="s">
        <v>20</v>
      </c>
      <c r="C44" s="144">
        <v>5777.15</v>
      </c>
      <c r="D44" s="144">
        <v>1442.99</v>
      </c>
      <c r="E44" s="144">
        <v>710.55</v>
      </c>
      <c r="F44" s="144">
        <v>200</v>
      </c>
      <c r="G44" s="144">
        <v>8130.69</v>
      </c>
      <c r="H44" s="181">
        <v>2440.3</v>
      </c>
      <c r="I44" s="144">
        <v>2897.6</v>
      </c>
      <c r="J44" s="144">
        <v>0</v>
      </c>
      <c r="K44" s="144">
        <v>1928</v>
      </c>
      <c r="L44" s="144">
        <v>1440.4</v>
      </c>
      <c r="M44" s="144">
        <v>1344</v>
      </c>
      <c r="N44" s="145">
        <v>8706.3</v>
      </c>
      <c r="O44" s="144">
        <v>1544</v>
      </c>
      <c r="P44" s="144">
        <v>15292.99</v>
      </c>
      <c r="Q44" s="145">
        <v>16836.99</v>
      </c>
      <c r="R44" s="233"/>
      <c r="S44" s="238"/>
      <c r="T44" s="238"/>
      <c r="U44" s="238"/>
      <c r="V44" s="238"/>
      <c r="W44" s="238"/>
      <c r="X44" s="238"/>
      <c r="Y44" s="238"/>
      <c r="Z44" s="238"/>
      <c r="AA44" s="238"/>
      <c r="AB44" s="238"/>
      <c r="AC44" s="238"/>
      <c r="AD44" s="238"/>
      <c r="AE44" s="238"/>
      <c r="AF44" s="238"/>
    </row>
    <row r="45" spans="1:32" ht="12">
      <c r="A45" s="192">
        <v>1998</v>
      </c>
      <c r="B45" s="161" t="s">
        <v>21</v>
      </c>
      <c r="C45" s="144">
        <v>5073.11</v>
      </c>
      <c r="D45" s="144">
        <v>2078.27</v>
      </c>
      <c r="E45" s="144">
        <v>881.63</v>
      </c>
      <c r="F45" s="144">
        <v>200</v>
      </c>
      <c r="G45" s="144">
        <v>8233.02</v>
      </c>
      <c r="H45" s="181">
        <v>2368.1</v>
      </c>
      <c r="I45" s="144">
        <v>2972.8</v>
      </c>
      <c r="J45" s="144">
        <v>0</v>
      </c>
      <c r="K45" s="144">
        <v>1920.3</v>
      </c>
      <c r="L45" s="144">
        <v>1397.2</v>
      </c>
      <c r="M45" s="144">
        <v>1619</v>
      </c>
      <c r="N45" s="145">
        <v>8658.4</v>
      </c>
      <c r="O45" s="144">
        <v>1819</v>
      </c>
      <c r="P45" s="144">
        <v>15072.42</v>
      </c>
      <c r="Q45" s="145">
        <v>16891.42</v>
      </c>
      <c r="R45" s="233"/>
      <c r="S45" s="238"/>
      <c r="T45" s="238"/>
      <c r="U45" s="238"/>
      <c r="V45" s="238"/>
      <c r="W45" s="238"/>
      <c r="X45" s="238"/>
      <c r="Y45" s="238"/>
      <c r="Z45" s="238"/>
      <c r="AA45" s="238"/>
      <c r="AB45" s="238"/>
      <c r="AC45" s="238"/>
      <c r="AD45" s="238"/>
      <c r="AE45" s="238"/>
      <c r="AF45" s="238"/>
    </row>
    <row r="46" spans="1:32" ht="12">
      <c r="A46" s="192">
        <v>1998</v>
      </c>
      <c r="B46" s="161" t="s">
        <v>22</v>
      </c>
      <c r="C46" s="144">
        <v>5492.75</v>
      </c>
      <c r="D46" s="144">
        <v>1308.78</v>
      </c>
      <c r="E46" s="144">
        <v>774.85</v>
      </c>
      <c r="F46" s="144">
        <v>200</v>
      </c>
      <c r="G46" s="144">
        <v>7776.38</v>
      </c>
      <c r="H46" s="181">
        <v>2536.5</v>
      </c>
      <c r="I46" s="144">
        <v>3191.2</v>
      </c>
      <c r="J46" s="144">
        <v>0</v>
      </c>
      <c r="K46" s="144">
        <v>1863.1</v>
      </c>
      <c r="L46" s="144">
        <v>1403.4</v>
      </c>
      <c r="M46" s="144">
        <v>1649</v>
      </c>
      <c r="N46" s="145">
        <v>8994.2</v>
      </c>
      <c r="O46" s="144">
        <v>1849</v>
      </c>
      <c r="P46" s="144">
        <v>14921.58</v>
      </c>
      <c r="Q46" s="145">
        <v>16770.58</v>
      </c>
      <c r="R46" s="233"/>
      <c r="S46" s="238"/>
      <c r="T46" s="238"/>
      <c r="U46" s="238"/>
      <c r="V46" s="238"/>
      <c r="W46" s="238"/>
      <c r="X46" s="238"/>
      <c r="Y46" s="238"/>
      <c r="Z46" s="238"/>
      <c r="AA46" s="238"/>
      <c r="AB46" s="238"/>
      <c r="AC46" s="238"/>
      <c r="AD46" s="238"/>
      <c r="AE46" s="238"/>
      <c r="AF46" s="238"/>
    </row>
    <row r="47" spans="1:32" ht="12">
      <c r="A47" s="192">
        <v>1998</v>
      </c>
      <c r="B47" s="161" t="s">
        <v>46</v>
      </c>
      <c r="C47" s="144">
        <v>5397.02</v>
      </c>
      <c r="D47" s="144">
        <v>1153.03</v>
      </c>
      <c r="E47" s="144">
        <v>760.31</v>
      </c>
      <c r="F47" s="144">
        <v>60</v>
      </c>
      <c r="G47" s="144">
        <v>7370.36</v>
      </c>
      <c r="H47" s="181">
        <v>2200.2</v>
      </c>
      <c r="I47" s="144">
        <v>3768</v>
      </c>
      <c r="J47" s="144">
        <v>0</v>
      </c>
      <c r="K47" s="144">
        <v>2171.6</v>
      </c>
      <c r="L47" s="144">
        <v>1437.9</v>
      </c>
      <c r="M47" s="144">
        <v>2166</v>
      </c>
      <c r="N47" s="145">
        <v>9577.7</v>
      </c>
      <c r="O47" s="144">
        <v>2226</v>
      </c>
      <c r="P47" s="144">
        <v>14722.06</v>
      </c>
      <c r="Q47" s="145">
        <v>16948.06</v>
      </c>
      <c r="R47" s="233"/>
      <c r="S47" s="238"/>
      <c r="T47" s="238"/>
      <c r="U47" s="238"/>
      <c r="V47" s="238"/>
      <c r="W47" s="238"/>
      <c r="X47" s="238"/>
      <c r="Y47" s="238"/>
      <c r="Z47" s="238"/>
      <c r="AA47" s="238"/>
      <c r="AB47" s="238"/>
      <c r="AC47" s="238"/>
      <c r="AD47" s="238"/>
      <c r="AE47" s="238"/>
      <c r="AF47" s="238"/>
    </row>
    <row r="48" spans="1:32" ht="12">
      <c r="A48" s="192">
        <v>1998</v>
      </c>
      <c r="B48" s="161" t="s">
        <v>19</v>
      </c>
      <c r="C48" s="144">
        <v>5471.8</v>
      </c>
      <c r="D48" s="144">
        <v>1774.8</v>
      </c>
      <c r="E48" s="144">
        <v>724.22</v>
      </c>
      <c r="F48" s="144">
        <v>60</v>
      </c>
      <c r="G48" s="144">
        <v>8030.82</v>
      </c>
      <c r="H48" s="181">
        <v>2166.8</v>
      </c>
      <c r="I48" s="144">
        <v>4085.1</v>
      </c>
      <c r="J48" s="144">
        <v>0</v>
      </c>
      <c r="K48" s="144">
        <v>1898.8</v>
      </c>
      <c r="L48" s="144">
        <v>1528.8</v>
      </c>
      <c r="M48" s="144">
        <v>2230.8</v>
      </c>
      <c r="N48" s="145">
        <v>9679.5</v>
      </c>
      <c r="O48" s="144">
        <v>2290.8</v>
      </c>
      <c r="P48" s="144">
        <v>15419.52</v>
      </c>
      <c r="Q48" s="145">
        <v>17710.32</v>
      </c>
      <c r="R48" s="233"/>
      <c r="S48" s="238"/>
      <c r="T48" s="238"/>
      <c r="U48" s="238"/>
      <c r="V48" s="238"/>
      <c r="W48" s="238"/>
      <c r="X48" s="238"/>
      <c r="Y48" s="238"/>
      <c r="Z48" s="238"/>
      <c r="AA48" s="238"/>
      <c r="AB48" s="238"/>
      <c r="AC48" s="238"/>
      <c r="AD48" s="238"/>
      <c r="AE48" s="238"/>
      <c r="AF48" s="238"/>
    </row>
    <row r="49" spans="1:32" ht="12">
      <c r="A49" s="192">
        <v>1998</v>
      </c>
      <c r="B49" s="161" t="s">
        <v>24</v>
      </c>
      <c r="C49" s="144">
        <v>5774.1</v>
      </c>
      <c r="D49" s="144">
        <v>1311.3</v>
      </c>
      <c r="E49" s="144">
        <v>479.62</v>
      </c>
      <c r="F49" s="144">
        <v>60</v>
      </c>
      <c r="G49" s="144">
        <v>7625.02</v>
      </c>
      <c r="H49" s="181">
        <v>2063.5</v>
      </c>
      <c r="I49" s="144">
        <v>3910.9</v>
      </c>
      <c r="J49" s="144">
        <v>0</v>
      </c>
      <c r="K49" s="144">
        <v>2012.7</v>
      </c>
      <c r="L49" s="144">
        <v>1586</v>
      </c>
      <c r="M49" s="144">
        <v>2230.8</v>
      </c>
      <c r="N49" s="145">
        <v>9573.1</v>
      </c>
      <c r="O49" s="144">
        <v>2290.8</v>
      </c>
      <c r="P49" s="144">
        <v>14907.32</v>
      </c>
      <c r="Q49" s="145">
        <v>17198.12</v>
      </c>
      <c r="R49" s="233"/>
      <c r="S49" s="238"/>
      <c r="T49" s="238"/>
      <c r="U49" s="238"/>
      <c r="V49" s="238"/>
      <c r="W49" s="238"/>
      <c r="X49" s="238"/>
      <c r="Y49" s="238"/>
      <c r="Z49" s="238"/>
      <c r="AA49" s="238"/>
      <c r="AB49" s="238"/>
      <c r="AC49" s="238"/>
      <c r="AD49" s="238"/>
      <c r="AE49" s="238"/>
      <c r="AF49" s="238"/>
    </row>
    <row r="50" spans="1:32" ht="12">
      <c r="A50" s="192">
        <v>1998</v>
      </c>
      <c r="B50" s="161" t="s">
        <v>25</v>
      </c>
      <c r="C50" s="144">
        <v>5888</v>
      </c>
      <c r="D50" s="144">
        <v>1372</v>
      </c>
      <c r="E50" s="144">
        <v>545.78</v>
      </c>
      <c r="F50" s="144">
        <v>60</v>
      </c>
      <c r="G50" s="144">
        <v>7865.78</v>
      </c>
      <c r="H50" s="181">
        <v>2045.4</v>
      </c>
      <c r="I50" s="144">
        <v>4177.6</v>
      </c>
      <c r="J50" s="144">
        <v>0</v>
      </c>
      <c r="K50" s="144">
        <v>1710.4</v>
      </c>
      <c r="L50" s="144">
        <v>1542.4</v>
      </c>
      <c r="M50" s="144">
        <v>2401</v>
      </c>
      <c r="N50" s="145">
        <v>9475.8</v>
      </c>
      <c r="O50" s="144">
        <v>2461</v>
      </c>
      <c r="P50" s="144">
        <v>14880.58</v>
      </c>
      <c r="Q50" s="145">
        <v>17341.58</v>
      </c>
      <c r="R50" s="233"/>
      <c r="S50" s="238"/>
      <c r="T50" s="238"/>
      <c r="U50" s="238"/>
      <c r="V50" s="238"/>
      <c r="W50" s="238"/>
      <c r="X50" s="238"/>
      <c r="Y50" s="238"/>
      <c r="Z50" s="238"/>
      <c r="AA50" s="238"/>
      <c r="AB50" s="238"/>
      <c r="AC50" s="238"/>
      <c r="AD50" s="238"/>
      <c r="AE50" s="238"/>
      <c r="AF50" s="238"/>
    </row>
    <row r="51" spans="1:32" ht="12">
      <c r="A51" s="192">
        <v>1998</v>
      </c>
      <c r="B51" s="161" t="s">
        <v>26</v>
      </c>
      <c r="C51" s="144">
        <v>5451.4</v>
      </c>
      <c r="D51" s="144">
        <v>1462.82</v>
      </c>
      <c r="E51" s="144">
        <v>600.35</v>
      </c>
      <c r="F51" s="144">
        <v>60</v>
      </c>
      <c r="G51" s="144">
        <v>7574.57</v>
      </c>
      <c r="H51" s="181">
        <v>2026.8</v>
      </c>
      <c r="I51" s="144">
        <v>4266.3</v>
      </c>
      <c r="J51" s="144">
        <v>0</v>
      </c>
      <c r="K51" s="144">
        <v>1700.5</v>
      </c>
      <c r="L51" s="144">
        <v>1555.2</v>
      </c>
      <c r="M51" s="144">
        <v>2511</v>
      </c>
      <c r="N51" s="145">
        <v>9548.8</v>
      </c>
      <c r="O51" s="144">
        <v>2571</v>
      </c>
      <c r="P51" s="144">
        <v>14552.37</v>
      </c>
      <c r="Q51" s="145">
        <v>17123.37</v>
      </c>
      <c r="R51" s="233"/>
      <c r="S51" s="238"/>
      <c r="T51" s="238"/>
      <c r="U51" s="238"/>
      <c r="V51" s="238"/>
      <c r="W51" s="238"/>
      <c r="X51" s="238"/>
      <c r="Y51" s="238"/>
      <c r="Z51" s="238"/>
      <c r="AA51" s="238"/>
      <c r="AB51" s="238"/>
      <c r="AC51" s="238"/>
      <c r="AD51" s="238"/>
      <c r="AE51" s="238"/>
      <c r="AF51" s="238"/>
    </row>
    <row r="52" spans="1:32" ht="12">
      <c r="A52" s="192">
        <v>1998</v>
      </c>
      <c r="B52" s="161" t="s">
        <v>27</v>
      </c>
      <c r="C52" s="144">
        <v>5487.27</v>
      </c>
      <c r="D52" s="144">
        <v>1665.02</v>
      </c>
      <c r="E52" s="144">
        <v>750.86</v>
      </c>
      <c r="F52" s="144">
        <v>60</v>
      </c>
      <c r="G52" s="144">
        <v>7963.15</v>
      </c>
      <c r="H52" s="181">
        <v>2010.95</v>
      </c>
      <c r="I52" s="144">
        <v>4257.24</v>
      </c>
      <c r="J52" s="144">
        <v>0</v>
      </c>
      <c r="K52" s="144">
        <v>1701.88</v>
      </c>
      <c r="L52" s="144">
        <v>1554.32</v>
      </c>
      <c r="M52" s="144">
        <v>2408.2</v>
      </c>
      <c r="N52" s="145">
        <v>9524.39</v>
      </c>
      <c r="O52" s="144">
        <v>2468.2</v>
      </c>
      <c r="P52" s="144">
        <v>15019.34</v>
      </c>
      <c r="Q52" s="145">
        <v>17487.54</v>
      </c>
      <c r="R52" s="233"/>
      <c r="S52" s="238"/>
      <c r="T52" s="238"/>
      <c r="U52" s="238"/>
      <c r="V52" s="238"/>
      <c r="W52" s="238"/>
      <c r="X52" s="238"/>
      <c r="Y52" s="238"/>
      <c r="Z52" s="238"/>
      <c r="AA52" s="238"/>
      <c r="AB52" s="238"/>
      <c r="AC52" s="238"/>
      <c r="AD52" s="238"/>
      <c r="AE52" s="238"/>
      <c r="AF52" s="238"/>
    </row>
    <row r="53" spans="1:32" ht="12">
      <c r="A53" s="192">
        <v>1998</v>
      </c>
      <c r="B53" s="161" t="s">
        <v>28</v>
      </c>
      <c r="C53" s="144">
        <v>5303.9</v>
      </c>
      <c r="D53" s="144">
        <v>1920.99</v>
      </c>
      <c r="E53" s="144">
        <v>923.68</v>
      </c>
      <c r="F53" s="144">
        <v>60</v>
      </c>
      <c r="G53" s="144">
        <v>8208.57</v>
      </c>
      <c r="H53" s="181">
        <v>1971.5</v>
      </c>
      <c r="I53" s="144">
        <v>4460.9</v>
      </c>
      <c r="J53" s="144">
        <v>0</v>
      </c>
      <c r="K53" s="144">
        <v>1518.1</v>
      </c>
      <c r="L53" s="144">
        <v>1474.8</v>
      </c>
      <c r="M53" s="144">
        <v>2136.6</v>
      </c>
      <c r="N53" s="145">
        <v>9425.3</v>
      </c>
      <c r="O53" s="144">
        <v>2196.6</v>
      </c>
      <c r="P53" s="144">
        <v>15437.27</v>
      </c>
      <c r="Q53" s="145">
        <v>17633.87</v>
      </c>
      <c r="R53" s="233"/>
      <c r="S53" s="238"/>
      <c r="T53" s="238"/>
      <c r="U53" s="238"/>
      <c r="V53" s="238"/>
      <c r="W53" s="238"/>
      <c r="X53" s="238"/>
      <c r="Y53" s="238"/>
      <c r="Z53" s="238"/>
      <c r="AA53" s="238"/>
      <c r="AB53" s="238"/>
      <c r="AC53" s="238"/>
      <c r="AD53" s="238"/>
      <c r="AE53" s="238"/>
      <c r="AF53" s="238"/>
    </row>
    <row r="54" spans="1:32" ht="12">
      <c r="A54" s="192">
        <v>1998</v>
      </c>
      <c r="B54" s="161" t="s">
        <v>29</v>
      </c>
      <c r="C54" s="144">
        <v>4922.02</v>
      </c>
      <c r="D54" s="144">
        <v>1419</v>
      </c>
      <c r="E54" s="144">
        <v>808.67</v>
      </c>
      <c r="F54" s="144">
        <v>60</v>
      </c>
      <c r="G54" s="144">
        <v>7209.68</v>
      </c>
      <c r="H54" s="181">
        <v>2035.9</v>
      </c>
      <c r="I54" s="144">
        <v>4268.6</v>
      </c>
      <c r="J54" s="144">
        <v>0</v>
      </c>
      <c r="K54" s="144">
        <v>1371.6</v>
      </c>
      <c r="L54" s="144">
        <v>1435.8</v>
      </c>
      <c r="M54" s="144">
        <v>2281.6</v>
      </c>
      <c r="N54" s="145">
        <v>9111.9</v>
      </c>
      <c r="O54" s="144">
        <v>2341.6</v>
      </c>
      <c r="P54" s="144">
        <v>13979.98</v>
      </c>
      <c r="Q54" s="145">
        <v>16321.58</v>
      </c>
      <c r="R54" s="233"/>
      <c r="S54" s="238"/>
      <c r="T54" s="238"/>
      <c r="U54" s="238"/>
      <c r="V54" s="238"/>
      <c r="W54" s="238"/>
      <c r="X54" s="238"/>
      <c r="Y54" s="238"/>
      <c r="Z54" s="238"/>
      <c r="AA54" s="238"/>
      <c r="AB54" s="238"/>
      <c r="AC54" s="238"/>
      <c r="AD54" s="238"/>
      <c r="AE54" s="238"/>
      <c r="AF54" s="238"/>
    </row>
    <row r="55" spans="1:32" ht="12">
      <c r="A55" s="193">
        <v>1998</v>
      </c>
      <c r="B55" s="194" t="s">
        <v>30</v>
      </c>
      <c r="C55" s="148">
        <v>5073.83</v>
      </c>
      <c r="D55" s="148">
        <v>1832.4</v>
      </c>
      <c r="E55" s="148">
        <v>916.62</v>
      </c>
      <c r="F55" s="148">
        <v>60</v>
      </c>
      <c r="G55" s="148">
        <v>7882.86</v>
      </c>
      <c r="H55" s="182">
        <v>1995.79</v>
      </c>
      <c r="I55" s="148">
        <v>4597</v>
      </c>
      <c r="J55" s="148">
        <v>0</v>
      </c>
      <c r="K55" s="148">
        <v>1465.83</v>
      </c>
      <c r="L55" s="148">
        <v>1707.42</v>
      </c>
      <c r="M55" s="148">
        <v>2288.1</v>
      </c>
      <c r="N55" s="149">
        <v>9766.04</v>
      </c>
      <c r="O55" s="148">
        <v>2348.1</v>
      </c>
      <c r="P55" s="148">
        <v>15300.79</v>
      </c>
      <c r="Q55" s="149">
        <v>17648.89</v>
      </c>
      <c r="R55" s="233"/>
      <c r="S55" s="238"/>
      <c r="T55" s="238"/>
      <c r="U55" s="238"/>
      <c r="V55" s="238"/>
      <c r="W55" s="238"/>
      <c r="X55" s="238"/>
      <c r="Y55" s="238"/>
      <c r="Z55" s="238"/>
      <c r="AA55" s="238"/>
      <c r="AB55" s="238"/>
      <c r="AC55" s="238"/>
      <c r="AD55" s="238"/>
      <c r="AE55" s="238"/>
      <c r="AF55" s="238"/>
    </row>
    <row r="56" spans="1:32" ht="12">
      <c r="A56" s="192">
        <v>1999</v>
      </c>
      <c r="B56" s="161" t="s">
        <v>20</v>
      </c>
      <c r="C56" s="183">
        <v>5050.77</v>
      </c>
      <c r="D56" s="183">
        <v>1894.06</v>
      </c>
      <c r="E56" s="183">
        <v>702.76</v>
      </c>
      <c r="F56" s="183">
        <v>60</v>
      </c>
      <c r="G56" s="183">
        <v>7707.59</v>
      </c>
      <c r="H56" s="184">
        <v>2311.1</v>
      </c>
      <c r="I56" s="183">
        <v>4414</v>
      </c>
      <c r="J56" s="183">
        <v>0</v>
      </c>
      <c r="K56" s="183">
        <v>1582.6</v>
      </c>
      <c r="L56" s="183">
        <v>1652.68</v>
      </c>
      <c r="M56" s="144">
        <v>2209.2</v>
      </c>
      <c r="N56" s="145">
        <v>9960.38</v>
      </c>
      <c r="O56" s="144">
        <v>2269.2</v>
      </c>
      <c r="P56" s="144">
        <v>15398.77</v>
      </c>
      <c r="Q56" s="145">
        <v>17667.97</v>
      </c>
      <c r="R56" s="233"/>
      <c r="S56" s="238"/>
      <c r="T56" s="238"/>
      <c r="U56" s="238"/>
      <c r="V56" s="238"/>
      <c r="W56" s="238"/>
      <c r="X56" s="238"/>
      <c r="Y56" s="238"/>
      <c r="Z56" s="238"/>
      <c r="AA56" s="238"/>
      <c r="AB56" s="238"/>
      <c r="AC56" s="238"/>
      <c r="AD56" s="238"/>
      <c r="AE56" s="238"/>
      <c r="AF56" s="238"/>
    </row>
    <row r="57" spans="1:32" ht="12">
      <c r="A57" s="192">
        <v>1999</v>
      </c>
      <c r="B57" s="161" t="s">
        <v>21</v>
      </c>
      <c r="C57" s="183">
        <v>5396.63</v>
      </c>
      <c r="D57" s="183">
        <v>1621.36</v>
      </c>
      <c r="E57" s="183">
        <v>957.39</v>
      </c>
      <c r="F57" s="183">
        <v>60</v>
      </c>
      <c r="G57" s="183">
        <v>8035.39</v>
      </c>
      <c r="H57" s="184">
        <v>2294.3</v>
      </c>
      <c r="I57" s="183">
        <v>4271.4</v>
      </c>
      <c r="J57" s="183">
        <v>0</v>
      </c>
      <c r="K57" s="183">
        <v>1485</v>
      </c>
      <c r="L57" s="183">
        <v>1605</v>
      </c>
      <c r="M57" s="144">
        <v>2199.2</v>
      </c>
      <c r="N57" s="145">
        <v>9655.7</v>
      </c>
      <c r="O57" s="144">
        <v>2259.2</v>
      </c>
      <c r="P57" s="144">
        <v>15431.89</v>
      </c>
      <c r="Q57" s="145">
        <v>17691.09</v>
      </c>
      <c r="R57" s="233"/>
      <c r="S57" s="238"/>
      <c r="T57" s="238"/>
      <c r="U57" s="238"/>
      <c r="V57" s="238"/>
      <c r="W57" s="238"/>
      <c r="X57" s="238"/>
      <c r="Y57" s="238"/>
      <c r="Z57" s="238"/>
      <c r="AA57" s="238"/>
      <c r="AB57" s="238"/>
      <c r="AC57" s="238"/>
      <c r="AD57" s="238"/>
      <c r="AE57" s="238"/>
      <c r="AF57" s="238"/>
    </row>
    <row r="58" spans="1:32" ht="12">
      <c r="A58" s="192">
        <v>1999</v>
      </c>
      <c r="B58" s="161" t="s">
        <v>22</v>
      </c>
      <c r="C58" s="183">
        <v>5567.46</v>
      </c>
      <c r="D58" s="183">
        <v>1263.59</v>
      </c>
      <c r="E58" s="183">
        <v>753.44</v>
      </c>
      <c r="F58" s="183">
        <v>60</v>
      </c>
      <c r="G58" s="183">
        <v>7644.49</v>
      </c>
      <c r="H58" s="184">
        <v>2285.9</v>
      </c>
      <c r="I58" s="183">
        <v>4411.2</v>
      </c>
      <c r="J58" s="183">
        <v>0</v>
      </c>
      <c r="K58" s="183">
        <v>1469.75</v>
      </c>
      <c r="L58" s="183">
        <v>1664.86</v>
      </c>
      <c r="M58" s="144">
        <v>2199.2</v>
      </c>
      <c r="N58" s="145">
        <v>9831.71</v>
      </c>
      <c r="O58" s="144">
        <v>2259.2</v>
      </c>
      <c r="P58" s="144">
        <v>15217</v>
      </c>
      <c r="Q58" s="145">
        <v>17476.2</v>
      </c>
      <c r="R58" s="233"/>
      <c r="S58" s="238"/>
      <c r="T58" s="238"/>
      <c r="U58" s="238"/>
      <c r="V58" s="238"/>
      <c r="W58" s="238"/>
      <c r="X58" s="238"/>
      <c r="Y58" s="238"/>
      <c r="Z58" s="238"/>
      <c r="AA58" s="238"/>
      <c r="AB58" s="238"/>
      <c r="AC58" s="238"/>
      <c r="AD58" s="238"/>
      <c r="AE58" s="238"/>
      <c r="AF58" s="238"/>
    </row>
    <row r="59" spans="1:32" ht="12">
      <c r="A59" s="192">
        <v>1999</v>
      </c>
      <c r="B59" s="161" t="s">
        <v>46</v>
      </c>
      <c r="C59" s="183">
        <v>5225.72</v>
      </c>
      <c r="D59" s="183">
        <v>1879.84</v>
      </c>
      <c r="E59" s="183">
        <v>796.32</v>
      </c>
      <c r="F59" s="183">
        <v>60</v>
      </c>
      <c r="G59" s="183">
        <v>7961.88</v>
      </c>
      <c r="H59" s="184">
        <v>2064.8</v>
      </c>
      <c r="I59" s="183">
        <v>4278.1</v>
      </c>
      <c r="J59" s="183">
        <v>0</v>
      </c>
      <c r="K59" s="183">
        <v>1466.9</v>
      </c>
      <c r="L59" s="183">
        <v>1653.4</v>
      </c>
      <c r="M59" s="144">
        <v>1863.2</v>
      </c>
      <c r="N59" s="145">
        <v>9463.2</v>
      </c>
      <c r="O59" s="144">
        <v>1923.2</v>
      </c>
      <c r="P59" s="144">
        <v>15501.88</v>
      </c>
      <c r="Q59" s="145">
        <v>17425.08</v>
      </c>
      <c r="R59" s="233"/>
      <c r="S59" s="238"/>
      <c r="T59" s="238"/>
      <c r="U59" s="238"/>
      <c r="V59" s="238"/>
      <c r="W59" s="238"/>
      <c r="X59" s="238"/>
      <c r="Y59" s="238"/>
      <c r="Z59" s="238"/>
      <c r="AA59" s="238"/>
      <c r="AB59" s="238"/>
      <c r="AC59" s="238"/>
      <c r="AD59" s="238"/>
      <c r="AE59" s="238"/>
      <c r="AF59" s="238"/>
    </row>
    <row r="60" spans="1:32" ht="12">
      <c r="A60" s="192">
        <v>1999</v>
      </c>
      <c r="B60" s="161" t="s">
        <v>19</v>
      </c>
      <c r="C60" s="183">
        <v>4964.81</v>
      </c>
      <c r="D60" s="183">
        <v>1774.89</v>
      </c>
      <c r="E60" s="183">
        <v>815.31</v>
      </c>
      <c r="F60" s="183">
        <v>60</v>
      </c>
      <c r="G60" s="183">
        <v>7615</v>
      </c>
      <c r="H60" s="184">
        <v>2190.6</v>
      </c>
      <c r="I60" s="183">
        <v>4346.3</v>
      </c>
      <c r="J60" s="183">
        <v>0</v>
      </c>
      <c r="K60" s="183">
        <v>1390.7</v>
      </c>
      <c r="L60" s="183">
        <v>1739.8</v>
      </c>
      <c r="M60" s="144">
        <v>1942.7</v>
      </c>
      <c r="N60" s="145">
        <v>9667.4</v>
      </c>
      <c r="O60" s="144">
        <v>2002.7</v>
      </c>
      <c r="P60" s="144">
        <v>15279.7</v>
      </c>
      <c r="Q60" s="145">
        <v>17282.4</v>
      </c>
      <c r="R60" s="233"/>
      <c r="S60" s="238"/>
      <c r="T60" s="238"/>
      <c r="U60" s="238"/>
      <c r="V60" s="238"/>
      <c r="W60" s="238"/>
      <c r="X60" s="238"/>
      <c r="Y60" s="238"/>
      <c r="Z60" s="238"/>
      <c r="AA60" s="238"/>
      <c r="AB60" s="238"/>
      <c r="AC60" s="238"/>
      <c r="AD60" s="238"/>
      <c r="AE60" s="238"/>
      <c r="AF60" s="238"/>
    </row>
    <row r="61" spans="1:32" ht="12">
      <c r="A61" s="192">
        <v>1999</v>
      </c>
      <c r="B61" s="161" t="s">
        <v>24</v>
      </c>
      <c r="C61" s="183">
        <v>4582.02</v>
      </c>
      <c r="D61" s="183">
        <v>1810.77</v>
      </c>
      <c r="E61" s="183">
        <v>731.01</v>
      </c>
      <c r="F61" s="183">
        <v>60</v>
      </c>
      <c r="G61" s="183">
        <v>7183.81</v>
      </c>
      <c r="H61" s="184">
        <v>1908.53</v>
      </c>
      <c r="I61" s="183">
        <v>4093.19</v>
      </c>
      <c r="J61" s="183">
        <v>0</v>
      </c>
      <c r="K61" s="183">
        <v>1348.66</v>
      </c>
      <c r="L61" s="183">
        <v>1688.97</v>
      </c>
      <c r="M61" s="144">
        <v>1870.7</v>
      </c>
      <c r="N61" s="145">
        <v>9039.34</v>
      </c>
      <c r="O61" s="144">
        <v>1930.7</v>
      </c>
      <c r="P61" s="144">
        <v>14292.45</v>
      </c>
      <c r="Q61" s="145">
        <v>16223.15</v>
      </c>
      <c r="R61" s="233"/>
      <c r="S61" s="238"/>
      <c r="T61" s="238"/>
      <c r="U61" s="238"/>
      <c r="V61" s="238"/>
      <c r="W61" s="238"/>
      <c r="X61" s="238"/>
      <c r="Y61" s="238"/>
      <c r="Z61" s="238"/>
      <c r="AA61" s="238"/>
      <c r="AB61" s="238"/>
      <c r="AC61" s="238"/>
      <c r="AD61" s="238"/>
      <c r="AE61" s="238"/>
      <c r="AF61" s="238"/>
    </row>
    <row r="62" spans="1:32" ht="12">
      <c r="A62" s="192">
        <v>1999</v>
      </c>
      <c r="B62" s="161" t="s">
        <v>25</v>
      </c>
      <c r="C62" s="183">
        <v>4802.46</v>
      </c>
      <c r="D62" s="183">
        <v>1837.23</v>
      </c>
      <c r="E62" s="183">
        <v>723.47</v>
      </c>
      <c r="F62" s="183">
        <v>60</v>
      </c>
      <c r="G62" s="183">
        <v>7423.15</v>
      </c>
      <c r="H62" s="184">
        <v>1585.96</v>
      </c>
      <c r="I62" s="183">
        <v>3784.69</v>
      </c>
      <c r="J62" s="183">
        <v>0</v>
      </c>
      <c r="K62" s="183">
        <v>1326</v>
      </c>
      <c r="L62" s="183">
        <v>1663.39</v>
      </c>
      <c r="M62" s="144">
        <v>1408</v>
      </c>
      <c r="N62" s="145">
        <v>8360.04</v>
      </c>
      <c r="O62" s="144">
        <v>1468</v>
      </c>
      <c r="P62" s="144">
        <v>14315.19</v>
      </c>
      <c r="Q62" s="145">
        <v>15783.19</v>
      </c>
      <c r="R62" s="233"/>
      <c r="S62" s="238"/>
      <c r="T62" s="238"/>
      <c r="U62" s="238"/>
      <c r="V62" s="238"/>
      <c r="W62" s="238"/>
      <c r="X62" s="238"/>
      <c r="Y62" s="238"/>
      <c r="Z62" s="238"/>
      <c r="AA62" s="238"/>
      <c r="AB62" s="238"/>
      <c r="AC62" s="238"/>
      <c r="AD62" s="238"/>
      <c r="AE62" s="238"/>
      <c r="AF62" s="238"/>
    </row>
    <row r="63" spans="1:32" ht="12">
      <c r="A63" s="192">
        <v>1999</v>
      </c>
      <c r="B63" s="161" t="s">
        <v>26</v>
      </c>
      <c r="C63" s="183">
        <v>4675.01</v>
      </c>
      <c r="D63" s="183">
        <v>2574.14</v>
      </c>
      <c r="E63" s="183">
        <v>910.04</v>
      </c>
      <c r="F63" s="183">
        <v>60</v>
      </c>
      <c r="G63" s="183">
        <v>8219.19</v>
      </c>
      <c r="H63" s="184">
        <v>1737.79</v>
      </c>
      <c r="I63" s="183">
        <v>3723.93</v>
      </c>
      <c r="J63" s="183">
        <v>0</v>
      </c>
      <c r="K63" s="183">
        <v>1322.72</v>
      </c>
      <c r="L63" s="183">
        <v>1711.58</v>
      </c>
      <c r="M63" s="144">
        <v>1408</v>
      </c>
      <c r="N63" s="145">
        <v>8496.02</v>
      </c>
      <c r="O63" s="144">
        <v>1468</v>
      </c>
      <c r="P63" s="144">
        <v>15247.21</v>
      </c>
      <c r="Q63" s="145">
        <v>16715.21</v>
      </c>
      <c r="R63" s="233"/>
      <c r="S63" s="238"/>
      <c r="T63" s="238"/>
      <c r="U63" s="238"/>
      <c r="V63" s="238"/>
      <c r="W63" s="238"/>
      <c r="X63" s="238"/>
      <c r="Y63" s="238"/>
      <c r="Z63" s="238"/>
      <c r="AA63" s="238"/>
      <c r="AB63" s="238"/>
      <c r="AC63" s="238"/>
      <c r="AD63" s="238"/>
      <c r="AE63" s="238"/>
      <c r="AF63" s="238"/>
    </row>
    <row r="64" spans="1:32" ht="12">
      <c r="A64" s="192">
        <v>1999</v>
      </c>
      <c r="B64" s="161" t="s">
        <v>27</v>
      </c>
      <c r="C64" s="183">
        <v>4792.19</v>
      </c>
      <c r="D64" s="183">
        <v>2014.81</v>
      </c>
      <c r="E64" s="183">
        <v>744.73</v>
      </c>
      <c r="F64" s="183">
        <v>60</v>
      </c>
      <c r="G64" s="183">
        <v>7611.74</v>
      </c>
      <c r="H64" s="184">
        <v>1651.61</v>
      </c>
      <c r="I64" s="183">
        <v>3898.49</v>
      </c>
      <c r="J64" s="183">
        <v>0</v>
      </c>
      <c r="K64" s="183">
        <v>1315.41</v>
      </c>
      <c r="L64" s="183">
        <v>1678.44</v>
      </c>
      <c r="M64" s="144">
        <v>1408</v>
      </c>
      <c r="N64" s="145">
        <v>8543.94</v>
      </c>
      <c r="O64" s="144">
        <v>1468</v>
      </c>
      <c r="P64" s="144">
        <v>14687.68</v>
      </c>
      <c r="Q64" s="145">
        <v>16155.68</v>
      </c>
      <c r="R64" s="233"/>
      <c r="S64" s="238"/>
      <c r="T64" s="238"/>
      <c r="U64" s="238"/>
      <c r="V64" s="238"/>
      <c r="W64" s="238"/>
      <c r="X64" s="238"/>
      <c r="Y64" s="238"/>
      <c r="Z64" s="238"/>
      <c r="AA64" s="238"/>
      <c r="AB64" s="238"/>
      <c r="AC64" s="238"/>
      <c r="AD64" s="238"/>
      <c r="AE64" s="238"/>
      <c r="AF64" s="238"/>
    </row>
    <row r="65" spans="1:32" ht="12">
      <c r="A65" s="192">
        <v>1999</v>
      </c>
      <c r="B65" s="161" t="s">
        <v>28</v>
      </c>
      <c r="C65" s="183">
        <v>4687.05</v>
      </c>
      <c r="D65" s="183">
        <v>2591.9</v>
      </c>
      <c r="E65" s="183">
        <v>1022.86</v>
      </c>
      <c r="F65" s="183">
        <v>60</v>
      </c>
      <c r="G65" s="183">
        <v>8361.81</v>
      </c>
      <c r="H65" s="184">
        <v>1661.95</v>
      </c>
      <c r="I65" s="183">
        <v>3499.46</v>
      </c>
      <c r="J65" s="183">
        <v>0</v>
      </c>
      <c r="K65" s="183">
        <v>1258.07</v>
      </c>
      <c r="L65" s="183">
        <v>1684.68</v>
      </c>
      <c r="M65" s="144">
        <v>1408</v>
      </c>
      <c r="N65" s="145">
        <v>8104.16</v>
      </c>
      <c r="O65" s="144">
        <v>1468</v>
      </c>
      <c r="P65" s="144">
        <v>14997.97</v>
      </c>
      <c r="Q65" s="145">
        <v>16465.97</v>
      </c>
      <c r="R65" s="233"/>
      <c r="S65" s="238"/>
      <c r="T65" s="238"/>
      <c r="U65" s="238"/>
      <c r="V65" s="238"/>
      <c r="W65" s="238"/>
      <c r="X65" s="238"/>
      <c r="Y65" s="238"/>
      <c r="Z65" s="238"/>
      <c r="AA65" s="238"/>
      <c r="AB65" s="238"/>
      <c r="AC65" s="238"/>
      <c r="AD65" s="238"/>
      <c r="AE65" s="238"/>
      <c r="AF65" s="238"/>
    </row>
    <row r="66" spans="1:32" ht="12">
      <c r="A66" s="192">
        <v>1999</v>
      </c>
      <c r="B66" s="161" t="s">
        <v>29</v>
      </c>
      <c r="C66" s="183">
        <v>4520.06</v>
      </c>
      <c r="D66" s="183">
        <v>2476.68</v>
      </c>
      <c r="E66" s="183">
        <v>1145.69</v>
      </c>
      <c r="F66" s="183">
        <v>60</v>
      </c>
      <c r="G66" s="183">
        <v>8202.42</v>
      </c>
      <c r="H66" s="184">
        <v>1595.35</v>
      </c>
      <c r="I66" s="183">
        <v>3490.32</v>
      </c>
      <c r="J66" s="183">
        <v>0</v>
      </c>
      <c r="K66" s="183">
        <v>1340.49</v>
      </c>
      <c r="L66" s="183">
        <v>1705.7</v>
      </c>
      <c r="M66" s="144">
        <v>1402.3</v>
      </c>
      <c r="N66" s="145">
        <v>8131.85</v>
      </c>
      <c r="O66" s="144">
        <v>1462.3</v>
      </c>
      <c r="P66" s="144">
        <v>14871.97</v>
      </c>
      <c r="Q66" s="145">
        <v>16334.27</v>
      </c>
      <c r="R66" s="233"/>
      <c r="S66" s="238"/>
      <c r="T66" s="238"/>
      <c r="U66" s="238"/>
      <c r="V66" s="238"/>
      <c r="W66" s="238"/>
      <c r="X66" s="238"/>
      <c r="Y66" s="238"/>
      <c r="Z66" s="238"/>
      <c r="AA66" s="238"/>
      <c r="AB66" s="238"/>
      <c r="AC66" s="238"/>
      <c r="AD66" s="238"/>
      <c r="AE66" s="238"/>
      <c r="AF66" s="238"/>
    </row>
    <row r="67" spans="1:32" ht="12">
      <c r="A67" s="193">
        <v>1999</v>
      </c>
      <c r="B67" s="194" t="s">
        <v>30</v>
      </c>
      <c r="C67" s="185">
        <v>4559.93</v>
      </c>
      <c r="D67" s="185">
        <v>2460.53</v>
      </c>
      <c r="E67" s="185">
        <v>1000</v>
      </c>
      <c r="F67" s="185">
        <v>60</v>
      </c>
      <c r="G67" s="185">
        <v>8080.46</v>
      </c>
      <c r="H67" s="186">
        <v>1430.23</v>
      </c>
      <c r="I67" s="185">
        <v>3784.31</v>
      </c>
      <c r="J67" s="185">
        <v>0</v>
      </c>
      <c r="K67" s="185">
        <v>1400.56</v>
      </c>
      <c r="L67" s="185">
        <v>1653.6</v>
      </c>
      <c r="M67" s="148">
        <v>1367.3</v>
      </c>
      <c r="N67" s="149">
        <v>8268.7</v>
      </c>
      <c r="O67" s="148">
        <v>1427.3</v>
      </c>
      <c r="P67" s="148">
        <v>14921.86</v>
      </c>
      <c r="Q67" s="149">
        <v>16349.16</v>
      </c>
      <c r="R67" s="233"/>
      <c r="S67" s="238"/>
      <c r="T67" s="238"/>
      <c r="U67" s="238"/>
      <c r="V67" s="238"/>
      <c r="W67" s="238"/>
      <c r="X67" s="238"/>
      <c r="Y67" s="238"/>
      <c r="Z67" s="238"/>
      <c r="AA67" s="238"/>
      <c r="AB67" s="238"/>
      <c r="AC67" s="238"/>
      <c r="AD67" s="238"/>
      <c r="AE67" s="238"/>
      <c r="AF67" s="238"/>
    </row>
    <row r="68" spans="1:32" ht="12">
      <c r="A68" s="192">
        <v>2000</v>
      </c>
      <c r="B68" s="161" t="s">
        <v>20</v>
      </c>
      <c r="C68" s="144">
        <v>4307.31</v>
      </c>
      <c r="D68" s="144">
        <v>2342.43</v>
      </c>
      <c r="E68" s="144">
        <v>1190.19</v>
      </c>
      <c r="F68" s="144">
        <v>80</v>
      </c>
      <c r="G68" s="144">
        <v>7919.92</v>
      </c>
      <c r="H68" s="181">
        <v>1711.1</v>
      </c>
      <c r="I68" s="144">
        <v>3310</v>
      </c>
      <c r="J68" s="144">
        <v>0</v>
      </c>
      <c r="K68" s="144">
        <v>1298.1</v>
      </c>
      <c r="L68" s="144">
        <v>1670.9</v>
      </c>
      <c r="M68" s="144">
        <v>954.2</v>
      </c>
      <c r="N68" s="145">
        <v>7990.1</v>
      </c>
      <c r="O68" s="144">
        <v>1034.2</v>
      </c>
      <c r="P68" s="144">
        <v>14875.82</v>
      </c>
      <c r="Q68" s="145">
        <v>15910.02</v>
      </c>
      <c r="R68" s="233"/>
      <c r="S68" s="238"/>
      <c r="T68" s="238"/>
      <c r="U68" s="238"/>
      <c r="V68" s="238"/>
      <c r="W68" s="238"/>
      <c r="X68" s="238"/>
      <c r="Y68" s="238"/>
      <c r="Z68" s="238"/>
      <c r="AA68" s="238"/>
      <c r="AB68" s="238"/>
      <c r="AC68" s="238"/>
      <c r="AD68" s="238"/>
      <c r="AE68" s="238"/>
      <c r="AF68" s="238"/>
    </row>
    <row r="69" spans="1:32" ht="12">
      <c r="A69" s="192">
        <v>2000</v>
      </c>
      <c r="B69" s="161" t="s">
        <v>21</v>
      </c>
      <c r="C69" s="144">
        <v>4139.99</v>
      </c>
      <c r="D69" s="144">
        <v>2840.6</v>
      </c>
      <c r="E69" s="144">
        <v>1068.68</v>
      </c>
      <c r="F69" s="144">
        <v>80</v>
      </c>
      <c r="G69" s="144">
        <v>8129.27</v>
      </c>
      <c r="H69" s="181">
        <v>1578</v>
      </c>
      <c r="I69" s="144">
        <v>3335</v>
      </c>
      <c r="J69" s="144">
        <v>0</v>
      </c>
      <c r="K69" s="144">
        <v>1232.8</v>
      </c>
      <c r="L69" s="144">
        <v>1763.1</v>
      </c>
      <c r="M69" s="144">
        <v>944.2</v>
      </c>
      <c r="N69" s="145">
        <v>7908.9</v>
      </c>
      <c r="O69" s="144">
        <v>1024.2</v>
      </c>
      <c r="P69" s="144">
        <v>15013.97</v>
      </c>
      <c r="Q69" s="145">
        <v>16038.17</v>
      </c>
      <c r="R69" s="233"/>
      <c r="S69" s="238"/>
      <c r="T69" s="238"/>
      <c r="U69" s="238"/>
      <c r="V69" s="238"/>
      <c r="W69" s="238"/>
      <c r="X69" s="238"/>
      <c r="Y69" s="238"/>
      <c r="Z69" s="238"/>
      <c r="AA69" s="238"/>
      <c r="AB69" s="238"/>
      <c r="AC69" s="238"/>
      <c r="AD69" s="238"/>
      <c r="AE69" s="238"/>
      <c r="AF69" s="238"/>
    </row>
    <row r="70" spans="1:32" ht="12">
      <c r="A70" s="192">
        <v>2000</v>
      </c>
      <c r="B70" s="161" t="s">
        <v>22</v>
      </c>
      <c r="C70" s="144">
        <v>4363.52</v>
      </c>
      <c r="D70" s="144">
        <v>2693.2</v>
      </c>
      <c r="E70" s="144">
        <v>957.9</v>
      </c>
      <c r="F70" s="144">
        <v>80</v>
      </c>
      <c r="G70" s="144">
        <v>8094.63</v>
      </c>
      <c r="H70" s="181">
        <v>1547.1</v>
      </c>
      <c r="I70" s="144">
        <v>3238.2</v>
      </c>
      <c r="J70" s="144">
        <v>0</v>
      </c>
      <c r="K70" s="144">
        <v>1258</v>
      </c>
      <c r="L70" s="144">
        <v>1787.4</v>
      </c>
      <c r="M70" s="144">
        <v>919.2</v>
      </c>
      <c r="N70" s="145">
        <v>7830.7</v>
      </c>
      <c r="O70" s="144">
        <v>999.2</v>
      </c>
      <c r="P70" s="144">
        <v>14926.13</v>
      </c>
      <c r="Q70" s="145">
        <v>15925.33</v>
      </c>
      <c r="R70" s="233"/>
      <c r="S70" s="238"/>
      <c r="T70" s="238"/>
      <c r="U70" s="238"/>
      <c r="V70" s="238"/>
      <c r="W70" s="238"/>
      <c r="X70" s="238"/>
      <c r="Y70" s="238"/>
      <c r="Z70" s="238"/>
      <c r="AA70" s="238"/>
      <c r="AB70" s="238"/>
      <c r="AC70" s="238"/>
      <c r="AD70" s="238"/>
      <c r="AE70" s="238"/>
      <c r="AF70" s="238"/>
    </row>
    <row r="71" spans="1:32" ht="12">
      <c r="A71" s="192">
        <v>2000</v>
      </c>
      <c r="B71" s="161" t="s">
        <v>46</v>
      </c>
      <c r="C71" s="144">
        <v>4150.36</v>
      </c>
      <c r="D71" s="144">
        <v>2309.51</v>
      </c>
      <c r="E71" s="144">
        <v>1140.86</v>
      </c>
      <c r="F71" s="144">
        <v>50</v>
      </c>
      <c r="G71" s="144">
        <v>7650.73</v>
      </c>
      <c r="H71" s="181">
        <v>1501.1</v>
      </c>
      <c r="I71" s="144">
        <v>3359.6</v>
      </c>
      <c r="J71" s="144">
        <v>0</v>
      </c>
      <c r="K71" s="144">
        <v>1223.6</v>
      </c>
      <c r="L71" s="144">
        <v>1940.2</v>
      </c>
      <c r="M71" s="144">
        <v>764</v>
      </c>
      <c r="N71" s="145">
        <v>8024.5</v>
      </c>
      <c r="O71" s="144">
        <v>814</v>
      </c>
      <c r="P71" s="144">
        <v>14861.23</v>
      </c>
      <c r="Q71" s="145">
        <v>15675.23</v>
      </c>
      <c r="R71" s="233"/>
      <c r="S71" s="238"/>
      <c r="T71" s="238"/>
      <c r="U71" s="238"/>
      <c r="V71" s="238"/>
      <c r="W71" s="238"/>
      <c r="X71" s="238"/>
      <c r="Y71" s="238"/>
      <c r="Z71" s="238"/>
      <c r="AA71" s="238"/>
      <c r="AB71" s="238"/>
      <c r="AC71" s="238"/>
      <c r="AD71" s="238"/>
      <c r="AE71" s="238"/>
      <c r="AF71" s="238"/>
    </row>
    <row r="72" spans="1:32" ht="12">
      <c r="A72" s="192">
        <v>2000</v>
      </c>
      <c r="B72" s="161" t="s">
        <v>19</v>
      </c>
      <c r="C72" s="144">
        <v>3978.38</v>
      </c>
      <c r="D72" s="144">
        <v>1764.1</v>
      </c>
      <c r="E72" s="144">
        <v>1114.68</v>
      </c>
      <c r="F72" s="144">
        <v>50</v>
      </c>
      <c r="G72" s="144">
        <v>6907.16</v>
      </c>
      <c r="H72" s="181">
        <v>1377.6</v>
      </c>
      <c r="I72" s="144">
        <v>3286.6</v>
      </c>
      <c r="J72" s="144">
        <v>0</v>
      </c>
      <c r="K72" s="144">
        <v>978.2</v>
      </c>
      <c r="L72" s="144">
        <v>1989.5</v>
      </c>
      <c r="M72" s="144">
        <v>644</v>
      </c>
      <c r="N72" s="145">
        <v>7631.9</v>
      </c>
      <c r="O72" s="144">
        <v>694</v>
      </c>
      <c r="P72" s="144">
        <v>13845.06</v>
      </c>
      <c r="Q72" s="145">
        <v>14539.06</v>
      </c>
      <c r="R72" s="233"/>
      <c r="S72" s="238"/>
      <c r="T72" s="238"/>
      <c r="U72" s="238"/>
      <c r="V72" s="238"/>
      <c r="W72" s="238"/>
      <c r="X72" s="238"/>
      <c r="Y72" s="238"/>
      <c r="Z72" s="238"/>
      <c r="AA72" s="238"/>
      <c r="AB72" s="238"/>
      <c r="AC72" s="238"/>
      <c r="AD72" s="238"/>
      <c r="AE72" s="238"/>
      <c r="AF72" s="238"/>
    </row>
    <row r="73" spans="1:32" ht="12">
      <c r="A73" s="192">
        <v>2000</v>
      </c>
      <c r="B73" s="161" t="s">
        <v>24</v>
      </c>
      <c r="C73" s="144">
        <v>4459.74</v>
      </c>
      <c r="D73" s="144">
        <v>1540.47</v>
      </c>
      <c r="E73" s="144">
        <v>1163.76</v>
      </c>
      <c r="F73" s="144">
        <v>50</v>
      </c>
      <c r="G73" s="144">
        <v>7213.96</v>
      </c>
      <c r="H73" s="181">
        <v>1298.5</v>
      </c>
      <c r="I73" s="144">
        <v>3195</v>
      </c>
      <c r="J73" s="144">
        <v>0</v>
      </c>
      <c r="K73" s="144">
        <v>1005.3</v>
      </c>
      <c r="L73" s="144">
        <v>2087.3</v>
      </c>
      <c r="M73" s="144">
        <v>614</v>
      </c>
      <c r="N73" s="145">
        <v>7586.1</v>
      </c>
      <c r="O73" s="144">
        <v>664</v>
      </c>
      <c r="P73" s="144">
        <v>14136.06</v>
      </c>
      <c r="Q73" s="145">
        <v>14800.06</v>
      </c>
      <c r="R73" s="233"/>
      <c r="S73" s="238"/>
      <c r="T73" s="238"/>
      <c r="U73" s="238"/>
      <c r="V73" s="238"/>
      <c r="W73" s="238"/>
      <c r="X73" s="238"/>
      <c r="Y73" s="238"/>
      <c r="Z73" s="238"/>
      <c r="AA73" s="238"/>
      <c r="AB73" s="238"/>
      <c r="AC73" s="238"/>
      <c r="AD73" s="238"/>
      <c r="AE73" s="238"/>
      <c r="AF73" s="238"/>
    </row>
    <row r="74" spans="1:32" ht="12">
      <c r="A74" s="192">
        <v>2000</v>
      </c>
      <c r="B74" s="161" t="s">
        <v>25</v>
      </c>
      <c r="C74" s="144">
        <v>4619.32</v>
      </c>
      <c r="D74" s="144">
        <v>2251.42</v>
      </c>
      <c r="E74" s="144">
        <v>1102.37</v>
      </c>
      <c r="F74" s="144">
        <v>70</v>
      </c>
      <c r="G74" s="144">
        <v>8043.12</v>
      </c>
      <c r="H74" s="181">
        <v>1038.92</v>
      </c>
      <c r="I74" s="144">
        <v>3182.37</v>
      </c>
      <c r="J74" s="144">
        <v>0</v>
      </c>
      <c r="K74" s="144">
        <v>1138</v>
      </c>
      <c r="L74" s="144">
        <v>2055.8</v>
      </c>
      <c r="M74" s="144">
        <v>420</v>
      </c>
      <c r="N74" s="145">
        <v>7415.09</v>
      </c>
      <c r="O74" s="144">
        <v>490</v>
      </c>
      <c r="P74" s="144">
        <v>14968.21</v>
      </c>
      <c r="Q74" s="145">
        <v>15458.21</v>
      </c>
      <c r="R74" s="233"/>
      <c r="S74" s="238"/>
      <c r="T74" s="238"/>
      <c r="U74" s="238"/>
      <c r="V74" s="238"/>
      <c r="W74" s="238"/>
      <c r="X74" s="238"/>
      <c r="Y74" s="238"/>
      <c r="Z74" s="238"/>
      <c r="AA74" s="238"/>
      <c r="AB74" s="238"/>
      <c r="AC74" s="238"/>
      <c r="AD74" s="238"/>
      <c r="AE74" s="238"/>
      <c r="AF74" s="238"/>
    </row>
    <row r="75" spans="1:32" ht="12">
      <c r="A75" s="195">
        <v>2000</v>
      </c>
      <c r="B75" s="196" t="s">
        <v>26</v>
      </c>
      <c r="C75" s="144">
        <v>4506.14</v>
      </c>
      <c r="D75" s="144">
        <v>1863.87</v>
      </c>
      <c r="E75" s="144">
        <v>1006.56</v>
      </c>
      <c r="F75" s="144">
        <v>70</v>
      </c>
      <c r="G75" s="144">
        <v>7446.57</v>
      </c>
      <c r="H75" s="181">
        <v>1026.51</v>
      </c>
      <c r="I75" s="144">
        <v>3109.77</v>
      </c>
      <c r="J75" s="144">
        <v>0</v>
      </c>
      <c r="K75" s="144">
        <v>1185.23</v>
      </c>
      <c r="L75" s="144">
        <v>2094.46</v>
      </c>
      <c r="M75" s="144">
        <v>421</v>
      </c>
      <c r="N75" s="145">
        <v>7415.97</v>
      </c>
      <c r="O75" s="144">
        <v>491</v>
      </c>
      <c r="P75" s="144">
        <v>14371.54</v>
      </c>
      <c r="Q75" s="145">
        <v>14862.54</v>
      </c>
      <c r="R75" s="233"/>
      <c r="S75" s="238"/>
      <c r="T75" s="238"/>
      <c r="U75" s="238"/>
      <c r="V75" s="238"/>
      <c r="W75" s="238"/>
      <c r="X75" s="238"/>
      <c r="Y75" s="238"/>
      <c r="Z75" s="238"/>
      <c r="AA75" s="238"/>
      <c r="AB75" s="238"/>
      <c r="AC75" s="238"/>
      <c r="AD75" s="238"/>
      <c r="AE75" s="238"/>
      <c r="AF75" s="238"/>
    </row>
    <row r="76" spans="1:32" ht="12">
      <c r="A76" s="192">
        <v>2000</v>
      </c>
      <c r="B76" s="161" t="s">
        <v>27</v>
      </c>
      <c r="C76" s="144">
        <v>4160.24</v>
      </c>
      <c r="D76" s="144">
        <v>2193.06</v>
      </c>
      <c r="E76" s="144">
        <v>1075.52</v>
      </c>
      <c r="F76" s="144">
        <v>70</v>
      </c>
      <c r="G76" s="144">
        <v>7498.83</v>
      </c>
      <c r="H76" s="181">
        <v>1254.9</v>
      </c>
      <c r="I76" s="144">
        <v>2642.89</v>
      </c>
      <c r="J76" s="144">
        <v>0</v>
      </c>
      <c r="K76" s="144">
        <v>1046.47</v>
      </c>
      <c r="L76" s="144">
        <v>2146.73</v>
      </c>
      <c r="M76" s="144">
        <v>391</v>
      </c>
      <c r="N76" s="145">
        <v>7090.99</v>
      </c>
      <c r="O76" s="144">
        <v>461</v>
      </c>
      <c r="P76" s="144">
        <v>14128.82</v>
      </c>
      <c r="Q76" s="145">
        <v>14589.82</v>
      </c>
      <c r="R76" s="233"/>
      <c r="S76" s="238"/>
      <c r="T76" s="238"/>
      <c r="U76" s="238"/>
      <c r="V76" s="238"/>
      <c r="W76" s="238"/>
      <c r="X76" s="238"/>
      <c r="Y76" s="238"/>
      <c r="Z76" s="238"/>
      <c r="AA76" s="238"/>
      <c r="AB76" s="238"/>
      <c r="AC76" s="238"/>
      <c r="AD76" s="238"/>
      <c r="AE76" s="238"/>
      <c r="AF76" s="238"/>
    </row>
    <row r="77" spans="1:32" ht="12">
      <c r="A77" s="192">
        <v>2000</v>
      </c>
      <c r="B77" s="161" t="s">
        <v>28</v>
      </c>
      <c r="C77" s="144">
        <v>4267.12</v>
      </c>
      <c r="D77" s="144">
        <v>2069.43</v>
      </c>
      <c r="E77" s="144">
        <v>1220.58</v>
      </c>
      <c r="F77" s="144">
        <v>70</v>
      </c>
      <c r="G77" s="144">
        <v>7627.13</v>
      </c>
      <c r="H77" s="181">
        <v>1296.31</v>
      </c>
      <c r="I77" s="144">
        <v>2711.46</v>
      </c>
      <c r="J77" s="144">
        <v>0</v>
      </c>
      <c r="K77" s="144">
        <v>1108.18</v>
      </c>
      <c r="L77" s="144">
        <v>2099.55</v>
      </c>
      <c r="M77" s="144">
        <v>146.7</v>
      </c>
      <c r="N77" s="145">
        <v>7215.5</v>
      </c>
      <c r="O77" s="144">
        <v>216.7</v>
      </c>
      <c r="P77" s="144">
        <v>14625.93</v>
      </c>
      <c r="Q77" s="145">
        <v>14842.63</v>
      </c>
      <c r="R77" s="233"/>
      <c r="S77" s="238"/>
      <c r="T77" s="238"/>
      <c r="U77" s="238"/>
      <c r="V77" s="238"/>
      <c r="W77" s="238"/>
      <c r="X77" s="238"/>
      <c r="Y77" s="238"/>
      <c r="Z77" s="238"/>
      <c r="AA77" s="238"/>
      <c r="AB77" s="238"/>
      <c r="AC77" s="238"/>
      <c r="AD77" s="238"/>
      <c r="AE77" s="238"/>
      <c r="AF77" s="238"/>
    </row>
    <row r="78" spans="1:32" ht="12">
      <c r="A78" s="192">
        <v>2000</v>
      </c>
      <c r="B78" s="161" t="s">
        <v>29</v>
      </c>
      <c r="C78" s="144">
        <v>4442.4</v>
      </c>
      <c r="D78" s="144">
        <v>2018.17</v>
      </c>
      <c r="E78" s="144">
        <v>1082.59</v>
      </c>
      <c r="F78" s="144">
        <v>70</v>
      </c>
      <c r="G78" s="144">
        <v>7613.16</v>
      </c>
      <c r="H78" s="181">
        <v>1093.5</v>
      </c>
      <c r="I78" s="144">
        <v>2768.98</v>
      </c>
      <c r="J78" s="144">
        <v>0</v>
      </c>
      <c r="K78" s="144">
        <v>1106.18</v>
      </c>
      <c r="L78" s="144">
        <v>2074.57</v>
      </c>
      <c r="M78" s="144">
        <v>146.7</v>
      </c>
      <c r="N78" s="145">
        <v>7043.23</v>
      </c>
      <c r="O78" s="144">
        <v>216.7</v>
      </c>
      <c r="P78" s="144">
        <v>14439.69</v>
      </c>
      <c r="Q78" s="145">
        <v>14656.39</v>
      </c>
      <c r="R78" s="233"/>
      <c r="S78" s="238"/>
      <c r="T78" s="238"/>
      <c r="U78" s="238"/>
      <c r="V78" s="238"/>
      <c r="W78" s="238"/>
      <c r="X78" s="238"/>
      <c r="Y78" s="238"/>
      <c r="Z78" s="238"/>
      <c r="AA78" s="238"/>
      <c r="AB78" s="238"/>
      <c r="AC78" s="238"/>
      <c r="AD78" s="238"/>
      <c r="AE78" s="238"/>
      <c r="AF78" s="238"/>
    </row>
    <row r="79" spans="1:32" ht="12">
      <c r="A79" s="193">
        <v>2000</v>
      </c>
      <c r="B79" s="194" t="s">
        <v>30</v>
      </c>
      <c r="C79" s="148">
        <v>3916.88</v>
      </c>
      <c r="D79" s="148">
        <v>2555.57</v>
      </c>
      <c r="E79" s="148">
        <v>450</v>
      </c>
      <c r="F79" s="148">
        <v>70</v>
      </c>
      <c r="G79" s="148">
        <v>6992.44</v>
      </c>
      <c r="H79" s="182">
        <v>1081.38</v>
      </c>
      <c r="I79" s="148">
        <v>2809.7</v>
      </c>
      <c r="J79" s="148">
        <v>0</v>
      </c>
      <c r="K79" s="148">
        <v>1121.63</v>
      </c>
      <c r="L79" s="148">
        <v>2405.44</v>
      </c>
      <c r="M79" s="148">
        <v>146.7</v>
      </c>
      <c r="N79" s="149">
        <v>7418.14</v>
      </c>
      <c r="O79" s="148">
        <v>216.7</v>
      </c>
      <c r="P79" s="148">
        <v>14193.89</v>
      </c>
      <c r="Q79" s="149">
        <v>14410.59</v>
      </c>
      <c r="R79" s="233"/>
      <c r="S79" s="238"/>
      <c r="T79" s="238"/>
      <c r="U79" s="238"/>
      <c r="V79" s="238"/>
      <c r="W79" s="238"/>
      <c r="X79" s="238"/>
      <c r="Y79" s="238"/>
      <c r="Z79" s="238"/>
      <c r="AA79" s="238"/>
      <c r="AB79" s="238"/>
      <c r="AC79" s="238"/>
      <c r="AD79" s="238"/>
      <c r="AE79" s="238"/>
      <c r="AF79" s="238"/>
    </row>
    <row r="80" spans="1:32" ht="12">
      <c r="A80" s="192">
        <v>2001</v>
      </c>
      <c r="B80" s="197" t="s">
        <v>20</v>
      </c>
      <c r="C80" s="144">
        <v>4084.69</v>
      </c>
      <c r="D80" s="144">
        <v>1868.72</v>
      </c>
      <c r="E80" s="144">
        <v>551.6</v>
      </c>
      <c r="F80" s="144">
        <v>100</v>
      </c>
      <c r="G80" s="144">
        <v>6605.01</v>
      </c>
      <c r="H80" s="181">
        <v>1129.99</v>
      </c>
      <c r="I80" s="144">
        <v>2463.81</v>
      </c>
      <c r="J80" s="144">
        <v>0</v>
      </c>
      <c r="K80" s="144">
        <v>1387.54</v>
      </c>
      <c r="L80" s="144">
        <v>2360.49</v>
      </c>
      <c r="M80" s="144">
        <v>-20</v>
      </c>
      <c r="N80" s="145">
        <v>7341.83</v>
      </c>
      <c r="O80" s="144">
        <v>80</v>
      </c>
      <c r="P80" s="144">
        <v>13866.84</v>
      </c>
      <c r="Q80" s="145">
        <v>13946.84</v>
      </c>
      <c r="R80" s="233"/>
      <c r="S80" s="238"/>
      <c r="T80" s="238"/>
      <c r="U80" s="238"/>
      <c r="V80" s="238"/>
      <c r="W80" s="238"/>
      <c r="X80" s="238"/>
      <c r="Y80" s="238"/>
      <c r="Z80" s="238"/>
      <c r="AA80" s="238"/>
      <c r="AB80" s="238"/>
      <c r="AC80" s="238"/>
      <c r="AD80" s="238"/>
      <c r="AE80" s="238"/>
      <c r="AF80" s="238"/>
    </row>
    <row r="81" spans="1:32" ht="12">
      <c r="A81" s="192">
        <v>2001</v>
      </c>
      <c r="B81" s="161" t="s">
        <v>21</v>
      </c>
      <c r="C81" s="144">
        <v>4129.42</v>
      </c>
      <c r="D81" s="144">
        <v>1876.27</v>
      </c>
      <c r="E81" s="144">
        <v>640.13</v>
      </c>
      <c r="F81" s="144">
        <v>100</v>
      </c>
      <c r="G81" s="144">
        <v>6745.82</v>
      </c>
      <c r="H81" s="181">
        <v>1105.84</v>
      </c>
      <c r="I81" s="144">
        <v>2777.76</v>
      </c>
      <c r="J81" s="144">
        <v>0</v>
      </c>
      <c r="K81" s="144">
        <v>1251.9</v>
      </c>
      <c r="L81" s="144">
        <v>2360.24</v>
      </c>
      <c r="M81" s="144">
        <v>0</v>
      </c>
      <c r="N81" s="145">
        <v>7495.74</v>
      </c>
      <c r="O81" s="144">
        <v>100</v>
      </c>
      <c r="P81" s="144">
        <v>14141.56</v>
      </c>
      <c r="Q81" s="145">
        <v>14241.56</v>
      </c>
      <c r="R81" s="233"/>
      <c r="S81" s="238"/>
      <c r="T81" s="238"/>
      <c r="U81" s="238"/>
      <c r="V81" s="238"/>
      <c r="W81" s="238"/>
      <c r="X81" s="238"/>
      <c r="Y81" s="238"/>
      <c r="Z81" s="238"/>
      <c r="AA81" s="238"/>
      <c r="AB81" s="238"/>
      <c r="AC81" s="238"/>
      <c r="AD81" s="238"/>
      <c r="AE81" s="238"/>
      <c r="AF81" s="238"/>
    </row>
    <row r="82" spans="1:32" ht="12">
      <c r="A82" s="192">
        <v>2001</v>
      </c>
      <c r="B82" s="161" t="s">
        <v>22</v>
      </c>
      <c r="C82" s="144">
        <v>4409.32</v>
      </c>
      <c r="D82" s="144">
        <v>2596.5</v>
      </c>
      <c r="E82" s="144">
        <v>544.67</v>
      </c>
      <c r="F82" s="144">
        <v>100</v>
      </c>
      <c r="G82" s="144">
        <v>7650.49</v>
      </c>
      <c r="H82" s="181">
        <v>1172.06</v>
      </c>
      <c r="I82" s="144">
        <v>2341.66</v>
      </c>
      <c r="J82" s="144">
        <v>0</v>
      </c>
      <c r="K82" s="144">
        <v>1196.71</v>
      </c>
      <c r="L82" s="144">
        <v>2263.06</v>
      </c>
      <c r="M82" s="144">
        <v>10</v>
      </c>
      <c r="N82" s="145">
        <v>6973.49</v>
      </c>
      <c r="O82" s="144">
        <v>110</v>
      </c>
      <c r="P82" s="144">
        <v>14513.98</v>
      </c>
      <c r="Q82" s="145">
        <v>14623.98</v>
      </c>
      <c r="R82" s="233"/>
      <c r="S82" s="238"/>
      <c r="T82" s="238"/>
      <c r="U82" s="238"/>
      <c r="V82" s="238"/>
      <c r="W82" s="238"/>
      <c r="X82" s="238"/>
      <c r="Y82" s="238"/>
      <c r="Z82" s="238"/>
      <c r="AA82" s="238"/>
      <c r="AB82" s="238"/>
      <c r="AC82" s="238"/>
      <c r="AD82" s="238"/>
      <c r="AE82" s="238"/>
      <c r="AF82" s="238"/>
    </row>
    <row r="83" spans="1:32" ht="12">
      <c r="A83" s="192">
        <v>2001</v>
      </c>
      <c r="B83" s="161" t="s">
        <v>46</v>
      </c>
      <c r="C83" s="144">
        <v>4725.66</v>
      </c>
      <c r="D83" s="144">
        <v>2031.13</v>
      </c>
      <c r="E83" s="144">
        <v>701.5</v>
      </c>
      <c r="F83" s="144">
        <v>100</v>
      </c>
      <c r="G83" s="144">
        <v>7558.29</v>
      </c>
      <c r="H83" s="181">
        <v>1184.49</v>
      </c>
      <c r="I83" s="144">
        <v>2896.74</v>
      </c>
      <c r="J83" s="144">
        <v>0</v>
      </c>
      <c r="K83" s="144">
        <v>1175.24</v>
      </c>
      <c r="L83" s="144">
        <v>2242.86</v>
      </c>
      <c r="M83" s="144">
        <v>625.2</v>
      </c>
      <c r="N83" s="145">
        <v>7499.34</v>
      </c>
      <c r="O83" s="144">
        <v>725.2</v>
      </c>
      <c r="P83" s="144">
        <v>14332.43</v>
      </c>
      <c r="Q83" s="145">
        <v>15057.63</v>
      </c>
      <c r="R83" s="233"/>
      <c r="S83" s="238"/>
      <c r="T83" s="238"/>
      <c r="U83" s="238"/>
      <c r="V83" s="238"/>
      <c r="W83" s="238"/>
      <c r="X83" s="238"/>
      <c r="Y83" s="238"/>
      <c r="Z83" s="238"/>
      <c r="AA83" s="238"/>
      <c r="AB83" s="238"/>
      <c r="AC83" s="238"/>
      <c r="AD83" s="238"/>
      <c r="AE83" s="238"/>
      <c r="AF83" s="238"/>
    </row>
    <row r="84" spans="1:32" ht="12">
      <c r="A84" s="192">
        <v>2001</v>
      </c>
      <c r="B84" s="197" t="s">
        <v>19</v>
      </c>
      <c r="C84" s="144">
        <v>4693.23</v>
      </c>
      <c r="D84" s="144">
        <v>1743.11</v>
      </c>
      <c r="E84" s="144">
        <v>509.62</v>
      </c>
      <c r="F84" s="144">
        <v>100</v>
      </c>
      <c r="G84" s="144">
        <v>7045.96</v>
      </c>
      <c r="H84" s="181">
        <v>1242.58</v>
      </c>
      <c r="I84" s="144">
        <v>3066.64</v>
      </c>
      <c r="J84" s="144">
        <v>0</v>
      </c>
      <c r="K84" s="144">
        <v>1208.91</v>
      </c>
      <c r="L84" s="144">
        <v>2252.69</v>
      </c>
      <c r="M84" s="144">
        <v>625.2</v>
      </c>
      <c r="N84" s="145">
        <v>7770.82</v>
      </c>
      <c r="O84" s="144">
        <v>725.2</v>
      </c>
      <c r="P84" s="144">
        <v>14091.57</v>
      </c>
      <c r="Q84" s="145">
        <v>14816.77</v>
      </c>
      <c r="R84" s="233"/>
      <c r="S84" s="238"/>
      <c r="T84" s="238"/>
      <c r="U84" s="238"/>
      <c r="V84" s="238"/>
      <c r="W84" s="238"/>
      <c r="X84" s="238"/>
      <c r="Y84" s="238"/>
      <c r="Z84" s="238"/>
      <c r="AA84" s="238"/>
      <c r="AB84" s="238"/>
      <c r="AC84" s="238"/>
      <c r="AD84" s="238"/>
      <c r="AE84" s="238"/>
      <c r="AF84" s="238"/>
    </row>
    <row r="85" spans="1:32" ht="12">
      <c r="A85" s="192">
        <v>2001</v>
      </c>
      <c r="B85" s="197" t="s">
        <v>24</v>
      </c>
      <c r="C85" s="144">
        <v>4656.95</v>
      </c>
      <c r="D85" s="144">
        <v>1804.75</v>
      </c>
      <c r="E85" s="144">
        <v>414.56</v>
      </c>
      <c r="F85" s="144">
        <v>100</v>
      </c>
      <c r="G85" s="144">
        <v>6976.25</v>
      </c>
      <c r="H85" s="181">
        <v>1150.96</v>
      </c>
      <c r="I85" s="144">
        <v>3281.79</v>
      </c>
      <c r="J85" s="144">
        <v>0</v>
      </c>
      <c r="K85" s="144">
        <v>1265.28</v>
      </c>
      <c r="L85" s="144">
        <v>2435.93</v>
      </c>
      <c r="M85" s="144">
        <v>515.2</v>
      </c>
      <c r="N85" s="145">
        <v>8133.96</v>
      </c>
      <c r="O85" s="144">
        <v>615.2</v>
      </c>
      <c r="P85" s="144">
        <v>14495.01</v>
      </c>
      <c r="Q85" s="145">
        <v>15110.21</v>
      </c>
      <c r="R85" s="233"/>
      <c r="S85" s="238"/>
      <c r="T85" s="238"/>
      <c r="U85" s="238"/>
      <c r="V85" s="238"/>
      <c r="W85" s="238"/>
      <c r="X85" s="238"/>
      <c r="Y85" s="238"/>
      <c r="Z85" s="238"/>
      <c r="AA85" s="238"/>
      <c r="AB85" s="238"/>
      <c r="AC85" s="238"/>
      <c r="AD85" s="238"/>
      <c r="AE85" s="238"/>
      <c r="AF85" s="238"/>
    </row>
    <row r="86" spans="1:32" ht="12">
      <c r="A86" s="192">
        <v>2001</v>
      </c>
      <c r="B86" s="198" t="s">
        <v>25</v>
      </c>
      <c r="C86" s="144">
        <v>4211.91</v>
      </c>
      <c r="D86" s="144">
        <v>2010.82</v>
      </c>
      <c r="E86" s="144">
        <v>523.8</v>
      </c>
      <c r="F86" s="144">
        <v>100</v>
      </c>
      <c r="G86" s="144">
        <v>6846.54</v>
      </c>
      <c r="H86" s="181">
        <v>1145.76</v>
      </c>
      <c r="I86" s="144">
        <v>3568.53</v>
      </c>
      <c r="J86" s="144">
        <v>0</v>
      </c>
      <c r="K86" s="144">
        <v>1233.55</v>
      </c>
      <c r="L86" s="144">
        <v>2633.85</v>
      </c>
      <c r="M86" s="144">
        <v>729</v>
      </c>
      <c r="N86" s="145">
        <v>8581.68</v>
      </c>
      <c r="O86" s="144">
        <v>829</v>
      </c>
      <c r="P86" s="144">
        <v>14599.22</v>
      </c>
      <c r="Q86" s="145">
        <v>15428.22</v>
      </c>
      <c r="R86" s="233"/>
      <c r="S86" s="238"/>
      <c r="T86" s="238"/>
      <c r="U86" s="238"/>
      <c r="V86" s="238"/>
      <c r="W86" s="238"/>
      <c r="X86" s="238"/>
      <c r="Y86" s="238"/>
      <c r="Z86" s="238"/>
      <c r="AA86" s="238"/>
      <c r="AB86" s="238"/>
      <c r="AC86" s="238"/>
      <c r="AD86" s="238"/>
      <c r="AE86" s="238"/>
      <c r="AF86" s="238"/>
    </row>
    <row r="87" spans="1:32" ht="12">
      <c r="A87" s="192">
        <v>2001</v>
      </c>
      <c r="B87" s="198" t="s">
        <v>26</v>
      </c>
      <c r="C87" s="144">
        <v>4340.55</v>
      </c>
      <c r="D87" s="144">
        <v>1538.39</v>
      </c>
      <c r="E87" s="144">
        <v>600</v>
      </c>
      <c r="F87" s="144">
        <v>100</v>
      </c>
      <c r="G87" s="144">
        <v>6578.93</v>
      </c>
      <c r="H87" s="181">
        <v>1283.41</v>
      </c>
      <c r="I87" s="144">
        <v>3433.45</v>
      </c>
      <c r="J87" s="144">
        <v>0</v>
      </c>
      <c r="K87" s="144">
        <v>1134.34</v>
      </c>
      <c r="L87" s="144">
        <v>2587.18</v>
      </c>
      <c r="M87" s="144">
        <v>729</v>
      </c>
      <c r="N87" s="145">
        <v>8438.37</v>
      </c>
      <c r="O87" s="144">
        <v>829</v>
      </c>
      <c r="P87" s="144">
        <v>14188.31</v>
      </c>
      <c r="Q87" s="145">
        <v>15017.31</v>
      </c>
      <c r="R87" s="233"/>
      <c r="S87" s="238"/>
      <c r="T87" s="238"/>
      <c r="U87" s="238"/>
      <c r="V87" s="238"/>
      <c r="W87" s="238"/>
      <c r="X87" s="238"/>
      <c r="Y87" s="238"/>
      <c r="Z87" s="238"/>
      <c r="AA87" s="238"/>
      <c r="AB87" s="238"/>
      <c r="AC87" s="238"/>
      <c r="AD87" s="238"/>
      <c r="AE87" s="238"/>
      <c r="AF87" s="238"/>
    </row>
    <row r="88" spans="1:32" ht="12">
      <c r="A88" s="192">
        <v>2001</v>
      </c>
      <c r="B88" s="198" t="s">
        <v>27</v>
      </c>
      <c r="C88" s="144">
        <v>4317.32</v>
      </c>
      <c r="D88" s="144">
        <v>1699.16</v>
      </c>
      <c r="E88" s="144">
        <v>720</v>
      </c>
      <c r="F88" s="144">
        <v>100</v>
      </c>
      <c r="G88" s="144">
        <v>6836.48</v>
      </c>
      <c r="H88" s="181">
        <v>1336.25</v>
      </c>
      <c r="I88" s="144">
        <v>2955.22</v>
      </c>
      <c r="J88" s="144">
        <v>0</v>
      </c>
      <c r="K88" s="144">
        <v>1140.66</v>
      </c>
      <c r="L88" s="144">
        <v>2599.88</v>
      </c>
      <c r="M88" s="144">
        <v>729</v>
      </c>
      <c r="N88" s="145">
        <v>8032.01</v>
      </c>
      <c r="O88" s="144">
        <v>829</v>
      </c>
      <c r="P88" s="144">
        <v>14039.48</v>
      </c>
      <c r="Q88" s="145">
        <v>14868.48</v>
      </c>
      <c r="R88" s="233"/>
      <c r="S88" s="238"/>
      <c r="T88" s="238"/>
      <c r="U88" s="238"/>
      <c r="V88" s="238"/>
      <c r="W88" s="238"/>
      <c r="X88" s="238"/>
      <c r="Y88" s="238"/>
      <c r="Z88" s="238"/>
      <c r="AA88" s="238"/>
      <c r="AB88" s="238"/>
      <c r="AC88" s="238"/>
      <c r="AD88" s="238"/>
      <c r="AE88" s="238"/>
      <c r="AF88" s="238"/>
    </row>
    <row r="89" spans="1:32" ht="12">
      <c r="A89" s="192">
        <v>2001</v>
      </c>
      <c r="B89" s="198" t="s">
        <v>28</v>
      </c>
      <c r="C89" s="144">
        <v>4361.19</v>
      </c>
      <c r="D89" s="144">
        <v>2333.72</v>
      </c>
      <c r="E89" s="144">
        <v>600</v>
      </c>
      <c r="F89" s="144">
        <v>100</v>
      </c>
      <c r="G89" s="144">
        <v>7394.91</v>
      </c>
      <c r="H89" s="181">
        <v>1308.62</v>
      </c>
      <c r="I89" s="144">
        <v>3267.94</v>
      </c>
      <c r="J89" s="144">
        <v>0</v>
      </c>
      <c r="K89" s="144">
        <v>1236.16</v>
      </c>
      <c r="L89" s="144">
        <v>2642.06</v>
      </c>
      <c r="M89" s="144">
        <v>614</v>
      </c>
      <c r="N89" s="145">
        <v>8454.78</v>
      </c>
      <c r="O89" s="144">
        <v>714</v>
      </c>
      <c r="P89" s="144">
        <v>15135.68</v>
      </c>
      <c r="Q89" s="145">
        <v>15849.68</v>
      </c>
      <c r="R89" s="233"/>
      <c r="S89" s="238"/>
      <c r="T89" s="238"/>
      <c r="U89" s="238"/>
      <c r="V89" s="238"/>
      <c r="W89" s="238"/>
      <c r="X89" s="238"/>
      <c r="Y89" s="238"/>
      <c r="Z89" s="238"/>
      <c r="AA89" s="238"/>
      <c r="AB89" s="238"/>
      <c r="AC89" s="238"/>
      <c r="AD89" s="238"/>
      <c r="AE89" s="238"/>
      <c r="AF89" s="238"/>
    </row>
    <row r="90" spans="1:32" ht="12">
      <c r="A90" s="192">
        <v>2001</v>
      </c>
      <c r="B90" s="197" t="s">
        <v>29</v>
      </c>
      <c r="C90" s="144">
        <v>4334.23</v>
      </c>
      <c r="D90" s="144">
        <v>2292.8</v>
      </c>
      <c r="E90" s="144">
        <v>660</v>
      </c>
      <c r="F90" s="144">
        <v>100</v>
      </c>
      <c r="G90" s="144">
        <v>7387.03</v>
      </c>
      <c r="H90" s="181">
        <v>1320.47</v>
      </c>
      <c r="I90" s="144">
        <v>3241.34</v>
      </c>
      <c r="J90" s="144">
        <v>0</v>
      </c>
      <c r="K90" s="144">
        <v>1274.64</v>
      </c>
      <c r="L90" s="144">
        <v>2652.91</v>
      </c>
      <c r="M90" s="144">
        <v>614</v>
      </c>
      <c r="N90" s="145">
        <v>8489.37</v>
      </c>
      <c r="O90" s="144">
        <v>714</v>
      </c>
      <c r="P90" s="144">
        <v>15162.4</v>
      </c>
      <c r="Q90" s="145">
        <v>15876.4</v>
      </c>
      <c r="R90" s="233"/>
      <c r="S90" s="238"/>
      <c r="T90" s="238"/>
      <c r="U90" s="238"/>
      <c r="V90" s="238"/>
      <c r="W90" s="238"/>
      <c r="X90" s="238"/>
      <c r="Y90" s="238"/>
      <c r="Z90" s="238"/>
      <c r="AA90" s="238"/>
      <c r="AB90" s="238"/>
      <c r="AC90" s="238"/>
      <c r="AD90" s="238"/>
      <c r="AE90" s="238"/>
      <c r="AF90" s="238"/>
    </row>
    <row r="91" spans="1:32" ht="12">
      <c r="A91" s="193">
        <v>2001</v>
      </c>
      <c r="B91" s="199" t="s">
        <v>30</v>
      </c>
      <c r="C91" s="148">
        <v>4182.73</v>
      </c>
      <c r="D91" s="148">
        <v>2526.04</v>
      </c>
      <c r="E91" s="148">
        <v>828</v>
      </c>
      <c r="F91" s="148">
        <v>100</v>
      </c>
      <c r="G91" s="148">
        <v>7636.77</v>
      </c>
      <c r="H91" s="182">
        <v>1378.31</v>
      </c>
      <c r="I91" s="148">
        <v>3302.62</v>
      </c>
      <c r="J91" s="148">
        <v>0</v>
      </c>
      <c r="K91" s="148">
        <v>1180.33</v>
      </c>
      <c r="L91" s="148">
        <v>2599.62</v>
      </c>
      <c r="M91" s="148">
        <v>614</v>
      </c>
      <c r="N91" s="149">
        <v>8460.88</v>
      </c>
      <c r="O91" s="148">
        <v>714</v>
      </c>
      <c r="P91" s="148">
        <v>15383.65</v>
      </c>
      <c r="Q91" s="149">
        <v>16097.65</v>
      </c>
      <c r="R91" s="233"/>
      <c r="S91" s="238"/>
      <c r="T91" s="238"/>
      <c r="U91" s="238"/>
      <c r="V91" s="238"/>
      <c r="W91" s="238"/>
      <c r="X91" s="238"/>
      <c r="Y91" s="238"/>
      <c r="Z91" s="238"/>
      <c r="AA91" s="238"/>
      <c r="AB91" s="238"/>
      <c r="AC91" s="238"/>
      <c r="AD91" s="238"/>
      <c r="AE91" s="238"/>
      <c r="AF91" s="238"/>
    </row>
    <row r="92" spans="1:32" ht="12">
      <c r="A92" s="192">
        <v>2002</v>
      </c>
      <c r="B92" s="198" t="s">
        <v>20</v>
      </c>
      <c r="C92" s="144">
        <v>4418.65</v>
      </c>
      <c r="D92" s="144">
        <v>2574.72</v>
      </c>
      <c r="E92" s="144">
        <v>855.59</v>
      </c>
      <c r="F92" s="144">
        <v>185</v>
      </c>
      <c r="G92" s="144">
        <v>8033.96</v>
      </c>
      <c r="H92" s="181">
        <v>1631.41</v>
      </c>
      <c r="I92" s="144">
        <v>2963.26</v>
      </c>
      <c r="J92" s="144">
        <v>0</v>
      </c>
      <c r="K92" s="144">
        <v>1340.32</v>
      </c>
      <c r="L92" s="144">
        <v>2494.6</v>
      </c>
      <c r="M92" s="144">
        <v>912</v>
      </c>
      <c r="N92" s="145">
        <v>8429.59</v>
      </c>
      <c r="O92" s="144">
        <v>1097</v>
      </c>
      <c r="P92" s="144">
        <v>15366.56</v>
      </c>
      <c r="Q92" s="145">
        <v>16463.56</v>
      </c>
      <c r="R92" s="233"/>
      <c r="S92" s="238"/>
      <c r="T92" s="238"/>
      <c r="U92" s="238"/>
      <c r="V92" s="238"/>
      <c r="W92" s="238"/>
      <c r="X92" s="238"/>
      <c r="Y92" s="238"/>
      <c r="Z92" s="238"/>
      <c r="AA92" s="238"/>
      <c r="AB92" s="238"/>
      <c r="AC92" s="238"/>
      <c r="AD92" s="238"/>
      <c r="AE92" s="238"/>
      <c r="AF92" s="238"/>
    </row>
    <row r="93" spans="1:32" ht="12">
      <c r="A93" s="192">
        <v>2002</v>
      </c>
      <c r="B93" s="198" t="s">
        <v>21</v>
      </c>
      <c r="C93" s="144">
        <v>4613.94</v>
      </c>
      <c r="D93" s="144">
        <v>2232.37</v>
      </c>
      <c r="E93" s="144">
        <v>764.46</v>
      </c>
      <c r="F93" s="144">
        <v>185</v>
      </c>
      <c r="G93" s="144">
        <v>7795.76</v>
      </c>
      <c r="H93" s="181">
        <v>1535.88</v>
      </c>
      <c r="I93" s="144">
        <v>3088.1</v>
      </c>
      <c r="J93" s="144">
        <v>0</v>
      </c>
      <c r="K93" s="144">
        <v>1301.02</v>
      </c>
      <c r="L93" s="144">
        <v>2442.53</v>
      </c>
      <c r="M93" s="144">
        <v>912</v>
      </c>
      <c r="N93" s="145">
        <v>8367.52</v>
      </c>
      <c r="O93" s="144">
        <v>1097</v>
      </c>
      <c r="P93" s="144">
        <v>15066.29</v>
      </c>
      <c r="Q93" s="145">
        <v>16163.29</v>
      </c>
      <c r="R93" s="233"/>
      <c r="S93" s="238"/>
      <c r="T93" s="238"/>
      <c r="U93" s="238"/>
      <c r="V93" s="238"/>
      <c r="W93" s="238"/>
      <c r="X93" s="238"/>
      <c r="Y93" s="238"/>
      <c r="Z93" s="238"/>
      <c r="AA93" s="238"/>
      <c r="AB93" s="238"/>
      <c r="AC93" s="238"/>
      <c r="AD93" s="238"/>
      <c r="AE93" s="238"/>
      <c r="AF93" s="238"/>
    </row>
    <row r="94" spans="1:32" ht="12">
      <c r="A94" s="192">
        <v>2002</v>
      </c>
      <c r="B94" s="198" t="s">
        <v>22</v>
      </c>
      <c r="C94" s="144">
        <v>4408.73</v>
      </c>
      <c r="D94" s="144">
        <v>1858.66</v>
      </c>
      <c r="E94" s="144">
        <v>875.57</v>
      </c>
      <c r="F94" s="144">
        <v>185</v>
      </c>
      <c r="G94" s="144">
        <v>7327.95</v>
      </c>
      <c r="H94" s="181">
        <v>1550.56</v>
      </c>
      <c r="I94" s="144">
        <v>3030.58</v>
      </c>
      <c r="J94" s="144">
        <v>0</v>
      </c>
      <c r="K94" s="144">
        <v>1268.22</v>
      </c>
      <c r="L94" s="144">
        <v>2406.68</v>
      </c>
      <c r="M94" s="144">
        <v>912</v>
      </c>
      <c r="N94" s="145">
        <v>8256.04</v>
      </c>
      <c r="O94" s="144">
        <v>1097</v>
      </c>
      <c r="P94" s="144">
        <v>14486.99</v>
      </c>
      <c r="Q94" s="145">
        <v>15583.99</v>
      </c>
      <c r="R94" s="233"/>
      <c r="S94" s="238"/>
      <c r="T94" s="238"/>
      <c r="U94" s="238"/>
      <c r="V94" s="238"/>
      <c r="W94" s="238"/>
      <c r="X94" s="238"/>
      <c r="Y94" s="238"/>
      <c r="Z94" s="238"/>
      <c r="AA94" s="238"/>
      <c r="AB94" s="238"/>
      <c r="AC94" s="238"/>
      <c r="AD94" s="238"/>
      <c r="AE94" s="238"/>
      <c r="AF94" s="238"/>
    </row>
    <row r="95" spans="1:32" ht="12">
      <c r="A95" s="192">
        <v>2002</v>
      </c>
      <c r="B95" s="198" t="s">
        <v>46</v>
      </c>
      <c r="C95" s="144">
        <v>4364.33</v>
      </c>
      <c r="D95" s="144">
        <v>2349.43</v>
      </c>
      <c r="E95" s="144">
        <v>657.66</v>
      </c>
      <c r="F95" s="144">
        <v>140</v>
      </c>
      <c r="G95" s="144">
        <v>7511.42</v>
      </c>
      <c r="H95" s="181">
        <v>1482.7</v>
      </c>
      <c r="I95" s="144">
        <v>3333.33</v>
      </c>
      <c r="J95" s="144">
        <v>0</v>
      </c>
      <c r="K95" s="144">
        <v>1113.04</v>
      </c>
      <c r="L95" s="144">
        <v>2430.01</v>
      </c>
      <c r="M95" s="144">
        <v>982</v>
      </c>
      <c r="N95" s="145">
        <v>8359.08</v>
      </c>
      <c r="O95" s="144">
        <v>1122</v>
      </c>
      <c r="P95" s="144">
        <v>14748.5</v>
      </c>
      <c r="Q95" s="145">
        <v>15870.5</v>
      </c>
      <c r="R95" s="233"/>
      <c r="S95" s="238"/>
      <c r="T95" s="238"/>
      <c r="U95" s="238"/>
      <c r="V95" s="238"/>
      <c r="W95" s="238"/>
      <c r="X95" s="238"/>
      <c r="Y95" s="238"/>
      <c r="Z95" s="238"/>
      <c r="AA95" s="238"/>
      <c r="AB95" s="238"/>
      <c r="AC95" s="238"/>
      <c r="AD95" s="238"/>
      <c r="AE95" s="238"/>
      <c r="AF95" s="238"/>
    </row>
    <row r="96" spans="1:32" ht="12">
      <c r="A96" s="192">
        <v>2002</v>
      </c>
      <c r="B96" s="200" t="s">
        <v>19</v>
      </c>
      <c r="C96" s="144">
        <v>4246.27</v>
      </c>
      <c r="D96" s="144">
        <v>2018.04</v>
      </c>
      <c r="E96" s="144">
        <v>703.23</v>
      </c>
      <c r="F96" s="144">
        <v>140</v>
      </c>
      <c r="G96" s="144">
        <v>7107.53</v>
      </c>
      <c r="H96" s="181">
        <v>1420.17</v>
      </c>
      <c r="I96" s="144">
        <v>3459.73</v>
      </c>
      <c r="J96" s="144">
        <v>0</v>
      </c>
      <c r="K96" s="144">
        <v>1032.03</v>
      </c>
      <c r="L96" s="144">
        <v>2399.57</v>
      </c>
      <c r="M96" s="144">
        <v>982</v>
      </c>
      <c r="N96" s="145">
        <v>8311.49</v>
      </c>
      <c r="O96" s="144">
        <v>1122</v>
      </c>
      <c r="P96" s="144">
        <v>14297.03</v>
      </c>
      <c r="Q96" s="145">
        <v>15419.03</v>
      </c>
      <c r="R96" s="233"/>
      <c r="S96" s="238"/>
      <c r="T96" s="238"/>
      <c r="U96" s="238"/>
      <c r="V96" s="238"/>
      <c r="W96" s="238"/>
      <c r="X96" s="238"/>
      <c r="Y96" s="238"/>
      <c r="Z96" s="238"/>
      <c r="AA96" s="238"/>
      <c r="AB96" s="238"/>
      <c r="AC96" s="238"/>
      <c r="AD96" s="238"/>
      <c r="AE96" s="238"/>
      <c r="AF96" s="238"/>
    </row>
    <row r="97" spans="1:32" ht="12">
      <c r="A97" s="192">
        <v>2002</v>
      </c>
      <c r="B97" s="198" t="s">
        <v>24</v>
      </c>
      <c r="C97" s="144">
        <v>4800.38</v>
      </c>
      <c r="D97" s="144">
        <v>2515.76</v>
      </c>
      <c r="E97" s="144">
        <v>571.05</v>
      </c>
      <c r="F97" s="144">
        <v>140</v>
      </c>
      <c r="G97" s="144">
        <v>8027.19</v>
      </c>
      <c r="H97" s="181">
        <v>1471.63</v>
      </c>
      <c r="I97" s="144">
        <v>3537.49</v>
      </c>
      <c r="J97" s="144">
        <v>0</v>
      </c>
      <c r="K97" s="144">
        <v>1010.12</v>
      </c>
      <c r="L97" s="144">
        <v>2425.5</v>
      </c>
      <c r="M97" s="144">
        <v>982</v>
      </c>
      <c r="N97" s="145">
        <v>8444.75</v>
      </c>
      <c r="O97" s="144">
        <v>1122</v>
      </c>
      <c r="P97" s="144">
        <v>15349.94</v>
      </c>
      <c r="Q97" s="145">
        <v>16471.94</v>
      </c>
      <c r="R97" s="233"/>
      <c r="S97" s="238"/>
      <c r="T97" s="238"/>
      <c r="U97" s="238"/>
      <c r="V97" s="238"/>
      <c r="W97" s="238"/>
      <c r="X97" s="238"/>
      <c r="Y97" s="238"/>
      <c r="Z97" s="238"/>
      <c r="AA97" s="238"/>
      <c r="AB97" s="238"/>
      <c r="AC97" s="238"/>
      <c r="AD97" s="238"/>
      <c r="AE97" s="238"/>
      <c r="AF97" s="238"/>
    </row>
    <row r="98" spans="1:32" ht="12">
      <c r="A98" s="192">
        <v>2002</v>
      </c>
      <c r="B98" s="198" t="s">
        <v>25</v>
      </c>
      <c r="C98" s="144">
        <v>4925.27</v>
      </c>
      <c r="D98" s="144">
        <v>2437.08</v>
      </c>
      <c r="E98" s="144">
        <v>833.54</v>
      </c>
      <c r="F98" s="144">
        <v>110</v>
      </c>
      <c r="G98" s="144">
        <v>8305.89</v>
      </c>
      <c r="H98" s="181">
        <v>1422.5</v>
      </c>
      <c r="I98" s="144">
        <v>3440.46</v>
      </c>
      <c r="J98" s="144">
        <v>0</v>
      </c>
      <c r="K98" s="144">
        <v>1243.89</v>
      </c>
      <c r="L98" s="144">
        <v>2334.77</v>
      </c>
      <c r="M98" s="144">
        <v>1237.5</v>
      </c>
      <c r="N98" s="145">
        <v>8441.62</v>
      </c>
      <c r="O98" s="144">
        <v>1347.5</v>
      </c>
      <c r="P98" s="144">
        <v>15400</v>
      </c>
      <c r="Q98" s="145">
        <v>16747.5</v>
      </c>
      <c r="R98" s="233"/>
      <c r="S98" s="238"/>
      <c r="T98" s="238"/>
      <c r="U98" s="238"/>
      <c r="V98" s="238"/>
      <c r="W98" s="238"/>
      <c r="X98" s="238"/>
      <c r="Y98" s="238"/>
      <c r="Z98" s="238"/>
      <c r="AA98" s="238"/>
      <c r="AB98" s="238"/>
      <c r="AC98" s="238"/>
      <c r="AD98" s="238"/>
      <c r="AE98" s="238"/>
      <c r="AF98" s="238"/>
    </row>
    <row r="99" spans="1:32" ht="12">
      <c r="A99" s="192">
        <v>2002</v>
      </c>
      <c r="B99" s="198" t="s">
        <v>26</v>
      </c>
      <c r="C99" s="144">
        <v>4850.59</v>
      </c>
      <c r="D99" s="144">
        <v>1749.8</v>
      </c>
      <c r="E99" s="144">
        <v>674.68</v>
      </c>
      <c r="F99" s="144">
        <v>110</v>
      </c>
      <c r="G99" s="144">
        <v>7385.06</v>
      </c>
      <c r="H99" s="181">
        <v>1368.11</v>
      </c>
      <c r="I99" s="144">
        <v>3438.83</v>
      </c>
      <c r="J99" s="144">
        <v>0</v>
      </c>
      <c r="K99" s="144">
        <v>1225.56</v>
      </c>
      <c r="L99" s="144">
        <v>2312.08</v>
      </c>
      <c r="M99" s="144">
        <v>1237.5</v>
      </c>
      <c r="N99" s="145">
        <v>8344.58</v>
      </c>
      <c r="O99" s="144">
        <v>1347.5</v>
      </c>
      <c r="P99" s="144">
        <v>14382.14</v>
      </c>
      <c r="Q99" s="145">
        <v>15729.64</v>
      </c>
      <c r="R99" s="233"/>
      <c r="S99" s="238"/>
      <c r="T99" s="238"/>
      <c r="U99" s="238"/>
      <c r="V99" s="238"/>
      <c r="W99" s="238"/>
      <c r="X99" s="238"/>
      <c r="Y99" s="238"/>
      <c r="Z99" s="238"/>
      <c r="AA99" s="238"/>
      <c r="AB99" s="238"/>
      <c r="AC99" s="238"/>
      <c r="AD99" s="238"/>
      <c r="AE99" s="238"/>
      <c r="AF99" s="238"/>
    </row>
    <row r="100" spans="1:32" ht="12">
      <c r="A100" s="192">
        <v>2002</v>
      </c>
      <c r="B100" s="198" t="s">
        <v>27</v>
      </c>
      <c r="C100" s="144">
        <v>4587.69</v>
      </c>
      <c r="D100" s="144">
        <v>1883.15</v>
      </c>
      <c r="E100" s="144">
        <v>708.33</v>
      </c>
      <c r="F100" s="144">
        <v>110</v>
      </c>
      <c r="G100" s="144">
        <v>7289.17</v>
      </c>
      <c r="H100" s="181">
        <v>1361.21</v>
      </c>
      <c r="I100" s="144">
        <v>3353.69</v>
      </c>
      <c r="J100" s="144">
        <v>0</v>
      </c>
      <c r="K100" s="144">
        <v>1212.32</v>
      </c>
      <c r="L100" s="144">
        <v>2254.26</v>
      </c>
      <c r="M100" s="144">
        <v>1237.5</v>
      </c>
      <c r="N100" s="145">
        <v>8181.47</v>
      </c>
      <c r="O100" s="144">
        <v>1347.5</v>
      </c>
      <c r="P100" s="144">
        <v>14123.15</v>
      </c>
      <c r="Q100" s="145">
        <v>15470.65</v>
      </c>
      <c r="R100" s="233"/>
      <c r="S100" s="238"/>
      <c r="T100" s="238"/>
      <c r="U100" s="238"/>
      <c r="V100" s="238"/>
      <c r="W100" s="238"/>
      <c r="X100" s="238"/>
      <c r="Y100" s="238"/>
      <c r="Z100" s="238"/>
      <c r="AA100" s="238"/>
      <c r="AB100" s="238"/>
      <c r="AC100" s="238"/>
      <c r="AD100" s="238"/>
      <c r="AE100" s="238"/>
      <c r="AF100" s="238"/>
    </row>
    <row r="101" spans="1:32" ht="12">
      <c r="A101" s="192">
        <v>2002</v>
      </c>
      <c r="B101" s="198" t="s">
        <v>28</v>
      </c>
      <c r="C101" s="144">
        <v>4631.78</v>
      </c>
      <c r="D101" s="144">
        <v>2848.09</v>
      </c>
      <c r="E101" s="144">
        <v>611.33</v>
      </c>
      <c r="F101" s="144">
        <v>110</v>
      </c>
      <c r="G101" s="144">
        <v>8201.19</v>
      </c>
      <c r="H101" s="181">
        <v>1368.39</v>
      </c>
      <c r="I101" s="144">
        <v>3352.17</v>
      </c>
      <c r="J101" s="144">
        <v>0</v>
      </c>
      <c r="K101" s="144">
        <v>1101.82</v>
      </c>
      <c r="L101" s="144">
        <v>2126.42</v>
      </c>
      <c r="M101" s="144">
        <v>1039.2</v>
      </c>
      <c r="N101" s="145">
        <v>7948.79</v>
      </c>
      <c r="O101" s="144">
        <v>1149.2</v>
      </c>
      <c r="P101" s="144">
        <v>15000.78</v>
      </c>
      <c r="Q101" s="145">
        <v>16149.98</v>
      </c>
      <c r="R101" s="233"/>
      <c r="S101" s="238"/>
      <c r="T101" s="238"/>
      <c r="U101" s="238"/>
      <c r="V101" s="238"/>
      <c r="W101" s="238"/>
      <c r="X101" s="238"/>
      <c r="Y101" s="238"/>
      <c r="Z101" s="238"/>
      <c r="AA101" s="238"/>
      <c r="AB101" s="238"/>
      <c r="AC101" s="238"/>
      <c r="AD101" s="238"/>
      <c r="AE101" s="238"/>
      <c r="AF101" s="238"/>
    </row>
    <row r="102" spans="1:32" ht="12">
      <c r="A102" s="192">
        <v>2002</v>
      </c>
      <c r="B102" s="198" t="s">
        <v>29</v>
      </c>
      <c r="C102" s="144">
        <v>4589.8</v>
      </c>
      <c r="D102" s="144">
        <v>3056.2</v>
      </c>
      <c r="E102" s="144">
        <v>661.22</v>
      </c>
      <c r="F102" s="144">
        <v>110</v>
      </c>
      <c r="G102" s="144">
        <v>8417.22</v>
      </c>
      <c r="H102" s="181">
        <v>1280.86</v>
      </c>
      <c r="I102" s="144">
        <v>3387.81</v>
      </c>
      <c r="J102" s="144">
        <v>0</v>
      </c>
      <c r="K102" s="144">
        <v>1202.01</v>
      </c>
      <c r="L102" s="144">
        <v>1994.39</v>
      </c>
      <c r="M102" s="144">
        <v>1118.2</v>
      </c>
      <c r="N102" s="145">
        <v>7865.07</v>
      </c>
      <c r="O102" s="144">
        <v>1228.2</v>
      </c>
      <c r="P102" s="144">
        <v>15054.09</v>
      </c>
      <c r="Q102" s="145">
        <v>16282.29</v>
      </c>
      <c r="R102" s="233"/>
      <c r="S102" s="238"/>
      <c r="T102" s="238"/>
      <c r="U102" s="238"/>
      <c r="V102" s="238"/>
      <c r="W102" s="238"/>
      <c r="X102" s="238"/>
      <c r="Y102" s="238"/>
      <c r="Z102" s="238"/>
      <c r="AA102" s="238"/>
      <c r="AB102" s="238"/>
      <c r="AC102" s="238"/>
      <c r="AD102" s="238"/>
      <c r="AE102" s="238"/>
      <c r="AF102" s="238"/>
    </row>
    <row r="103" spans="1:32" ht="12">
      <c r="A103" s="193">
        <v>2002</v>
      </c>
      <c r="B103" s="201" t="s">
        <v>30</v>
      </c>
      <c r="C103" s="148">
        <v>4508</v>
      </c>
      <c r="D103" s="148">
        <v>2126.05</v>
      </c>
      <c r="E103" s="148">
        <v>760.19</v>
      </c>
      <c r="F103" s="148">
        <v>109.77</v>
      </c>
      <c r="G103" s="148">
        <v>7504</v>
      </c>
      <c r="H103" s="182">
        <v>1281.75</v>
      </c>
      <c r="I103" s="148">
        <v>3173.06</v>
      </c>
      <c r="J103" s="148">
        <v>0</v>
      </c>
      <c r="K103" s="148">
        <v>1195.78</v>
      </c>
      <c r="L103" s="148">
        <v>2061.32</v>
      </c>
      <c r="M103" s="148">
        <v>1118.2</v>
      </c>
      <c r="N103" s="149">
        <v>7711.91</v>
      </c>
      <c r="O103" s="148">
        <v>1227.97</v>
      </c>
      <c r="P103" s="148">
        <v>13987.94</v>
      </c>
      <c r="Q103" s="149">
        <v>15215.91</v>
      </c>
      <c r="R103" s="233"/>
      <c r="S103" s="238"/>
      <c r="T103" s="238"/>
      <c r="U103" s="238"/>
      <c r="V103" s="238"/>
      <c r="W103" s="238"/>
      <c r="X103" s="238"/>
      <c r="Y103" s="238"/>
      <c r="Z103" s="238"/>
      <c r="AA103" s="238"/>
      <c r="AB103" s="238"/>
      <c r="AC103" s="238"/>
      <c r="AD103" s="238"/>
      <c r="AE103" s="238"/>
      <c r="AF103" s="238"/>
    </row>
    <row r="104" spans="1:32" ht="12">
      <c r="A104" s="192">
        <v>2003</v>
      </c>
      <c r="B104" s="198" t="s">
        <v>20</v>
      </c>
      <c r="C104" s="144">
        <v>4464.29</v>
      </c>
      <c r="D104" s="144">
        <v>2446.83</v>
      </c>
      <c r="E104" s="144">
        <v>830.34</v>
      </c>
      <c r="F104" s="144">
        <v>110</v>
      </c>
      <c r="G104" s="144">
        <v>7851.46</v>
      </c>
      <c r="H104" s="181">
        <v>1341.08</v>
      </c>
      <c r="I104" s="144">
        <v>3078.17</v>
      </c>
      <c r="J104" s="144">
        <v>0</v>
      </c>
      <c r="K104" s="144">
        <v>1136.59</v>
      </c>
      <c r="L104" s="144">
        <v>1960.81</v>
      </c>
      <c r="M104" s="144">
        <v>1007.1</v>
      </c>
      <c r="N104" s="145">
        <v>7516.64</v>
      </c>
      <c r="O104" s="144">
        <v>1117.1</v>
      </c>
      <c r="P104" s="144">
        <v>14251.01</v>
      </c>
      <c r="Q104" s="145">
        <v>15368.11</v>
      </c>
      <c r="R104" s="233"/>
      <c r="S104" s="238"/>
      <c r="T104" s="238"/>
      <c r="U104" s="238"/>
      <c r="V104" s="238"/>
      <c r="W104" s="238"/>
      <c r="X104" s="238"/>
      <c r="Y104" s="238"/>
      <c r="Z104" s="238"/>
      <c r="AA104" s="238"/>
      <c r="AB104" s="238"/>
      <c r="AC104" s="238"/>
      <c r="AD104" s="238"/>
      <c r="AE104" s="238"/>
      <c r="AF104" s="238"/>
    </row>
    <row r="105" spans="1:32" ht="12">
      <c r="A105" s="192">
        <v>2003</v>
      </c>
      <c r="B105" s="198" t="s">
        <v>21</v>
      </c>
      <c r="C105" s="144">
        <v>4529.23</v>
      </c>
      <c r="D105" s="144">
        <v>2248.81</v>
      </c>
      <c r="E105" s="144">
        <v>758.54</v>
      </c>
      <c r="F105" s="144">
        <v>110</v>
      </c>
      <c r="G105" s="144">
        <v>7646.58</v>
      </c>
      <c r="H105" s="181">
        <v>1336.75</v>
      </c>
      <c r="I105" s="144">
        <v>3004.72</v>
      </c>
      <c r="J105" s="144">
        <v>0</v>
      </c>
      <c r="K105" s="144">
        <v>1147.84</v>
      </c>
      <c r="L105" s="144">
        <v>2015.38</v>
      </c>
      <c r="M105" s="144">
        <v>1007.1</v>
      </c>
      <c r="N105" s="145">
        <v>7504.69</v>
      </c>
      <c r="O105" s="144">
        <v>1117.1</v>
      </c>
      <c r="P105" s="144">
        <v>14034.17</v>
      </c>
      <c r="Q105" s="145">
        <v>15151.27</v>
      </c>
      <c r="R105" s="233"/>
      <c r="S105" s="238"/>
      <c r="T105" s="238"/>
      <c r="U105" s="238"/>
      <c r="V105" s="238"/>
      <c r="W105" s="238"/>
      <c r="X105" s="238"/>
      <c r="Y105" s="238"/>
      <c r="Z105" s="238"/>
      <c r="AA105" s="238"/>
      <c r="AB105" s="238"/>
      <c r="AC105" s="238"/>
      <c r="AD105" s="238"/>
      <c r="AE105" s="238"/>
      <c r="AF105" s="238"/>
    </row>
    <row r="106" spans="1:32" ht="12">
      <c r="A106" s="192">
        <v>2003</v>
      </c>
      <c r="B106" s="198" t="s">
        <v>22</v>
      </c>
      <c r="C106" s="144">
        <v>4664.64</v>
      </c>
      <c r="D106" s="144">
        <v>2330.03</v>
      </c>
      <c r="E106" s="144">
        <v>765.5</v>
      </c>
      <c r="F106" s="144">
        <v>110</v>
      </c>
      <c r="G106" s="144">
        <v>7870.17</v>
      </c>
      <c r="H106" s="181">
        <v>1236.48</v>
      </c>
      <c r="I106" s="144">
        <v>3021.07</v>
      </c>
      <c r="J106" s="144">
        <v>0</v>
      </c>
      <c r="K106" s="144">
        <v>1234.13</v>
      </c>
      <c r="L106" s="144">
        <v>2053.99</v>
      </c>
      <c r="M106" s="144">
        <v>1007.1</v>
      </c>
      <c r="N106" s="145">
        <v>7545.68</v>
      </c>
      <c r="O106" s="144">
        <v>1117.1</v>
      </c>
      <c r="P106" s="144">
        <v>14298.75</v>
      </c>
      <c r="Q106" s="145">
        <v>15415.85</v>
      </c>
      <c r="R106" s="233"/>
      <c r="S106" s="238"/>
      <c r="T106" s="238"/>
      <c r="U106" s="238"/>
      <c r="V106" s="238"/>
      <c r="W106" s="238"/>
      <c r="X106" s="238"/>
      <c r="Y106" s="238"/>
      <c r="Z106" s="238"/>
      <c r="AA106" s="238"/>
      <c r="AB106" s="238"/>
      <c r="AC106" s="238"/>
      <c r="AD106" s="238"/>
      <c r="AE106" s="238"/>
      <c r="AF106" s="238"/>
    </row>
    <row r="107" spans="1:32" ht="12">
      <c r="A107" s="192">
        <v>2003</v>
      </c>
      <c r="B107" s="198" t="s">
        <v>23</v>
      </c>
      <c r="C107" s="144">
        <v>4746.39</v>
      </c>
      <c r="D107" s="144">
        <v>2122.06</v>
      </c>
      <c r="E107" s="144">
        <v>778.23</v>
      </c>
      <c r="F107" s="144">
        <v>120</v>
      </c>
      <c r="G107" s="144">
        <v>7766.68</v>
      </c>
      <c r="H107" s="181">
        <v>1234.7</v>
      </c>
      <c r="I107" s="144">
        <v>3256.35</v>
      </c>
      <c r="J107" s="144">
        <v>0</v>
      </c>
      <c r="K107" s="144">
        <v>1204.04</v>
      </c>
      <c r="L107" s="144">
        <v>2003.42</v>
      </c>
      <c r="M107" s="144">
        <v>1033.5</v>
      </c>
      <c r="N107" s="145">
        <v>7698.51</v>
      </c>
      <c r="O107" s="144">
        <v>1153.5</v>
      </c>
      <c r="P107" s="144">
        <v>14311.69</v>
      </c>
      <c r="Q107" s="145">
        <v>15465.19</v>
      </c>
      <c r="R107" s="233"/>
      <c r="S107" s="238"/>
      <c r="T107" s="238"/>
      <c r="U107" s="238"/>
      <c r="V107" s="238"/>
      <c r="W107" s="238"/>
      <c r="X107" s="238"/>
      <c r="Y107" s="238"/>
      <c r="Z107" s="238"/>
      <c r="AA107" s="238"/>
      <c r="AB107" s="238"/>
      <c r="AC107" s="238"/>
      <c r="AD107" s="238"/>
      <c r="AE107" s="238"/>
      <c r="AF107" s="238"/>
    </row>
    <row r="108" spans="1:32" ht="12">
      <c r="A108" s="192">
        <v>2003</v>
      </c>
      <c r="B108" s="198" t="s">
        <v>19</v>
      </c>
      <c r="C108" s="144">
        <v>4612.82</v>
      </c>
      <c r="D108" s="144">
        <v>2171.74</v>
      </c>
      <c r="E108" s="144">
        <v>710.66</v>
      </c>
      <c r="F108" s="144">
        <v>120</v>
      </c>
      <c r="G108" s="144">
        <v>7615.22</v>
      </c>
      <c r="H108" s="181">
        <v>1243.84</v>
      </c>
      <c r="I108" s="144">
        <v>3336.28</v>
      </c>
      <c r="J108" s="144">
        <v>0</v>
      </c>
      <c r="K108" s="144">
        <v>1113.08</v>
      </c>
      <c r="L108" s="144">
        <v>2225.54</v>
      </c>
      <c r="M108" s="144">
        <v>1033.5</v>
      </c>
      <c r="N108" s="145">
        <v>7918.74</v>
      </c>
      <c r="O108" s="144">
        <v>1153.5</v>
      </c>
      <c r="P108" s="144">
        <v>14380.46</v>
      </c>
      <c r="Q108" s="145">
        <v>15533.96</v>
      </c>
      <c r="R108" s="233"/>
      <c r="S108" s="238"/>
      <c r="T108" s="238"/>
      <c r="U108" s="238"/>
      <c r="V108" s="238"/>
      <c r="W108" s="238"/>
      <c r="X108" s="238"/>
      <c r="Y108" s="238"/>
      <c r="Z108" s="238"/>
      <c r="AA108" s="238"/>
      <c r="AB108" s="238"/>
      <c r="AC108" s="238"/>
      <c r="AD108" s="238"/>
      <c r="AE108" s="238"/>
      <c r="AF108" s="238"/>
    </row>
    <row r="109" spans="1:32" ht="12">
      <c r="A109" s="192">
        <v>2003</v>
      </c>
      <c r="B109" s="198" t="s">
        <v>24</v>
      </c>
      <c r="C109" s="144">
        <v>4469.4</v>
      </c>
      <c r="D109" s="144">
        <v>1934.59</v>
      </c>
      <c r="E109" s="144">
        <v>584.32</v>
      </c>
      <c r="F109" s="144">
        <v>120</v>
      </c>
      <c r="G109" s="144">
        <v>7108.32</v>
      </c>
      <c r="H109" s="181">
        <v>1148.22</v>
      </c>
      <c r="I109" s="144">
        <v>3226.85</v>
      </c>
      <c r="J109" s="144">
        <v>0</v>
      </c>
      <c r="K109" s="144">
        <v>1206.45</v>
      </c>
      <c r="L109" s="144">
        <v>2065.58</v>
      </c>
      <c r="M109" s="144">
        <v>1033.5</v>
      </c>
      <c r="N109" s="145">
        <v>7647.11</v>
      </c>
      <c r="O109" s="144">
        <v>1153.5</v>
      </c>
      <c r="P109" s="144">
        <v>13601.93</v>
      </c>
      <c r="Q109" s="145">
        <v>14755.43</v>
      </c>
      <c r="R109" s="233"/>
      <c r="S109" s="238"/>
      <c r="T109" s="238"/>
      <c r="U109" s="238"/>
      <c r="V109" s="238"/>
      <c r="W109" s="238"/>
      <c r="X109" s="238"/>
      <c r="Y109" s="238"/>
      <c r="Z109" s="238"/>
      <c r="AA109" s="238"/>
      <c r="AB109" s="238"/>
      <c r="AC109" s="238"/>
      <c r="AD109" s="238"/>
      <c r="AE109" s="238"/>
      <c r="AF109" s="238"/>
    </row>
    <row r="110" spans="1:32" ht="12">
      <c r="A110" s="192">
        <v>2003</v>
      </c>
      <c r="B110" s="198" t="s">
        <v>25</v>
      </c>
      <c r="C110" s="144">
        <v>5049.08</v>
      </c>
      <c r="D110" s="144">
        <v>2076.25</v>
      </c>
      <c r="E110" s="144">
        <v>599.01</v>
      </c>
      <c r="F110" s="144">
        <v>110</v>
      </c>
      <c r="G110" s="144">
        <v>7834.35</v>
      </c>
      <c r="H110" s="181">
        <v>1170.65</v>
      </c>
      <c r="I110" s="144">
        <v>3021.5</v>
      </c>
      <c r="J110" s="144">
        <v>0</v>
      </c>
      <c r="K110" s="144">
        <v>1209.09</v>
      </c>
      <c r="L110" s="144">
        <v>2103.95</v>
      </c>
      <c r="M110" s="144">
        <v>1155</v>
      </c>
      <c r="N110" s="145">
        <v>7505.18</v>
      </c>
      <c r="O110" s="144">
        <v>1265</v>
      </c>
      <c r="P110" s="144">
        <v>14074.53</v>
      </c>
      <c r="Q110" s="145">
        <v>15339.53</v>
      </c>
      <c r="R110" s="233"/>
      <c r="S110" s="238"/>
      <c r="T110" s="238"/>
      <c r="U110" s="238"/>
      <c r="V110" s="238"/>
      <c r="W110" s="238"/>
      <c r="X110" s="238"/>
      <c r="Y110" s="238"/>
      <c r="Z110" s="238"/>
      <c r="AA110" s="238"/>
      <c r="AB110" s="238"/>
      <c r="AC110" s="238"/>
      <c r="AD110" s="238"/>
      <c r="AE110" s="238"/>
      <c r="AF110" s="238"/>
    </row>
    <row r="111" spans="1:32" ht="12">
      <c r="A111" s="192">
        <v>2003</v>
      </c>
      <c r="B111" s="198" t="s">
        <v>26</v>
      </c>
      <c r="C111" s="144">
        <v>4265.15</v>
      </c>
      <c r="D111" s="144">
        <v>1889.95</v>
      </c>
      <c r="E111" s="144">
        <v>618.45</v>
      </c>
      <c r="F111" s="144">
        <v>110</v>
      </c>
      <c r="G111" s="144">
        <v>6883.55</v>
      </c>
      <c r="H111" s="181">
        <v>1267.11</v>
      </c>
      <c r="I111" s="144">
        <v>3378.36</v>
      </c>
      <c r="J111" s="144">
        <v>0</v>
      </c>
      <c r="K111" s="144">
        <v>1205.98</v>
      </c>
      <c r="L111" s="144">
        <v>2060.8</v>
      </c>
      <c r="M111" s="144">
        <v>1155</v>
      </c>
      <c r="N111" s="145">
        <v>7912.25</v>
      </c>
      <c r="O111" s="144">
        <v>1265</v>
      </c>
      <c r="P111" s="144">
        <v>13530.81</v>
      </c>
      <c r="Q111" s="145">
        <v>14795.81</v>
      </c>
      <c r="R111" s="233"/>
      <c r="S111" s="238"/>
      <c r="T111" s="238"/>
      <c r="U111" s="238"/>
      <c r="V111" s="238"/>
      <c r="W111" s="238"/>
      <c r="X111" s="238"/>
      <c r="Y111" s="238"/>
      <c r="Z111" s="238"/>
      <c r="AA111" s="238"/>
      <c r="AB111" s="238"/>
      <c r="AC111" s="238"/>
      <c r="AD111" s="238"/>
      <c r="AE111" s="238"/>
      <c r="AF111" s="238"/>
    </row>
    <row r="112" spans="1:32" ht="12">
      <c r="A112" s="192">
        <v>2003</v>
      </c>
      <c r="B112" s="198" t="s">
        <v>27</v>
      </c>
      <c r="C112" s="144">
        <v>4113.39</v>
      </c>
      <c r="D112" s="144">
        <v>1831.14</v>
      </c>
      <c r="E112" s="144">
        <v>685.65</v>
      </c>
      <c r="F112" s="144">
        <v>110</v>
      </c>
      <c r="G112" s="144">
        <v>6740.18</v>
      </c>
      <c r="H112" s="181">
        <v>1271.29</v>
      </c>
      <c r="I112" s="144">
        <v>3336.78</v>
      </c>
      <c r="J112" s="144">
        <v>0</v>
      </c>
      <c r="K112" s="144">
        <v>1139.78</v>
      </c>
      <c r="L112" s="144">
        <v>2105.06</v>
      </c>
      <c r="M112" s="144">
        <v>1155</v>
      </c>
      <c r="N112" s="145">
        <v>7852.91</v>
      </c>
      <c r="O112" s="144">
        <v>1265</v>
      </c>
      <c r="P112" s="144">
        <v>13328.09</v>
      </c>
      <c r="Q112" s="145">
        <v>14593.09</v>
      </c>
      <c r="R112" s="233"/>
      <c r="S112" s="238"/>
      <c r="T112" s="238"/>
      <c r="U112" s="238"/>
      <c r="V112" s="238"/>
      <c r="W112" s="238"/>
      <c r="X112" s="238"/>
      <c r="Y112" s="238"/>
      <c r="Z112" s="238"/>
      <c r="AA112" s="238"/>
      <c r="AB112" s="238"/>
      <c r="AC112" s="238"/>
      <c r="AD112" s="238"/>
      <c r="AE112" s="238"/>
      <c r="AF112" s="238"/>
    </row>
    <row r="113" spans="1:32" ht="12">
      <c r="A113" s="192">
        <v>2003</v>
      </c>
      <c r="B113" s="198" t="s">
        <v>28</v>
      </c>
      <c r="C113" s="144">
        <v>4586.61</v>
      </c>
      <c r="D113" s="144">
        <v>1653.44</v>
      </c>
      <c r="E113" s="144">
        <v>768.01</v>
      </c>
      <c r="F113" s="144">
        <v>110</v>
      </c>
      <c r="G113" s="144">
        <v>7118.05</v>
      </c>
      <c r="H113" s="181">
        <v>1218.17</v>
      </c>
      <c r="I113" s="144">
        <v>3446.88</v>
      </c>
      <c r="J113" s="144">
        <v>0</v>
      </c>
      <c r="K113" s="144">
        <v>1277.17</v>
      </c>
      <c r="L113" s="144">
        <v>2028</v>
      </c>
      <c r="M113" s="144">
        <v>1609.5</v>
      </c>
      <c r="N113" s="145">
        <v>7970.22</v>
      </c>
      <c r="O113" s="144">
        <v>1719.5</v>
      </c>
      <c r="P113" s="144">
        <v>13368.77</v>
      </c>
      <c r="Q113" s="145">
        <v>15088.27</v>
      </c>
      <c r="R113" s="233"/>
      <c r="S113" s="238"/>
      <c r="T113" s="238"/>
      <c r="U113" s="238"/>
      <c r="V113" s="238"/>
      <c r="W113" s="238"/>
      <c r="X113" s="238"/>
      <c r="Y113" s="238"/>
      <c r="Z113" s="238"/>
      <c r="AA113" s="238"/>
      <c r="AB113" s="238"/>
      <c r="AC113" s="238"/>
      <c r="AD113" s="238"/>
      <c r="AE113" s="238"/>
      <c r="AF113" s="238"/>
    </row>
    <row r="114" spans="1:32" ht="12">
      <c r="A114" s="192">
        <v>2003</v>
      </c>
      <c r="B114" s="198" t="s">
        <v>29</v>
      </c>
      <c r="C114" s="144">
        <v>5056.58</v>
      </c>
      <c r="D114" s="144">
        <v>1888.68</v>
      </c>
      <c r="E114" s="144">
        <v>594.73</v>
      </c>
      <c r="F114" s="144">
        <v>110</v>
      </c>
      <c r="G114" s="144">
        <v>7649.98</v>
      </c>
      <c r="H114" s="181">
        <v>1423.59</v>
      </c>
      <c r="I114" s="144">
        <v>3576.67</v>
      </c>
      <c r="J114" s="144">
        <v>0</v>
      </c>
      <c r="K114" s="144">
        <v>1352.26</v>
      </c>
      <c r="L114" s="144">
        <v>2105.67</v>
      </c>
      <c r="M114" s="144">
        <v>1609.5</v>
      </c>
      <c r="N114" s="145">
        <v>8458.2</v>
      </c>
      <c r="O114" s="144">
        <v>1719.5</v>
      </c>
      <c r="P114" s="144">
        <v>14388.68</v>
      </c>
      <c r="Q114" s="145">
        <v>16108.18</v>
      </c>
      <c r="R114" s="233"/>
      <c r="S114" s="238"/>
      <c r="T114" s="238"/>
      <c r="U114" s="238"/>
      <c r="V114" s="238"/>
      <c r="W114" s="238"/>
      <c r="X114" s="238"/>
      <c r="Y114" s="238"/>
      <c r="Z114" s="238"/>
      <c r="AA114" s="238"/>
      <c r="AB114" s="238"/>
      <c r="AC114" s="238"/>
      <c r="AD114" s="238"/>
      <c r="AE114" s="238"/>
      <c r="AF114" s="238"/>
    </row>
    <row r="115" spans="1:32" ht="12">
      <c r="A115" s="193">
        <v>2003</v>
      </c>
      <c r="B115" s="201" t="s">
        <v>30</v>
      </c>
      <c r="C115" s="148">
        <v>4670</v>
      </c>
      <c r="D115" s="148">
        <v>1509</v>
      </c>
      <c r="E115" s="148">
        <v>741</v>
      </c>
      <c r="F115" s="148">
        <v>220</v>
      </c>
      <c r="G115" s="148">
        <v>7140</v>
      </c>
      <c r="H115" s="182">
        <v>1490.03</v>
      </c>
      <c r="I115" s="148">
        <v>3640.18</v>
      </c>
      <c r="J115" s="148">
        <v>0</v>
      </c>
      <c r="K115" s="148">
        <v>1236.98</v>
      </c>
      <c r="L115" s="148">
        <v>2165.76</v>
      </c>
      <c r="M115" s="148">
        <v>1609.5</v>
      </c>
      <c r="N115" s="149">
        <v>8532.94</v>
      </c>
      <c r="O115" s="148">
        <v>1829.5</v>
      </c>
      <c r="P115" s="148">
        <v>13843.44</v>
      </c>
      <c r="Q115" s="149">
        <v>15672.94</v>
      </c>
      <c r="R115" s="233"/>
      <c r="S115" s="238"/>
      <c r="T115" s="238"/>
      <c r="U115" s="238"/>
      <c r="V115" s="238"/>
      <c r="W115" s="238"/>
      <c r="X115" s="238"/>
      <c r="Y115" s="238"/>
      <c r="Z115" s="238"/>
      <c r="AA115" s="238"/>
      <c r="AB115" s="238"/>
      <c r="AC115" s="238"/>
      <c r="AD115" s="238"/>
      <c r="AE115" s="238"/>
      <c r="AF115" s="238"/>
    </row>
    <row r="116" spans="1:32" ht="12">
      <c r="A116" s="192">
        <v>2004</v>
      </c>
      <c r="B116" s="198" t="s">
        <v>20</v>
      </c>
      <c r="C116" s="144">
        <v>4590.93</v>
      </c>
      <c r="D116" s="144">
        <v>1031.33</v>
      </c>
      <c r="E116" s="144">
        <v>860.94</v>
      </c>
      <c r="F116" s="144">
        <v>90</v>
      </c>
      <c r="G116" s="144">
        <v>6573.2</v>
      </c>
      <c r="H116" s="181">
        <v>1649.76</v>
      </c>
      <c r="I116" s="144">
        <v>3234.42</v>
      </c>
      <c r="J116" s="144">
        <v>0</v>
      </c>
      <c r="K116" s="144">
        <v>1059.03</v>
      </c>
      <c r="L116" s="144">
        <v>2640.92</v>
      </c>
      <c r="M116" s="144">
        <v>1268.5</v>
      </c>
      <c r="N116" s="145">
        <v>8584.13</v>
      </c>
      <c r="O116" s="144">
        <v>1358.5</v>
      </c>
      <c r="P116" s="144">
        <v>13798.83</v>
      </c>
      <c r="Q116" s="145">
        <v>15157.33</v>
      </c>
      <c r="R116" s="233"/>
      <c r="S116" s="238"/>
      <c r="T116" s="238"/>
      <c r="U116" s="238"/>
      <c r="V116" s="238"/>
      <c r="W116" s="238"/>
      <c r="X116" s="238"/>
      <c r="Y116" s="238"/>
      <c r="Z116" s="238"/>
      <c r="AA116" s="238"/>
      <c r="AB116" s="238"/>
      <c r="AC116" s="238"/>
      <c r="AD116" s="238"/>
      <c r="AE116" s="238"/>
      <c r="AF116" s="238"/>
    </row>
    <row r="117" spans="1:32" ht="12">
      <c r="A117" s="192">
        <v>2004</v>
      </c>
      <c r="B117" s="198" t="s">
        <v>21</v>
      </c>
      <c r="C117" s="144">
        <v>4538.88</v>
      </c>
      <c r="D117" s="144">
        <v>1364.37</v>
      </c>
      <c r="E117" s="144">
        <v>843.3</v>
      </c>
      <c r="F117" s="144">
        <v>90</v>
      </c>
      <c r="G117" s="144">
        <v>6836.55</v>
      </c>
      <c r="H117" s="181">
        <v>1611.03</v>
      </c>
      <c r="I117" s="144">
        <v>3045.02</v>
      </c>
      <c r="J117" s="144">
        <v>0</v>
      </c>
      <c r="K117" s="144">
        <v>962.15</v>
      </c>
      <c r="L117" s="144">
        <v>2591.37</v>
      </c>
      <c r="M117" s="144">
        <v>1268.5</v>
      </c>
      <c r="N117" s="145">
        <v>8209.58</v>
      </c>
      <c r="O117" s="144">
        <v>1358.5</v>
      </c>
      <c r="P117" s="144">
        <v>13687.63</v>
      </c>
      <c r="Q117" s="145">
        <v>15046.13</v>
      </c>
      <c r="R117" s="233"/>
      <c r="S117" s="238"/>
      <c r="T117" s="238"/>
      <c r="U117" s="238"/>
      <c r="V117" s="238"/>
      <c r="W117" s="238"/>
      <c r="X117" s="238"/>
      <c r="Y117" s="238"/>
      <c r="Z117" s="238"/>
      <c r="AA117" s="238"/>
      <c r="AB117" s="238"/>
      <c r="AC117" s="238"/>
      <c r="AD117" s="238"/>
      <c r="AE117" s="238"/>
      <c r="AF117" s="238"/>
    </row>
    <row r="118" spans="1:32" ht="12">
      <c r="A118" s="192">
        <v>2004</v>
      </c>
      <c r="B118" s="198" t="s">
        <v>22</v>
      </c>
      <c r="C118" s="144">
        <v>4703.1</v>
      </c>
      <c r="D118" s="144">
        <v>1124.21</v>
      </c>
      <c r="E118" s="144">
        <v>757.17</v>
      </c>
      <c r="F118" s="144">
        <v>90</v>
      </c>
      <c r="G118" s="144">
        <v>6674.48</v>
      </c>
      <c r="H118" s="181">
        <v>1550.72</v>
      </c>
      <c r="I118" s="144">
        <v>3012</v>
      </c>
      <c r="J118" s="144">
        <v>0</v>
      </c>
      <c r="K118" s="144">
        <v>1010.93</v>
      </c>
      <c r="L118" s="144">
        <v>2387.35</v>
      </c>
      <c r="M118" s="144">
        <v>1268.5</v>
      </c>
      <c r="N118" s="145">
        <v>7961.01</v>
      </c>
      <c r="O118" s="144">
        <v>1358.5</v>
      </c>
      <c r="P118" s="144">
        <v>13276.99</v>
      </c>
      <c r="Q118" s="145">
        <v>14635.49</v>
      </c>
      <c r="R118" s="233"/>
      <c r="S118" s="238"/>
      <c r="T118" s="238"/>
      <c r="U118" s="238"/>
      <c r="V118" s="238"/>
      <c r="W118" s="238"/>
      <c r="X118" s="238"/>
      <c r="Y118" s="238"/>
      <c r="Z118" s="238"/>
      <c r="AA118" s="238"/>
      <c r="AB118" s="238"/>
      <c r="AC118" s="238"/>
      <c r="AD118" s="238"/>
      <c r="AE118" s="238"/>
      <c r="AF118" s="238"/>
    </row>
    <row r="119" spans="1:32" ht="12">
      <c r="A119" s="192">
        <v>2004</v>
      </c>
      <c r="B119" s="198" t="s">
        <v>23</v>
      </c>
      <c r="C119" s="144">
        <v>4536</v>
      </c>
      <c r="D119" s="144">
        <v>1687.88</v>
      </c>
      <c r="E119" s="144">
        <v>658.63</v>
      </c>
      <c r="F119" s="144">
        <v>99.49</v>
      </c>
      <c r="G119" s="144">
        <v>6982</v>
      </c>
      <c r="H119" s="181">
        <v>1256.38</v>
      </c>
      <c r="I119" s="144">
        <v>3343.71</v>
      </c>
      <c r="J119" s="144">
        <v>0</v>
      </c>
      <c r="K119" s="144">
        <v>991.52</v>
      </c>
      <c r="L119" s="144">
        <v>2197.15</v>
      </c>
      <c r="M119" s="144">
        <v>1305.5</v>
      </c>
      <c r="N119" s="145">
        <v>7788.76</v>
      </c>
      <c r="O119" s="144">
        <v>1404.99</v>
      </c>
      <c r="P119" s="144">
        <v>13389.97</v>
      </c>
      <c r="Q119" s="145">
        <v>14794.96</v>
      </c>
      <c r="R119" s="233"/>
      <c r="S119" s="238"/>
      <c r="T119" s="238"/>
      <c r="U119" s="238"/>
      <c r="V119" s="238"/>
      <c r="W119" s="238"/>
      <c r="X119" s="238"/>
      <c r="Y119" s="238"/>
      <c r="Z119" s="238"/>
      <c r="AA119" s="238"/>
      <c r="AB119" s="238"/>
      <c r="AC119" s="238"/>
      <c r="AD119" s="238"/>
      <c r="AE119" s="238"/>
      <c r="AF119" s="238"/>
    </row>
    <row r="120" spans="1:32" ht="12">
      <c r="A120" s="192">
        <v>2004</v>
      </c>
      <c r="B120" s="198" t="s">
        <v>19</v>
      </c>
      <c r="C120" s="144">
        <v>4383.57</v>
      </c>
      <c r="D120" s="144">
        <v>1263.47</v>
      </c>
      <c r="E120" s="144">
        <v>797.65</v>
      </c>
      <c r="F120" s="144">
        <v>100</v>
      </c>
      <c r="G120" s="144">
        <v>6544.69</v>
      </c>
      <c r="H120" s="181">
        <v>1275.48</v>
      </c>
      <c r="I120" s="144">
        <v>3344.93</v>
      </c>
      <c r="J120" s="144">
        <v>0</v>
      </c>
      <c r="K120" s="144">
        <v>1083.5</v>
      </c>
      <c r="L120" s="144">
        <v>2239.1</v>
      </c>
      <c r="M120" s="144">
        <v>1305.5</v>
      </c>
      <c r="N120" s="145">
        <v>7943.01</v>
      </c>
      <c r="O120" s="144">
        <v>1405.5</v>
      </c>
      <c r="P120" s="144">
        <v>13082.2</v>
      </c>
      <c r="Q120" s="145">
        <v>14487.7</v>
      </c>
      <c r="R120" s="233"/>
      <c r="S120" s="238"/>
      <c r="T120" s="238"/>
      <c r="U120" s="238"/>
      <c r="V120" s="238"/>
      <c r="W120" s="238"/>
      <c r="X120" s="238"/>
      <c r="Y120" s="238"/>
      <c r="Z120" s="238"/>
      <c r="AA120" s="238"/>
      <c r="AB120" s="238"/>
      <c r="AC120" s="238"/>
      <c r="AD120" s="238"/>
      <c r="AE120" s="238"/>
      <c r="AF120" s="238"/>
    </row>
    <row r="121" spans="1:32" ht="12">
      <c r="A121" s="192">
        <v>2004</v>
      </c>
      <c r="B121" s="198" t="s">
        <v>24</v>
      </c>
      <c r="C121" s="144">
        <v>4412.51</v>
      </c>
      <c r="D121" s="144">
        <v>1505.05</v>
      </c>
      <c r="E121" s="144">
        <v>967.51</v>
      </c>
      <c r="F121" s="144">
        <v>100</v>
      </c>
      <c r="G121" s="144">
        <v>6985.07</v>
      </c>
      <c r="H121" s="181">
        <v>1148.66</v>
      </c>
      <c r="I121" s="144">
        <v>3538.42</v>
      </c>
      <c r="J121" s="144">
        <v>0</v>
      </c>
      <c r="K121" s="144">
        <v>986.39</v>
      </c>
      <c r="L121" s="144">
        <v>1976.5</v>
      </c>
      <c r="M121" s="144">
        <v>1315.5</v>
      </c>
      <c r="N121" s="145">
        <v>7649.97</v>
      </c>
      <c r="O121" s="144">
        <v>1415.5</v>
      </c>
      <c r="P121" s="144">
        <v>13219.55</v>
      </c>
      <c r="Q121" s="145">
        <v>14635.05</v>
      </c>
      <c r="R121" s="233"/>
      <c r="S121" s="238"/>
      <c r="T121" s="238"/>
      <c r="U121" s="238"/>
      <c r="V121" s="238"/>
      <c r="W121" s="238"/>
      <c r="X121" s="238"/>
      <c r="Y121" s="238"/>
      <c r="Z121" s="238"/>
      <c r="AA121" s="238"/>
      <c r="AB121" s="238"/>
      <c r="AC121" s="238"/>
      <c r="AD121" s="238"/>
      <c r="AE121" s="238"/>
      <c r="AF121" s="238"/>
    </row>
    <row r="122" spans="1:32" ht="12">
      <c r="A122" s="192">
        <v>2004</v>
      </c>
      <c r="B122" s="198" t="s">
        <v>25</v>
      </c>
      <c r="C122" s="144">
        <v>4888.59</v>
      </c>
      <c r="D122" s="144">
        <v>1389.39</v>
      </c>
      <c r="E122" s="144">
        <v>834.69</v>
      </c>
      <c r="F122" s="144">
        <v>180</v>
      </c>
      <c r="G122" s="144">
        <v>7292.67</v>
      </c>
      <c r="H122" s="181">
        <v>1324.64</v>
      </c>
      <c r="I122" s="144">
        <v>3737.27</v>
      </c>
      <c r="J122" s="144">
        <v>0</v>
      </c>
      <c r="K122" s="144">
        <v>1077.97</v>
      </c>
      <c r="L122" s="144">
        <v>2081.24</v>
      </c>
      <c r="M122" s="144">
        <v>1462.3</v>
      </c>
      <c r="N122" s="145">
        <v>8221.11</v>
      </c>
      <c r="O122" s="144">
        <v>1642.3</v>
      </c>
      <c r="P122" s="144">
        <v>13871.48</v>
      </c>
      <c r="Q122" s="145">
        <v>15513.78</v>
      </c>
      <c r="R122" s="233"/>
      <c r="S122" s="238"/>
      <c r="T122" s="238"/>
      <c r="U122" s="238"/>
      <c r="V122" s="238"/>
      <c r="W122" s="238"/>
      <c r="X122" s="238"/>
      <c r="Y122" s="238"/>
      <c r="Z122" s="238"/>
      <c r="AA122" s="238"/>
      <c r="AB122" s="238"/>
      <c r="AC122" s="238"/>
      <c r="AD122" s="238"/>
      <c r="AE122" s="238"/>
      <c r="AF122" s="238"/>
    </row>
    <row r="123" spans="1:32" ht="12">
      <c r="A123" s="192">
        <v>2004</v>
      </c>
      <c r="B123" s="198" t="s">
        <v>26</v>
      </c>
      <c r="C123" s="144">
        <v>4202.67</v>
      </c>
      <c r="D123" s="144">
        <v>867.09</v>
      </c>
      <c r="E123" s="144">
        <v>700.26</v>
      </c>
      <c r="F123" s="144">
        <v>180</v>
      </c>
      <c r="G123" s="144">
        <v>5950.02</v>
      </c>
      <c r="H123" s="181">
        <v>1402.03</v>
      </c>
      <c r="I123" s="144">
        <v>3566.15</v>
      </c>
      <c r="J123" s="144">
        <v>0</v>
      </c>
      <c r="K123" s="144">
        <v>967.4</v>
      </c>
      <c r="L123" s="144">
        <v>2121.6</v>
      </c>
      <c r="M123" s="144">
        <v>1462.3</v>
      </c>
      <c r="N123" s="145">
        <v>8057.18</v>
      </c>
      <c r="O123" s="144">
        <v>1642.3</v>
      </c>
      <c r="P123" s="144">
        <v>12364.9</v>
      </c>
      <c r="Q123" s="145">
        <v>14007.2</v>
      </c>
      <c r="R123" s="233"/>
      <c r="S123" s="238"/>
      <c r="T123" s="238"/>
      <c r="U123" s="238"/>
      <c r="V123" s="238"/>
      <c r="W123" s="238"/>
      <c r="X123" s="238"/>
      <c r="Y123" s="238"/>
      <c r="Z123" s="238"/>
      <c r="AA123" s="238"/>
      <c r="AB123" s="238"/>
      <c r="AC123" s="238"/>
      <c r="AD123" s="238"/>
      <c r="AE123" s="238"/>
      <c r="AF123" s="238"/>
    </row>
    <row r="124" spans="1:32" ht="12">
      <c r="A124" s="192">
        <v>2004</v>
      </c>
      <c r="B124" s="198" t="s">
        <v>27</v>
      </c>
      <c r="C124" s="144">
        <v>4659.54</v>
      </c>
      <c r="D124" s="144">
        <v>1049.38</v>
      </c>
      <c r="E124" s="144">
        <v>955.24</v>
      </c>
      <c r="F124" s="144">
        <v>180</v>
      </c>
      <c r="G124" s="144">
        <v>6844.16</v>
      </c>
      <c r="H124" s="181">
        <v>1268.34</v>
      </c>
      <c r="I124" s="144">
        <v>3623.98</v>
      </c>
      <c r="J124" s="144">
        <v>0</v>
      </c>
      <c r="K124" s="144">
        <v>1090.48</v>
      </c>
      <c r="L124" s="144">
        <v>2028.89</v>
      </c>
      <c r="M124" s="144">
        <v>1462.3</v>
      </c>
      <c r="N124" s="145">
        <v>8011.68</v>
      </c>
      <c r="O124" s="144">
        <v>1642.3</v>
      </c>
      <c r="P124" s="144">
        <v>13213.54</v>
      </c>
      <c r="Q124" s="145">
        <v>14855.84</v>
      </c>
      <c r="R124" s="233"/>
      <c r="S124" s="238"/>
      <c r="T124" s="238"/>
      <c r="U124" s="238"/>
      <c r="V124" s="238"/>
      <c r="W124" s="238"/>
      <c r="X124" s="238"/>
      <c r="Y124" s="238"/>
      <c r="Z124" s="238"/>
      <c r="AA124" s="238"/>
      <c r="AB124" s="238"/>
      <c r="AC124" s="238"/>
      <c r="AD124" s="238"/>
      <c r="AE124" s="238"/>
      <c r="AF124" s="238"/>
    </row>
    <row r="125" spans="1:32" ht="12">
      <c r="A125" s="192">
        <v>2004</v>
      </c>
      <c r="B125" s="198" t="s">
        <v>28</v>
      </c>
      <c r="C125" s="144">
        <v>4292.32</v>
      </c>
      <c r="D125" s="144">
        <v>925.33</v>
      </c>
      <c r="E125" s="144">
        <v>738.42</v>
      </c>
      <c r="F125" s="144">
        <v>230</v>
      </c>
      <c r="G125" s="144">
        <v>6186.07</v>
      </c>
      <c r="H125" s="181">
        <v>1446.17</v>
      </c>
      <c r="I125" s="144">
        <v>3681.95</v>
      </c>
      <c r="J125" s="144">
        <v>0</v>
      </c>
      <c r="K125" s="144">
        <v>1030.74</v>
      </c>
      <c r="L125" s="144">
        <v>2064.25</v>
      </c>
      <c r="M125" s="144">
        <v>1314.8</v>
      </c>
      <c r="N125" s="145">
        <v>8223.11</v>
      </c>
      <c r="O125" s="144">
        <v>1544.8</v>
      </c>
      <c r="P125" s="144">
        <v>12864.38</v>
      </c>
      <c r="Q125" s="145">
        <v>14409.18</v>
      </c>
      <c r="R125" s="233"/>
      <c r="S125" s="238"/>
      <c r="T125" s="238"/>
      <c r="U125" s="238"/>
      <c r="V125" s="238"/>
      <c r="W125" s="238"/>
      <c r="X125" s="238"/>
      <c r="Y125" s="238"/>
      <c r="Z125" s="238"/>
      <c r="AA125" s="238"/>
      <c r="AB125" s="238"/>
      <c r="AC125" s="238"/>
      <c r="AD125" s="238"/>
      <c r="AE125" s="238"/>
      <c r="AF125" s="238"/>
    </row>
    <row r="126" spans="1:32" ht="12">
      <c r="A126" s="192">
        <v>2004</v>
      </c>
      <c r="B126" s="197" t="s">
        <v>29</v>
      </c>
      <c r="C126" s="144">
        <v>4281.18</v>
      </c>
      <c r="D126" s="144">
        <v>1642</v>
      </c>
      <c r="E126" s="144">
        <v>841.75</v>
      </c>
      <c r="F126" s="144">
        <v>230</v>
      </c>
      <c r="G126" s="144">
        <v>6994.92</v>
      </c>
      <c r="H126" s="181">
        <v>1391.26</v>
      </c>
      <c r="I126" s="144">
        <v>3677.77</v>
      </c>
      <c r="J126" s="144">
        <v>0</v>
      </c>
      <c r="K126" s="144">
        <v>972.57</v>
      </c>
      <c r="L126" s="144">
        <v>2057.29</v>
      </c>
      <c r="M126" s="144">
        <v>1314.8</v>
      </c>
      <c r="N126" s="145">
        <v>8098.88</v>
      </c>
      <c r="O126" s="144">
        <v>1544.8</v>
      </c>
      <c r="P126" s="144">
        <v>13549.01</v>
      </c>
      <c r="Q126" s="145">
        <v>15093.81</v>
      </c>
      <c r="R126" s="233"/>
      <c r="S126" s="238"/>
      <c r="T126" s="238"/>
      <c r="U126" s="238"/>
      <c r="V126" s="238"/>
      <c r="W126" s="238"/>
      <c r="X126" s="238"/>
      <c r="Y126" s="238"/>
      <c r="Z126" s="238"/>
      <c r="AA126" s="238"/>
      <c r="AB126" s="238"/>
      <c r="AC126" s="238"/>
      <c r="AD126" s="238"/>
      <c r="AE126" s="238"/>
      <c r="AF126" s="238"/>
    </row>
    <row r="127" spans="1:32" ht="12">
      <c r="A127" s="193">
        <v>2004</v>
      </c>
      <c r="B127" s="202" t="s">
        <v>30</v>
      </c>
      <c r="C127" s="148">
        <v>4440</v>
      </c>
      <c r="D127" s="148">
        <v>1261.2</v>
      </c>
      <c r="E127" s="148">
        <v>736.19</v>
      </c>
      <c r="F127" s="148">
        <v>210.94</v>
      </c>
      <c r="G127" s="148">
        <v>6648.33</v>
      </c>
      <c r="H127" s="182">
        <v>1505</v>
      </c>
      <c r="I127" s="148">
        <v>3790</v>
      </c>
      <c r="J127" s="148">
        <v>0</v>
      </c>
      <c r="K127" s="148">
        <v>987</v>
      </c>
      <c r="L127" s="148">
        <v>1693</v>
      </c>
      <c r="M127" s="148">
        <v>1314.8</v>
      </c>
      <c r="N127" s="149">
        <v>7975</v>
      </c>
      <c r="O127" s="148">
        <v>1525.74</v>
      </c>
      <c r="P127" s="148">
        <v>13097.59</v>
      </c>
      <c r="Q127" s="149">
        <v>14623.33</v>
      </c>
      <c r="R127" s="233"/>
      <c r="S127" s="238"/>
      <c r="T127" s="238"/>
      <c r="U127" s="238"/>
      <c r="V127" s="238"/>
      <c r="W127" s="238"/>
      <c r="X127" s="238"/>
      <c r="Y127" s="238"/>
      <c r="Z127" s="238"/>
      <c r="AA127" s="238"/>
      <c r="AB127" s="238"/>
      <c r="AC127" s="238"/>
      <c r="AD127" s="238"/>
      <c r="AE127" s="238"/>
      <c r="AF127" s="238"/>
    </row>
    <row r="128" spans="1:32" ht="12">
      <c r="A128" s="192">
        <v>2005</v>
      </c>
      <c r="B128" s="198" t="s">
        <v>20</v>
      </c>
      <c r="C128" s="144">
        <v>4956.13</v>
      </c>
      <c r="D128" s="144">
        <v>1292.29</v>
      </c>
      <c r="E128" s="144">
        <v>700.93</v>
      </c>
      <c r="F128" s="144">
        <v>320</v>
      </c>
      <c r="G128" s="144">
        <v>7269.36</v>
      </c>
      <c r="H128" s="181">
        <v>1052.18</v>
      </c>
      <c r="I128" s="144">
        <v>997.32</v>
      </c>
      <c r="J128" s="144">
        <v>1608.22</v>
      </c>
      <c r="K128" s="144">
        <v>1010.74</v>
      </c>
      <c r="L128" s="144">
        <v>1377.46</v>
      </c>
      <c r="M128" s="144">
        <v>1617.3</v>
      </c>
      <c r="N128" s="145">
        <v>7663.23</v>
      </c>
      <c r="O128" s="144">
        <v>1937.3</v>
      </c>
      <c r="P128" s="144">
        <v>12995.29</v>
      </c>
      <c r="Q128" s="145">
        <v>14932.59</v>
      </c>
      <c r="R128" s="233"/>
      <c r="S128" s="238"/>
      <c r="T128" s="238"/>
      <c r="U128" s="238"/>
      <c r="V128" s="238"/>
      <c r="W128" s="238"/>
      <c r="X128" s="238"/>
      <c r="Y128" s="238"/>
      <c r="Z128" s="238"/>
      <c r="AA128" s="238"/>
      <c r="AB128" s="238"/>
      <c r="AC128" s="238"/>
      <c r="AD128" s="238"/>
      <c r="AE128" s="238"/>
      <c r="AF128" s="238"/>
    </row>
    <row r="129" spans="1:32" ht="12">
      <c r="A129" s="192">
        <v>2005</v>
      </c>
      <c r="B129" s="198" t="s">
        <v>21</v>
      </c>
      <c r="C129" s="144">
        <v>4867.89</v>
      </c>
      <c r="D129" s="144">
        <v>1481.16</v>
      </c>
      <c r="E129" s="144">
        <v>838.62</v>
      </c>
      <c r="F129" s="144">
        <v>320</v>
      </c>
      <c r="G129" s="144">
        <v>7507.68</v>
      </c>
      <c r="H129" s="181">
        <v>1209.72</v>
      </c>
      <c r="I129" s="144">
        <v>1061.46</v>
      </c>
      <c r="J129" s="144">
        <v>1538.72</v>
      </c>
      <c r="K129" s="144">
        <v>1025.79</v>
      </c>
      <c r="L129" s="144">
        <v>1294.49</v>
      </c>
      <c r="M129" s="144">
        <v>1617.3</v>
      </c>
      <c r="N129" s="145">
        <v>7747.48</v>
      </c>
      <c r="O129" s="144">
        <v>1937.3</v>
      </c>
      <c r="P129" s="144">
        <v>13317.86</v>
      </c>
      <c r="Q129" s="145">
        <v>15255.16</v>
      </c>
      <c r="R129" s="233"/>
      <c r="S129" s="238"/>
      <c r="T129" s="238"/>
      <c r="U129" s="238"/>
      <c r="V129" s="238"/>
      <c r="W129" s="238"/>
      <c r="X129" s="238"/>
      <c r="Y129" s="238"/>
      <c r="Z129" s="238"/>
      <c r="AA129" s="238"/>
      <c r="AB129" s="238"/>
      <c r="AC129" s="238"/>
      <c r="AD129" s="238"/>
      <c r="AE129" s="238"/>
      <c r="AF129" s="238"/>
    </row>
    <row r="130" spans="1:32" ht="12">
      <c r="A130" s="192">
        <v>2005</v>
      </c>
      <c r="B130" s="198" t="s">
        <v>22</v>
      </c>
      <c r="C130" s="144">
        <v>4829.76</v>
      </c>
      <c r="D130" s="144">
        <v>1168.92</v>
      </c>
      <c r="E130" s="144">
        <v>981.83</v>
      </c>
      <c r="F130" s="144">
        <v>320</v>
      </c>
      <c r="G130" s="144">
        <v>7300.51</v>
      </c>
      <c r="H130" s="181">
        <v>1074.14</v>
      </c>
      <c r="I130" s="144">
        <v>947.58</v>
      </c>
      <c r="J130" s="144">
        <v>1429.33</v>
      </c>
      <c r="K130" s="144">
        <v>984.81</v>
      </c>
      <c r="L130" s="144">
        <v>1317.31</v>
      </c>
      <c r="M130" s="144">
        <v>1617.3</v>
      </c>
      <c r="N130" s="145">
        <v>7370.46</v>
      </c>
      <c r="O130" s="144">
        <v>1937.3</v>
      </c>
      <c r="P130" s="144">
        <v>12733.67</v>
      </c>
      <c r="Q130" s="145">
        <v>14670.97</v>
      </c>
      <c r="R130" s="233"/>
      <c r="S130" s="238"/>
      <c r="T130" s="238"/>
      <c r="U130" s="238"/>
      <c r="V130" s="238"/>
      <c r="W130" s="238"/>
      <c r="X130" s="238"/>
      <c r="Y130" s="238"/>
      <c r="Z130" s="238"/>
      <c r="AA130" s="238"/>
      <c r="AB130" s="238"/>
      <c r="AC130" s="238"/>
      <c r="AD130" s="238"/>
      <c r="AE130" s="238"/>
      <c r="AF130" s="238"/>
    </row>
    <row r="131" spans="1:32" ht="12">
      <c r="A131" s="192">
        <v>2005</v>
      </c>
      <c r="B131" s="198" t="s">
        <v>23</v>
      </c>
      <c r="C131" s="144">
        <v>5070.98</v>
      </c>
      <c r="D131" s="144">
        <v>1637.08</v>
      </c>
      <c r="E131" s="144">
        <v>823.94</v>
      </c>
      <c r="F131" s="144">
        <v>320</v>
      </c>
      <c r="G131" s="144">
        <v>7852.01</v>
      </c>
      <c r="H131" s="181">
        <v>1033.14</v>
      </c>
      <c r="I131" s="144">
        <v>1011.07</v>
      </c>
      <c r="J131" s="144">
        <v>1415.61</v>
      </c>
      <c r="K131" s="144">
        <v>944.13</v>
      </c>
      <c r="L131" s="144">
        <v>1268.87</v>
      </c>
      <c r="M131" s="144">
        <v>1617.3</v>
      </c>
      <c r="N131" s="145">
        <v>7290.12</v>
      </c>
      <c r="O131" s="144">
        <v>1937.3</v>
      </c>
      <c r="P131" s="144">
        <v>13204.83</v>
      </c>
      <c r="Q131" s="145">
        <v>15142.13</v>
      </c>
      <c r="R131" s="233"/>
      <c r="S131" s="238"/>
      <c r="T131" s="238"/>
      <c r="U131" s="238"/>
      <c r="V131" s="238"/>
      <c r="W131" s="238"/>
      <c r="X131" s="238"/>
      <c r="Y131" s="238"/>
      <c r="Z131" s="238"/>
      <c r="AA131" s="238"/>
      <c r="AB131" s="238"/>
      <c r="AC131" s="238"/>
      <c r="AD131" s="238"/>
      <c r="AE131" s="238"/>
      <c r="AF131" s="238"/>
    </row>
    <row r="132" spans="1:32" ht="12">
      <c r="A132" s="192">
        <v>2005</v>
      </c>
      <c r="B132" s="198" t="s">
        <v>19</v>
      </c>
      <c r="C132" s="144">
        <v>5320.65</v>
      </c>
      <c r="D132" s="144">
        <v>1512.45</v>
      </c>
      <c r="E132" s="144">
        <v>883.81</v>
      </c>
      <c r="F132" s="144">
        <v>320</v>
      </c>
      <c r="G132" s="144">
        <v>8036.91</v>
      </c>
      <c r="H132" s="181">
        <v>897.78</v>
      </c>
      <c r="I132" s="144">
        <v>1033.5</v>
      </c>
      <c r="J132" s="144">
        <v>1462.84</v>
      </c>
      <c r="K132" s="144">
        <v>990.32</v>
      </c>
      <c r="L132" s="144">
        <v>1405.5</v>
      </c>
      <c r="M132" s="144">
        <v>1617.3</v>
      </c>
      <c r="N132" s="145">
        <v>7407.23</v>
      </c>
      <c r="O132" s="144">
        <v>1937.3</v>
      </c>
      <c r="P132" s="144">
        <v>13506.84</v>
      </c>
      <c r="Q132" s="145">
        <v>15444.14</v>
      </c>
      <c r="R132" s="233"/>
      <c r="S132" s="238"/>
      <c r="T132" s="238"/>
      <c r="U132" s="238"/>
      <c r="V132" s="238"/>
      <c r="W132" s="238"/>
      <c r="X132" s="238"/>
      <c r="Y132" s="238"/>
      <c r="Z132" s="238"/>
      <c r="AA132" s="238"/>
      <c r="AB132" s="238"/>
      <c r="AC132" s="238"/>
      <c r="AD132" s="238"/>
      <c r="AE132" s="238"/>
      <c r="AF132" s="238"/>
    </row>
    <row r="133" spans="1:32" ht="12">
      <c r="A133" s="192">
        <v>2005</v>
      </c>
      <c r="B133" s="198" t="s">
        <v>24</v>
      </c>
      <c r="C133" s="144">
        <v>5129.84</v>
      </c>
      <c r="D133" s="144">
        <v>1458.7</v>
      </c>
      <c r="E133" s="144">
        <v>772.13</v>
      </c>
      <c r="F133" s="144">
        <v>385</v>
      </c>
      <c r="G133" s="144">
        <v>7745.67</v>
      </c>
      <c r="H133" s="181">
        <v>842.97</v>
      </c>
      <c r="I133" s="144">
        <v>1029.21</v>
      </c>
      <c r="J133" s="144">
        <v>1433.6</v>
      </c>
      <c r="K133" s="144">
        <v>981.08</v>
      </c>
      <c r="L133" s="144">
        <v>1279.04</v>
      </c>
      <c r="M133" s="144">
        <v>1558</v>
      </c>
      <c r="N133" s="145">
        <v>7123.91</v>
      </c>
      <c r="O133" s="144">
        <v>1943</v>
      </c>
      <c r="P133" s="144">
        <v>12926.58</v>
      </c>
      <c r="Q133" s="145">
        <v>14869.58</v>
      </c>
      <c r="R133" s="233"/>
      <c r="S133" s="238"/>
      <c r="T133" s="238"/>
      <c r="U133" s="238"/>
      <c r="V133" s="238"/>
      <c r="W133" s="238"/>
      <c r="X133" s="238"/>
      <c r="Y133" s="238"/>
      <c r="Z133" s="238"/>
      <c r="AA133" s="238"/>
      <c r="AB133" s="238"/>
      <c r="AC133" s="238"/>
      <c r="AD133" s="238"/>
      <c r="AE133" s="238"/>
      <c r="AF133" s="238"/>
    </row>
    <row r="134" spans="1:32" ht="12">
      <c r="A134" s="192">
        <v>2005</v>
      </c>
      <c r="B134" s="198" t="s">
        <v>25</v>
      </c>
      <c r="C134" s="144">
        <v>5289.85</v>
      </c>
      <c r="D134" s="144">
        <v>1106.59</v>
      </c>
      <c r="E134" s="144">
        <v>764.75</v>
      </c>
      <c r="F134" s="144">
        <v>360</v>
      </c>
      <c r="G134" s="144">
        <v>7521.18</v>
      </c>
      <c r="H134" s="181">
        <v>899.04</v>
      </c>
      <c r="I134" s="144">
        <v>985.03</v>
      </c>
      <c r="J134" s="144">
        <v>1614.05</v>
      </c>
      <c r="K134" s="144">
        <v>958.25</v>
      </c>
      <c r="L134" s="144">
        <v>1288.97</v>
      </c>
      <c r="M134" s="144">
        <v>1276.95</v>
      </c>
      <c r="N134" s="145">
        <v>7022.28</v>
      </c>
      <c r="O134" s="144">
        <v>1636.95</v>
      </c>
      <c r="P134" s="144">
        <v>12906.52</v>
      </c>
      <c r="Q134" s="145">
        <v>14543.47</v>
      </c>
      <c r="R134" s="233"/>
      <c r="S134" s="238"/>
      <c r="T134" s="238"/>
      <c r="U134" s="238"/>
      <c r="V134" s="238"/>
      <c r="W134" s="238"/>
      <c r="X134" s="238"/>
      <c r="Y134" s="238"/>
      <c r="Z134" s="238"/>
      <c r="AA134" s="238"/>
      <c r="AB134" s="238"/>
      <c r="AC134" s="238"/>
      <c r="AD134" s="238"/>
      <c r="AE134" s="238"/>
      <c r="AF134" s="238"/>
    </row>
    <row r="135" spans="1:32" ht="12">
      <c r="A135" s="192">
        <v>2005</v>
      </c>
      <c r="B135" s="198" t="s">
        <v>26</v>
      </c>
      <c r="C135" s="144">
        <v>5325.83</v>
      </c>
      <c r="D135" s="144">
        <v>1064.33</v>
      </c>
      <c r="E135" s="144">
        <v>955.54</v>
      </c>
      <c r="F135" s="144">
        <v>360</v>
      </c>
      <c r="G135" s="144">
        <v>7705.7</v>
      </c>
      <c r="H135" s="181">
        <v>955.64</v>
      </c>
      <c r="I135" s="144">
        <v>1177.9</v>
      </c>
      <c r="J135" s="144">
        <v>1591.15</v>
      </c>
      <c r="K135" s="144">
        <v>977.99</v>
      </c>
      <c r="L135" s="144">
        <v>1379.14</v>
      </c>
      <c r="M135" s="144">
        <v>1276.95</v>
      </c>
      <c r="N135" s="145">
        <v>7358.77</v>
      </c>
      <c r="O135" s="144">
        <v>1636.95</v>
      </c>
      <c r="P135" s="144">
        <v>13427.52</v>
      </c>
      <c r="Q135" s="145">
        <v>15064.47</v>
      </c>
      <c r="R135" s="233"/>
      <c r="S135" s="238"/>
      <c r="T135" s="238"/>
      <c r="U135" s="238"/>
      <c r="V135" s="238"/>
      <c r="W135" s="238"/>
      <c r="X135" s="238"/>
      <c r="Y135" s="238"/>
      <c r="Z135" s="238"/>
      <c r="AA135" s="238"/>
      <c r="AB135" s="238"/>
      <c r="AC135" s="238"/>
      <c r="AD135" s="238"/>
      <c r="AE135" s="238"/>
      <c r="AF135" s="238"/>
    </row>
    <row r="136" spans="1:32" ht="12">
      <c r="A136" s="192">
        <v>2005</v>
      </c>
      <c r="B136" s="198" t="s">
        <v>27</v>
      </c>
      <c r="C136" s="144">
        <v>4987.46</v>
      </c>
      <c r="D136" s="144">
        <v>1874.53</v>
      </c>
      <c r="E136" s="144">
        <v>833.31</v>
      </c>
      <c r="F136" s="144">
        <v>300</v>
      </c>
      <c r="G136" s="144">
        <v>7995.3</v>
      </c>
      <c r="H136" s="181">
        <v>957.31</v>
      </c>
      <c r="I136" s="144">
        <v>1161.37</v>
      </c>
      <c r="J136" s="144">
        <v>1526.19</v>
      </c>
      <c r="K136" s="144">
        <v>1051.31</v>
      </c>
      <c r="L136" s="144">
        <v>1367.45</v>
      </c>
      <c r="M136" s="144">
        <v>1139.6</v>
      </c>
      <c r="N136" s="145">
        <v>7203.22</v>
      </c>
      <c r="O136" s="144">
        <v>1439.6</v>
      </c>
      <c r="P136" s="144">
        <v>13758.92</v>
      </c>
      <c r="Q136" s="145">
        <v>15198.52</v>
      </c>
      <c r="R136" s="233"/>
      <c r="S136" s="238"/>
      <c r="T136" s="238"/>
      <c r="U136" s="238"/>
      <c r="V136" s="238"/>
      <c r="W136" s="238"/>
      <c r="X136" s="238"/>
      <c r="Y136" s="238"/>
      <c r="Z136" s="238"/>
      <c r="AA136" s="238"/>
      <c r="AB136" s="238"/>
      <c r="AC136" s="238"/>
      <c r="AD136" s="238"/>
      <c r="AE136" s="238"/>
      <c r="AF136" s="238"/>
    </row>
    <row r="137" spans="1:32" ht="12">
      <c r="A137" s="192">
        <v>2005</v>
      </c>
      <c r="B137" s="198" t="s">
        <v>28</v>
      </c>
      <c r="C137" s="144">
        <v>4953.83</v>
      </c>
      <c r="D137" s="144">
        <v>1988.14</v>
      </c>
      <c r="E137" s="144">
        <v>843.65</v>
      </c>
      <c r="F137" s="144">
        <v>265</v>
      </c>
      <c r="G137" s="144">
        <v>8050.62</v>
      </c>
      <c r="H137" s="181">
        <v>941.9</v>
      </c>
      <c r="I137" s="144">
        <v>1190.33</v>
      </c>
      <c r="J137" s="144">
        <v>1563.69</v>
      </c>
      <c r="K137" s="144">
        <v>1031.45</v>
      </c>
      <c r="L137" s="144">
        <v>1213.62</v>
      </c>
      <c r="M137" s="144">
        <v>1322.47</v>
      </c>
      <c r="N137" s="145">
        <v>7263.46</v>
      </c>
      <c r="O137" s="144">
        <v>1587.47</v>
      </c>
      <c r="P137" s="144">
        <v>13726.61</v>
      </c>
      <c r="Q137" s="145">
        <v>15314.08</v>
      </c>
      <c r="R137" s="233"/>
      <c r="S137" s="238"/>
      <c r="T137" s="238"/>
      <c r="U137" s="238"/>
      <c r="V137" s="238"/>
      <c r="W137" s="238"/>
      <c r="X137" s="238"/>
      <c r="Y137" s="238"/>
      <c r="Z137" s="238"/>
      <c r="AA137" s="238"/>
      <c r="AB137" s="238"/>
      <c r="AC137" s="238"/>
      <c r="AD137" s="238"/>
      <c r="AE137" s="238"/>
      <c r="AF137" s="238"/>
    </row>
    <row r="138" spans="1:32" ht="12">
      <c r="A138" s="192">
        <v>2005</v>
      </c>
      <c r="B138" s="197" t="s">
        <v>29</v>
      </c>
      <c r="C138" s="144">
        <v>5311.91</v>
      </c>
      <c r="D138" s="144">
        <v>1656.97</v>
      </c>
      <c r="E138" s="144">
        <v>820.91</v>
      </c>
      <c r="F138" s="144">
        <v>265</v>
      </c>
      <c r="G138" s="144">
        <v>8054.79</v>
      </c>
      <c r="H138" s="181">
        <v>911.26</v>
      </c>
      <c r="I138" s="144">
        <v>983.34</v>
      </c>
      <c r="J138" s="144">
        <v>1356.14</v>
      </c>
      <c r="K138" s="144">
        <v>909.18</v>
      </c>
      <c r="L138" s="144">
        <v>1161.98</v>
      </c>
      <c r="M138" s="144">
        <v>1322.47</v>
      </c>
      <c r="N138" s="145">
        <v>6644.37</v>
      </c>
      <c r="O138" s="144">
        <v>1587.47</v>
      </c>
      <c r="P138" s="144">
        <v>13111.69</v>
      </c>
      <c r="Q138" s="145">
        <v>14699.16</v>
      </c>
      <c r="R138" s="233"/>
      <c r="S138" s="238"/>
      <c r="T138" s="238"/>
      <c r="U138" s="238"/>
      <c r="V138" s="238"/>
      <c r="W138" s="238"/>
      <c r="X138" s="238"/>
      <c r="Y138" s="238"/>
      <c r="Z138" s="238"/>
      <c r="AA138" s="238"/>
      <c r="AB138" s="238"/>
      <c r="AC138" s="238"/>
      <c r="AD138" s="238"/>
      <c r="AE138" s="238"/>
      <c r="AF138" s="238"/>
    </row>
    <row r="139" spans="1:32" ht="12">
      <c r="A139" s="193">
        <v>2005</v>
      </c>
      <c r="B139" s="202" t="s">
        <v>30</v>
      </c>
      <c r="C139" s="148">
        <v>5019.77</v>
      </c>
      <c r="D139" s="148">
        <v>1129.25</v>
      </c>
      <c r="E139" s="148">
        <v>797.78</v>
      </c>
      <c r="F139" s="148">
        <v>265</v>
      </c>
      <c r="G139" s="148">
        <v>7211.8</v>
      </c>
      <c r="H139" s="182">
        <v>948.45</v>
      </c>
      <c r="I139" s="148">
        <v>934.5</v>
      </c>
      <c r="J139" s="148">
        <v>1522</v>
      </c>
      <c r="K139" s="148">
        <v>848.01</v>
      </c>
      <c r="L139" s="148">
        <v>1101.04</v>
      </c>
      <c r="M139" s="148">
        <v>1322.47</v>
      </c>
      <c r="N139" s="149">
        <v>6676.47</v>
      </c>
      <c r="O139" s="148">
        <v>1587.47</v>
      </c>
      <c r="P139" s="148">
        <v>12300.81</v>
      </c>
      <c r="Q139" s="149">
        <v>13888.28</v>
      </c>
      <c r="R139" s="233"/>
      <c r="S139" s="238"/>
      <c r="T139" s="238"/>
      <c r="U139" s="238"/>
      <c r="V139" s="238"/>
      <c r="W139" s="238"/>
      <c r="X139" s="238"/>
      <c r="Y139" s="238"/>
      <c r="Z139" s="238"/>
      <c r="AA139" s="238"/>
      <c r="AB139" s="238"/>
      <c r="AC139" s="238"/>
      <c r="AD139" s="238"/>
      <c r="AE139" s="238"/>
      <c r="AF139" s="238"/>
    </row>
    <row r="140" spans="1:32" ht="12">
      <c r="A140" s="192">
        <v>2006</v>
      </c>
      <c r="B140" s="197" t="s">
        <v>20</v>
      </c>
      <c r="C140" s="144">
        <v>4781.69</v>
      </c>
      <c r="D140" s="144">
        <v>1401.86</v>
      </c>
      <c r="E140" s="144">
        <v>835.08</v>
      </c>
      <c r="F140" s="144">
        <v>280</v>
      </c>
      <c r="G140" s="144">
        <v>7298.64</v>
      </c>
      <c r="H140" s="181">
        <v>1114.71</v>
      </c>
      <c r="I140" s="144">
        <v>1082.03</v>
      </c>
      <c r="J140" s="144">
        <v>1700.08</v>
      </c>
      <c r="K140" s="144">
        <v>1055.33</v>
      </c>
      <c r="L140" s="144">
        <v>1082.56</v>
      </c>
      <c r="M140" s="144">
        <v>1213.33</v>
      </c>
      <c r="N140" s="145">
        <v>7248.04</v>
      </c>
      <c r="O140" s="144">
        <v>1493.33</v>
      </c>
      <c r="P140" s="144">
        <v>13053.35</v>
      </c>
      <c r="Q140" s="145">
        <v>14546.68</v>
      </c>
      <c r="R140" s="233"/>
      <c r="S140" s="238"/>
      <c r="T140" s="238"/>
      <c r="U140" s="238"/>
      <c r="V140" s="238"/>
      <c r="W140" s="238"/>
      <c r="X140" s="238"/>
      <c r="Y140" s="238"/>
      <c r="Z140" s="238"/>
      <c r="AA140" s="238"/>
      <c r="AB140" s="238"/>
      <c r="AC140" s="238"/>
      <c r="AD140" s="238"/>
      <c r="AE140" s="238"/>
      <c r="AF140" s="238"/>
    </row>
    <row r="141" spans="1:32" ht="12">
      <c r="A141" s="192">
        <v>2006</v>
      </c>
      <c r="B141" s="197" t="s">
        <v>21</v>
      </c>
      <c r="C141" s="144">
        <v>4678.46</v>
      </c>
      <c r="D141" s="144">
        <v>1973.04</v>
      </c>
      <c r="E141" s="144">
        <v>727.89</v>
      </c>
      <c r="F141" s="144">
        <v>280</v>
      </c>
      <c r="G141" s="144">
        <v>7659.39</v>
      </c>
      <c r="H141" s="181">
        <v>1057.57</v>
      </c>
      <c r="I141" s="144">
        <v>1101.27</v>
      </c>
      <c r="J141" s="144">
        <v>1648.18</v>
      </c>
      <c r="K141" s="144">
        <v>1001.42</v>
      </c>
      <c r="L141" s="144">
        <v>1042.45</v>
      </c>
      <c r="M141" s="144">
        <v>1213.33</v>
      </c>
      <c r="N141" s="145">
        <v>7064.23</v>
      </c>
      <c r="O141" s="144">
        <v>1493.33</v>
      </c>
      <c r="P141" s="144">
        <v>13230.29</v>
      </c>
      <c r="Q141" s="145">
        <v>14723.62</v>
      </c>
      <c r="R141" s="233"/>
      <c r="S141" s="238"/>
      <c r="T141" s="238"/>
      <c r="U141" s="238"/>
      <c r="V141" s="238"/>
      <c r="W141" s="238"/>
      <c r="X141" s="238"/>
      <c r="Y141" s="238"/>
      <c r="Z141" s="238"/>
      <c r="AA141" s="238"/>
      <c r="AB141" s="238"/>
      <c r="AC141" s="238"/>
      <c r="AD141" s="238"/>
      <c r="AE141" s="238"/>
      <c r="AF141" s="238"/>
    </row>
    <row r="142" spans="1:32" ht="12">
      <c r="A142" s="192">
        <v>2006</v>
      </c>
      <c r="B142" s="197" t="s">
        <v>22</v>
      </c>
      <c r="C142" s="144">
        <v>5238.47</v>
      </c>
      <c r="D142" s="144">
        <v>1564.29</v>
      </c>
      <c r="E142" s="144">
        <v>620.31</v>
      </c>
      <c r="F142" s="144">
        <v>280</v>
      </c>
      <c r="G142" s="144">
        <v>7703.07</v>
      </c>
      <c r="H142" s="181">
        <v>796.65</v>
      </c>
      <c r="I142" s="144">
        <v>1010.9</v>
      </c>
      <c r="J142" s="144">
        <v>1343.89</v>
      </c>
      <c r="K142" s="144">
        <v>907.81</v>
      </c>
      <c r="L142" s="144">
        <v>968.34</v>
      </c>
      <c r="M142" s="144">
        <v>1213.33</v>
      </c>
      <c r="N142" s="145">
        <v>6240.93</v>
      </c>
      <c r="O142" s="144">
        <v>1493.33</v>
      </c>
      <c r="P142" s="144">
        <v>12450.66</v>
      </c>
      <c r="Q142" s="145">
        <v>13943.99</v>
      </c>
      <c r="R142" s="233"/>
      <c r="S142" s="238"/>
      <c r="T142" s="238"/>
      <c r="U142" s="238"/>
      <c r="V142" s="238"/>
      <c r="W142" s="238"/>
      <c r="X142" s="238"/>
      <c r="Y142" s="238"/>
      <c r="Z142" s="238"/>
      <c r="AA142" s="238"/>
      <c r="AB142" s="238"/>
      <c r="AC142" s="238"/>
      <c r="AD142" s="238"/>
      <c r="AE142" s="238"/>
      <c r="AF142" s="238"/>
    </row>
    <row r="143" spans="1:32" ht="12">
      <c r="A143" s="192">
        <v>2006</v>
      </c>
      <c r="B143" s="197" t="s">
        <v>23</v>
      </c>
      <c r="C143" s="144">
        <v>5459.9</v>
      </c>
      <c r="D143" s="144">
        <v>1455.21</v>
      </c>
      <c r="E143" s="144">
        <v>692.06</v>
      </c>
      <c r="F143" s="144">
        <v>208</v>
      </c>
      <c r="G143" s="144">
        <v>7815.16</v>
      </c>
      <c r="H143" s="181">
        <v>819.33</v>
      </c>
      <c r="I143" s="144">
        <v>1166.61</v>
      </c>
      <c r="J143" s="144">
        <v>1580.09</v>
      </c>
      <c r="K143" s="144">
        <v>925.32</v>
      </c>
      <c r="L143" s="144">
        <v>939.99</v>
      </c>
      <c r="M143" s="144">
        <v>1420.84</v>
      </c>
      <c r="N143" s="145">
        <v>6852.18</v>
      </c>
      <c r="O143" s="144">
        <v>1628.84</v>
      </c>
      <c r="P143" s="144">
        <v>13038.5</v>
      </c>
      <c r="Q143" s="145">
        <v>14667.34</v>
      </c>
      <c r="R143" s="233"/>
      <c r="S143" s="238"/>
      <c r="T143" s="238"/>
      <c r="U143" s="238"/>
      <c r="V143" s="238"/>
      <c r="W143" s="238"/>
      <c r="X143" s="238"/>
      <c r="Y143" s="238"/>
      <c r="Z143" s="238"/>
      <c r="AA143" s="238"/>
      <c r="AB143" s="238"/>
      <c r="AC143" s="238"/>
      <c r="AD143" s="238"/>
      <c r="AE143" s="238"/>
      <c r="AF143" s="238"/>
    </row>
    <row r="144" spans="1:32" ht="12">
      <c r="A144" s="192">
        <v>2006</v>
      </c>
      <c r="B144" s="197" t="s">
        <v>19</v>
      </c>
      <c r="C144" s="144">
        <v>5456.9</v>
      </c>
      <c r="D144" s="144">
        <v>1802.54</v>
      </c>
      <c r="E144" s="144">
        <v>702.41</v>
      </c>
      <c r="F144" s="144">
        <v>208</v>
      </c>
      <c r="G144" s="144">
        <v>8169.85</v>
      </c>
      <c r="H144" s="181">
        <v>807.78</v>
      </c>
      <c r="I144" s="144">
        <v>1167.06</v>
      </c>
      <c r="J144" s="144">
        <v>1581.83</v>
      </c>
      <c r="K144" s="144">
        <v>1020.06</v>
      </c>
      <c r="L144" s="144">
        <v>916.04</v>
      </c>
      <c r="M144" s="144">
        <v>1420.84</v>
      </c>
      <c r="N144" s="145">
        <v>6913.61</v>
      </c>
      <c r="O144" s="144">
        <v>1628.84</v>
      </c>
      <c r="P144" s="144">
        <v>13454.62</v>
      </c>
      <c r="Q144" s="145">
        <v>15083.46</v>
      </c>
      <c r="R144" s="233"/>
      <c r="S144" s="238"/>
      <c r="T144" s="238"/>
      <c r="U144" s="238"/>
      <c r="V144" s="238"/>
      <c r="W144" s="238"/>
      <c r="X144" s="238"/>
      <c r="Y144" s="238"/>
      <c r="Z144" s="238"/>
      <c r="AA144" s="238"/>
      <c r="AB144" s="238"/>
      <c r="AC144" s="238"/>
      <c r="AD144" s="238"/>
      <c r="AE144" s="238"/>
      <c r="AF144" s="238"/>
    </row>
    <row r="145" spans="1:32" ht="12">
      <c r="A145" s="192">
        <v>2006</v>
      </c>
      <c r="B145" s="197" t="s">
        <v>24</v>
      </c>
      <c r="C145" s="144">
        <v>5065.44</v>
      </c>
      <c r="D145" s="144">
        <v>1518.28</v>
      </c>
      <c r="E145" s="144">
        <v>771.63</v>
      </c>
      <c r="F145" s="144">
        <v>208</v>
      </c>
      <c r="G145" s="144">
        <v>7563.35</v>
      </c>
      <c r="H145" s="181">
        <v>751.38</v>
      </c>
      <c r="I145" s="144">
        <v>1227.06</v>
      </c>
      <c r="J145" s="144">
        <v>1467.88</v>
      </c>
      <c r="K145" s="144">
        <v>862.73</v>
      </c>
      <c r="L145" s="144">
        <v>917.18</v>
      </c>
      <c r="M145" s="144">
        <v>1420.84</v>
      </c>
      <c r="N145" s="145">
        <v>6647.07</v>
      </c>
      <c r="O145" s="144">
        <v>1628.84</v>
      </c>
      <c r="P145" s="144">
        <v>12581.58</v>
      </c>
      <c r="Q145" s="145">
        <v>14210.42</v>
      </c>
      <c r="R145" s="233"/>
      <c r="S145" s="238"/>
      <c r="T145" s="238"/>
      <c r="U145" s="238"/>
      <c r="V145" s="238"/>
      <c r="W145" s="238"/>
      <c r="X145" s="238"/>
      <c r="Y145" s="238"/>
      <c r="Z145" s="238"/>
      <c r="AA145" s="238"/>
      <c r="AB145" s="238"/>
      <c r="AC145" s="238"/>
      <c r="AD145" s="238"/>
      <c r="AE145" s="238"/>
      <c r="AF145" s="238"/>
    </row>
    <row r="146" spans="1:32" ht="12">
      <c r="A146" s="192">
        <v>2006</v>
      </c>
      <c r="B146" s="197" t="s">
        <v>25</v>
      </c>
      <c r="C146" s="144">
        <v>5268.9</v>
      </c>
      <c r="D146" s="144">
        <v>1501.15</v>
      </c>
      <c r="E146" s="144">
        <v>698.82</v>
      </c>
      <c r="F146" s="144">
        <v>0</v>
      </c>
      <c r="G146" s="144">
        <v>7468.88</v>
      </c>
      <c r="H146" s="181">
        <v>723.28</v>
      </c>
      <c r="I146" s="144">
        <v>1153.59</v>
      </c>
      <c r="J146" s="144">
        <v>1473.19</v>
      </c>
      <c r="K146" s="144">
        <v>899.1</v>
      </c>
      <c r="L146" s="144">
        <v>899.78</v>
      </c>
      <c r="M146" s="144">
        <v>1661.12</v>
      </c>
      <c r="N146" s="145">
        <v>6810.05</v>
      </c>
      <c r="O146" s="144">
        <v>1661.12</v>
      </c>
      <c r="P146" s="144">
        <v>12617.81</v>
      </c>
      <c r="Q146" s="145">
        <v>14278.93</v>
      </c>
      <c r="R146" s="233"/>
      <c r="S146" s="238"/>
      <c r="T146" s="238"/>
      <c r="U146" s="238"/>
      <c r="V146" s="238"/>
      <c r="W146" s="238"/>
      <c r="X146" s="238"/>
      <c r="Y146" s="238"/>
      <c r="Z146" s="238"/>
      <c r="AA146" s="238"/>
      <c r="AB146" s="238"/>
      <c r="AC146" s="238"/>
      <c r="AD146" s="238"/>
      <c r="AE146" s="238"/>
      <c r="AF146" s="238"/>
    </row>
    <row r="147" spans="1:32" ht="12">
      <c r="A147" s="192">
        <v>2006</v>
      </c>
      <c r="B147" s="197" t="s">
        <v>26</v>
      </c>
      <c r="C147" s="144">
        <v>5071.1</v>
      </c>
      <c r="D147" s="144">
        <v>1447.45</v>
      </c>
      <c r="E147" s="144">
        <v>492.9</v>
      </c>
      <c r="F147" s="144">
        <v>0</v>
      </c>
      <c r="G147" s="144">
        <v>7011.45</v>
      </c>
      <c r="H147" s="181">
        <v>779.07</v>
      </c>
      <c r="I147" s="144">
        <v>1078.84</v>
      </c>
      <c r="J147" s="144">
        <v>1545.64</v>
      </c>
      <c r="K147" s="144">
        <v>936.74</v>
      </c>
      <c r="L147" s="144">
        <v>990.96</v>
      </c>
      <c r="M147" s="144">
        <v>1661.12</v>
      </c>
      <c r="N147" s="145">
        <v>6992.37</v>
      </c>
      <c r="O147" s="144">
        <v>1661.12</v>
      </c>
      <c r="P147" s="144">
        <v>12342.7</v>
      </c>
      <c r="Q147" s="145">
        <v>14003.82</v>
      </c>
      <c r="R147" s="233"/>
      <c r="S147" s="238"/>
      <c r="T147" s="238"/>
      <c r="U147" s="238"/>
      <c r="V147" s="238"/>
      <c r="W147" s="238"/>
      <c r="X147" s="238"/>
      <c r="Y147" s="238"/>
      <c r="Z147" s="238"/>
      <c r="AA147" s="238"/>
      <c r="AB147" s="238"/>
      <c r="AC147" s="238"/>
      <c r="AD147" s="238"/>
      <c r="AE147" s="238"/>
      <c r="AF147" s="238"/>
    </row>
    <row r="148" spans="1:32" ht="12">
      <c r="A148" s="192">
        <v>2006</v>
      </c>
      <c r="B148" s="197" t="s">
        <v>27</v>
      </c>
      <c r="C148" s="144">
        <v>4612.97</v>
      </c>
      <c r="D148" s="144">
        <v>1211.31</v>
      </c>
      <c r="E148" s="144">
        <v>642.09</v>
      </c>
      <c r="F148" s="144">
        <v>0</v>
      </c>
      <c r="G148" s="144">
        <v>6466.37</v>
      </c>
      <c r="H148" s="181">
        <v>907.51</v>
      </c>
      <c r="I148" s="144">
        <v>1133.7</v>
      </c>
      <c r="J148" s="144">
        <v>1654.56</v>
      </c>
      <c r="K148" s="144">
        <v>1065.15</v>
      </c>
      <c r="L148" s="144">
        <v>1143.43</v>
      </c>
      <c r="M148" s="144">
        <v>1661.12</v>
      </c>
      <c r="N148" s="145">
        <v>7565.46</v>
      </c>
      <c r="O148" s="144">
        <v>1661.12</v>
      </c>
      <c r="P148" s="144">
        <v>12370.71</v>
      </c>
      <c r="Q148" s="145">
        <v>14031.83</v>
      </c>
      <c r="R148" s="233"/>
      <c r="S148" s="238"/>
      <c r="T148" s="238"/>
      <c r="U148" s="238"/>
      <c r="V148" s="238"/>
      <c r="W148" s="238"/>
      <c r="X148" s="238"/>
      <c r="Y148" s="238"/>
      <c r="Z148" s="238"/>
      <c r="AA148" s="238"/>
      <c r="AB148" s="238"/>
      <c r="AC148" s="238"/>
      <c r="AD148" s="238"/>
      <c r="AE148" s="238"/>
      <c r="AF148" s="238"/>
    </row>
    <row r="149" spans="1:32" ht="12">
      <c r="A149" s="192">
        <v>2006</v>
      </c>
      <c r="B149" s="203" t="s">
        <v>28</v>
      </c>
      <c r="C149" s="144">
        <v>4962.09</v>
      </c>
      <c r="D149" s="144">
        <v>1818.7</v>
      </c>
      <c r="E149" s="144">
        <v>802.58</v>
      </c>
      <c r="F149" s="144">
        <v>295</v>
      </c>
      <c r="G149" s="144">
        <v>7878.36</v>
      </c>
      <c r="H149" s="181">
        <v>970.64</v>
      </c>
      <c r="I149" s="144">
        <v>1192.45</v>
      </c>
      <c r="J149" s="144">
        <v>1567.15</v>
      </c>
      <c r="K149" s="144">
        <v>921.04</v>
      </c>
      <c r="L149" s="144">
        <v>979.77</v>
      </c>
      <c r="M149" s="144">
        <v>1230.89</v>
      </c>
      <c r="N149" s="145">
        <v>6861.94</v>
      </c>
      <c r="O149" s="144">
        <v>1525.89</v>
      </c>
      <c r="P149" s="144">
        <v>13214.4</v>
      </c>
      <c r="Q149" s="145">
        <v>14740.3</v>
      </c>
      <c r="R149" s="233"/>
      <c r="S149" s="238"/>
      <c r="T149" s="238"/>
      <c r="U149" s="238"/>
      <c r="V149" s="238"/>
      <c r="W149" s="238"/>
      <c r="X149" s="238"/>
      <c r="Y149" s="238"/>
      <c r="Z149" s="238"/>
      <c r="AA149" s="238"/>
      <c r="AB149" s="238"/>
      <c r="AC149" s="238"/>
      <c r="AD149" s="238"/>
      <c r="AE149" s="238"/>
      <c r="AF149" s="238"/>
    </row>
    <row r="150" spans="1:32" ht="12">
      <c r="A150" s="192">
        <v>2006</v>
      </c>
      <c r="B150" s="197" t="s">
        <v>29</v>
      </c>
      <c r="C150" s="144">
        <v>4894.15</v>
      </c>
      <c r="D150" s="144">
        <v>1948.01</v>
      </c>
      <c r="E150" s="144">
        <v>672.59</v>
      </c>
      <c r="F150" s="144">
        <v>295</v>
      </c>
      <c r="G150" s="144">
        <v>7809.75</v>
      </c>
      <c r="H150" s="181">
        <v>936.31</v>
      </c>
      <c r="I150" s="144">
        <v>1310.6</v>
      </c>
      <c r="J150" s="144">
        <v>1452.7</v>
      </c>
      <c r="K150" s="144">
        <v>949.02</v>
      </c>
      <c r="L150" s="144">
        <v>993.77</v>
      </c>
      <c r="M150" s="144">
        <v>1230.89</v>
      </c>
      <c r="N150" s="145">
        <v>6873.29</v>
      </c>
      <c r="O150" s="144">
        <v>1525.89</v>
      </c>
      <c r="P150" s="144">
        <v>13157.15</v>
      </c>
      <c r="Q150" s="145">
        <v>14683.04</v>
      </c>
      <c r="R150" s="233"/>
      <c r="S150" s="238"/>
      <c r="T150" s="238"/>
      <c r="U150" s="238"/>
      <c r="V150" s="238"/>
      <c r="W150" s="238"/>
      <c r="X150" s="238"/>
      <c r="Y150" s="238"/>
      <c r="Z150" s="238"/>
      <c r="AA150" s="238"/>
      <c r="AB150" s="238"/>
      <c r="AC150" s="238"/>
      <c r="AD150" s="238"/>
      <c r="AE150" s="238"/>
      <c r="AF150" s="238"/>
    </row>
    <row r="151" spans="1:32" ht="12">
      <c r="A151" s="193">
        <v>2006</v>
      </c>
      <c r="B151" s="202" t="s">
        <v>30</v>
      </c>
      <c r="C151" s="148">
        <v>4719.59</v>
      </c>
      <c r="D151" s="148">
        <v>1635.06</v>
      </c>
      <c r="E151" s="148">
        <v>765.63</v>
      </c>
      <c r="F151" s="148">
        <v>295</v>
      </c>
      <c r="G151" s="148">
        <v>7415.27</v>
      </c>
      <c r="H151" s="182">
        <v>983.41</v>
      </c>
      <c r="I151" s="148">
        <v>1295.2</v>
      </c>
      <c r="J151" s="148">
        <v>1819.47</v>
      </c>
      <c r="K151" s="148">
        <v>994.38</v>
      </c>
      <c r="L151" s="148">
        <v>1070.73</v>
      </c>
      <c r="M151" s="148">
        <v>1230.89</v>
      </c>
      <c r="N151" s="149">
        <v>7394.09</v>
      </c>
      <c r="O151" s="148">
        <v>1525.89</v>
      </c>
      <c r="P151" s="148">
        <v>13283.47</v>
      </c>
      <c r="Q151" s="149">
        <v>14809.36</v>
      </c>
      <c r="R151" s="233"/>
      <c r="S151" s="238"/>
      <c r="T151" s="238"/>
      <c r="U151" s="238"/>
      <c r="V151" s="238"/>
      <c r="W151" s="238"/>
      <c r="X151" s="238"/>
      <c r="Y151" s="238"/>
      <c r="Z151" s="238"/>
      <c r="AA151" s="238"/>
      <c r="AB151" s="238"/>
      <c r="AC151" s="238"/>
      <c r="AD151" s="238"/>
      <c r="AE151" s="238"/>
      <c r="AF151" s="238"/>
    </row>
    <row r="152" spans="1:32" ht="12">
      <c r="A152" s="192">
        <v>2007</v>
      </c>
      <c r="B152" s="197" t="s">
        <v>20</v>
      </c>
      <c r="C152" s="144">
        <v>4545.18</v>
      </c>
      <c r="D152" s="144">
        <v>1711.51</v>
      </c>
      <c r="E152" s="144">
        <v>648.88</v>
      </c>
      <c r="F152" s="144">
        <v>215</v>
      </c>
      <c r="G152" s="144">
        <v>7120.58</v>
      </c>
      <c r="H152" s="181">
        <v>1501.24</v>
      </c>
      <c r="I152" s="144">
        <v>1279.94</v>
      </c>
      <c r="J152" s="144">
        <v>2569.91</v>
      </c>
      <c r="K152" s="144">
        <v>941.81</v>
      </c>
      <c r="L152" s="144">
        <v>865.47</v>
      </c>
      <c r="M152" s="144">
        <v>1195.81</v>
      </c>
      <c r="N152" s="145">
        <v>8354.17</v>
      </c>
      <c r="O152" s="144">
        <v>1410.81</v>
      </c>
      <c r="P152" s="144">
        <v>14063.94</v>
      </c>
      <c r="Q152" s="145">
        <v>15474.75</v>
      </c>
      <c r="R152" s="233"/>
      <c r="S152" s="238"/>
      <c r="T152" s="238"/>
      <c r="U152" s="238"/>
      <c r="V152" s="238"/>
      <c r="W152" s="238"/>
      <c r="X152" s="238"/>
      <c r="Y152" s="238"/>
      <c r="Z152" s="238"/>
      <c r="AA152" s="238"/>
      <c r="AB152" s="238"/>
      <c r="AC152" s="238"/>
      <c r="AD152" s="238"/>
      <c r="AE152" s="238"/>
      <c r="AF152" s="238"/>
    </row>
    <row r="153" spans="1:32" ht="12">
      <c r="A153" s="192">
        <v>2007</v>
      </c>
      <c r="B153" s="197" t="s">
        <v>21</v>
      </c>
      <c r="C153" s="144">
        <v>4913.94</v>
      </c>
      <c r="D153" s="144">
        <v>1735.34</v>
      </c>
      <c r="E153" s="144">
        <v>684.35</v>
      </c>
      <c r="F153" s="144">
        <v>215</v>
      </c>
      <c r="G153" s="144">
        <v>7548.62</v>
      </c>
      <c r="H153" s="181">
        <v>1323.46</v>
      </c>
      <c r="I153" s="144">
        <v>1243.68</v>
      </c>
      <c r="J153" s="144">
        <v>2403.17</v>
      </c>
      <c r="K153" s="144">
        <v>976.01</v>
      </c>
      <c r="L153" s="144">
        <v>859.24</v>
      </c>
      <c r="M153" s="144">
        <v>1195.81</v>
      </c>
      <c r="N153" s="145">
        <v>8001.38</v>
      </c>
      <c r="O153" s="144">
        <v>1410.81</v>
      </c>
      <c r="P153" s="144">
        <v>14139.2</v>
      </c>
      <c r="Q153" s="145">
        <v>15550.01</v>
      </c>
      <c r="R153" s="233"/>
      <c r="S153" s="238"/>
      <c r="T153" s="238"/>
      <c r="U153" s="238"/>
      <c r="V153" s="238"/>
      <c r="W153" s="238"/>
      <c r="X153" s="238"/>
      <c r="Y153" s="238"/>
      <c r="Z153" s="238"/>
      <c r="AA153" s="238"/>
      <c r="AB153" s="238"/>
      <c r="AC153" s="238"/>
      <c r="AD153" s="238"/>
      <c r="AE153" s="238"/>
      <c r="AF153" s="238"/>
    </row>
    <row r="154" spans="1:32" ht="12">
      <c r="A154" s="192">
        <v>2007</v>
      </c>
      <c r="B154" s="197" t="s">
        <v>22</v>
      </c>
      <c r="C154" s="144">
        <v>5163.05</v>
      </c>
      <c r="D154" s="144">
        <v>2004.95</v>
      </c>
      <c r="E154" s="144">
        <v>786.14</v>
      </c>
      <c r="F154" s="144">
        <v>215</v>
      </c>
      <c r="G154" s="144">
        <v>8169.14</v>
      </c>
      <c r="H154" s="181">
        <v>1055.36</v>
      </c>
      <c r="I154" s="144">
        <v>987.9</v>
      </c>
      <c r="J154" s="144">
        <v>2207.58</v>
      </c>
      <c r="K154" s="144">
        <v>985.22</v>
      </c>
      <c r="L154" s="144">
        <v>837.34</v>
      </c>
      <c r="M154" s="144">
        <v>1195.81</v>
      </c>
      <c r="N154" s="145">
        <v>7269.19</v>
      </c>
      <c r="O154" s="144">
        <v>1410.81</v>
      </c>
      <c r="P154" s="144">
        <v>14027.53</v>
      </c>
      <c r="Q154" s="145">
        <v>15438.33</v>
      </c>
      <c r="R154" s="233"/>
      <c r="S154" s="238"/>
      <c r="T154" s="238"/>
      <c r="U154" s="238"/>
      <c r="V154" s="238"/>
      <c r="W154" s="238"/>
      <c r="X154" s="238"/>
      <c r="Y154" s="238"/>
      <c r="Z154" s="238"/>
      <c r="AA154" s="238"/>
      <c r="AB154" s="238"/>
      <c r="AC154" s="238"/>
      <c r="AD154" s="238"/>
      <c r="AE154" s="238"/>
      <c r="AF154" s="238"/>
    </row>
    <row r="155" spans="1:32" ht="12">
      <c r="A155" s="192">
        <v>2007</v>
      </c>
      <c r="B155" s="197" t="s">
        <v>23</v>
      </c>
      <c r="C155" s="144">
        <v>5187.78</v>
      </c>
      <c r="D155" s="144">
        <v>1523.85</v>
      </c>
      <c r="E155" s="144">
        <v>681.37</v>
      </c>
      <c r="F155" s="144">
        <v>355</v>
      </c>
      <c r="G155" s="144">
        <v>7747.99</v>
      </c>
      <c r="H155" s="181">
        <v>978.12</v>
      </c>
      <c r="I155" s="144">
        <v>1282.94</v>
      </c>
      <c r="J155" s="144">
        <v>2317.66</v>
      </c>
      <c r="K155" s="144">
        <v>1009.78</v>
      </c>
      <c r="L155" s="144">
        <v>883.9</v>
      </c>
      <c r="M155" s="144">
        <v>1279.78</v>
      </c>
      <c r="N155" s="145">
        <v>7752.17</v>
      </c>
      <c r="O155" s="144">
        <v>1634.78</v>
      </c>
      <c r="P155" s="144">
        <v>13865.39</v>
      </c>
      <c r="Q155" s="145">
        <v>15500.16</v>
      </c>
      <c r="R155" s="233"/>
      <c r="S155" s="238"/>
      <c r="T155" s="238"/>
      <c r="U155" s="238"/>
      <c r="V155" s="238"/>
      <c r="W155" s="238"/>
      <c r="X155" s="238"/>
      <c r="Y155" s="238"/>
      <c r="Z155" s="238"/>
      <c r="AA155" s="238"/>
      <c r="AB155" s="238"/>
      <c r="AC155" s="238"/>
      <c r="AD155" s="238"/>
      <c r="AE155" s="238"/>
      <c r="AF155" s="238"/>
    </row>
    <row r="156" spans="1:32" ht="12">
      <c r="A156" s="192">
        <v>2007</v>
      </c>
      <c r="B156" s="197" t="s">
        <v>19</v>
      </c>
      <c r="C156" s="144">
        <v>5123.99</v>
      </c>
      <c r="D156" s="144">
        <v>1736.19</v>
      </c>
      <c r="E156" s="144">
        <v>802.09</v>
      </c>
      <c r="F156" s="144">
        <v>355</v>
      </c>
      <c r="G156" s="144">
        <v>8017.27</v>
      </c>
      <c r="H156" s="181">
        <v>1008.95</v>
      </c>
      <c r="I156" s="144">
        <v>1342.53</v>
      </c>
      <c r="J156" s="144">
        <v>2399.65</v>
      </c>
      <c r="K156" s="144">
        <v>887.97</v>
      </c>
      <c r="L156" s="144">
        <v>760.14</v>
      </c>
      <c r="M156" s="144">
        <v>1279.78</v>
      </c>
      <c r="N156" s="145">
        <v>7679.02</v>
      </c>
      <c r="O156" s="144">
        <v>1634.78</v>
      </c>
      <c r="P156" s="144">
        <v>14061.52</v>
      </c>
      <c r="Q156" s="145">
        <v>15696.29</v>
      </c>
      <c r="R156" s="233"/>
      <c r="S156" s="238"/>
      <c r="T156" s="238"/>
      <c r="U156" s="238"/>
      <c r="V156" s="238"/>
      <c r="W156" s="238"/>
      <c r="X156" s="238"/>
      <c r="Y156" s="238"/>
      <c r="Z156" s="238"/>
      <c r="AA156" s="238"/>
      <c r="AB156" s="238"/>
      <c r="AC156" s="238"/>
      <c r="AD156" s="238"/>
      <c r="AE156" s="238"/>
      <c r="AF156" s="238"/>
    </row>
    <row r="157" spans="1:32" ht="12">
      <c r="A157" s="192">
        <v>2007</v>
      </c>
      <c r="B157" s="197" t="s">
        <v>24</v>
      </c>
      <c r="C157" s="144">
        <v>5060.91</v>
      </c>
      <c r="D157" s="144">
        <v>1458.56</v>
      </c>
      <c r="E157" s="144">
        <v>718.69</v>
      </c>
      <c r="F157" s="144">
        <v>355</v>
      </c>
      <c r="G157" s="144">
        <v>7593.17</v>
      </c>
      <c r="H157" s="181">
        <v>960.08</v>
      </c>
      <c r="I157" s="144">
        <v>1216.65</v>
      </c>
      <c r="J157" s="144">
        <v>2264.16</v>
      </c>
      <c r="K157" s="144">
        <v>876.47</v>
      </c>
      <c r="L157" s="144">
        <v>793.36</v>
      </c>
      <c r="M157" s="144">
        <v>1279.78</v>
      </c>
      <c r="N157" s="145">
        <v>7390.5</v>
      </c>
      <c r="O157" s="144">
        <v>1634.78</v>
      </c>
      <c r="P157" s="144">
        <v>13348.89</v>
      </c>
      <c r="Q157" s="145">
        <v>14983.67</v>
      </c>
      <c r="R157" s="233"/>
      <c r="S157" s="238"/>
      <c r="T157" s="238"/>
      <c r="U157" s="238"/>
      <c r="V157" s="238"/>
      <c r="W157" s="238"/>
      <c r="X157" s="238"/>
      <c r="Y157" s="238"/>
      <c r="Z157" s="238"/>
      <c r="AA157" s="238"/>
      <c r="AB157" s="238"/>
      <c r="AC157" s="238"/>
      <c r="AD157" s="238"/>
      <c r="AE157" s="238"/>
      <c r="AF157" s="238"/>
    </row>
    <row r="158" spans="1:32" ht="12">
      <c r="A158" s="192">
        <v>2007</v>
      </c>
      <c r="B158" s="197" t="s">
        <v>25</v>
      </c>
      <c r="C158" s="144">
        <v>5112.91</v>
      </c>
      <c r="D158" s="144">
        <v>1242.54</v>
      </c>
      <c r="E158" s="144">
        <v>735.62</v>
      </c>
      <c r="F158" s="144">
        <v>396</v>
      </c>
      <c r="G158" s="144">
        <v>7487.06</v>
      </c>
      <c r="H158" s="181">
        <v>947.82</v>
      </c>
      <c r="I158" s="144">
        <v>1245.66</v>
      </c>
      <c r="J158" s="144">
        <v>2101.17</v>
      </c>
      <c r="K158" s="144">
        <v>915.33</v>
      </c>
      <c r="L158" s="144">
        <v>764.15</v>
      </c>
      <c r="M158" s="144">
        <v>1257.28</v>
      </c>
      <c r="N158" s="145">
        <v>7231.42</v>
      </c>
      <c r="O158" s="144">
        <v>1653.28</v>
      </c>
      <c r="P158" s="144">
        <v>13065.2</v>
      </c>
      <c r="Q158" s="145">
        <v>14718.48</v>
      </c>
      <c r="R158" s="233"/>
      <c r="S158" s="238"/>
      <c r="T158" s="238"/>
      <c r="U158" s="238"/>
      <c r="V158" s="238"/>
      <c r="W158" s="238"/>
      <c r="X158" s="238"/>
      <c r="Y158" s="238"/>
      <c r="Z158" s="238"/>
      <c r="AA158" s="238"/>
      <c r="AB158" s="238"/>
      <c r="AC158" s="238"/>
      <c r="AD158" s="238"/>
      <c r="AE158" s="238"/>
      <c r="AF158" s="238"/>
    </row>
    <row r="159" spans="1:32" ht="12">
      <c r="A159" s="192">
        <v>2007</v>
      </c>
      <c r="B159" s="197" t="s">
        <v>26</v>
      </c>
      <c r="C159" s="144">
        <v>5499.98</v>
      </c>
      <c r="D159" s="144">
        <v>1075.22</v>
      </c>
      <c r="E159" s="144">
        <v>616.35</v>
      </c>
      <c r="F159" s="144">
        <v>396</v>
      </c>
      <c r="G159" s="144">
        <v>7587.55</v>
      </c>
      <c r="H159" s="181">
        <v>903.8</v>
      </c>
      <c r="I159" s="144">
        <v>1374.39</v>
      </c>
      <c r="J159" s="144">
        <v>2197.11</v>
      </c>
      <c r="K159" s="144">
        <v>924.68</v>
      </c>
      <c r="L159" s="144">
        <v>773.62</v>
      </c>
      <c r="M159" s="144">
        <v>1257.28</v>
      </c>
      <c r="N159" s="145">
        <v>7430.87</v>
      </c>
      <c r="O159" s="144">
        <v>1653.28</v>
      </c>
      <c r="P159" s="144">
        <v>13365.14</v>
      </c>
      <c r="Q159" s="145">
        <v>15018.42</v>
      </c>
      <c r="R159" s="233"/>
      <c r="S159" s="238"/>
      <c r="T159" s="238"/>
      <c r="U159" s="238"/>
      <c r="V159" s="238"/>
      <c r="W159" s="238"/>
      <c r="X159" s="238"/>
      <c r="Y159" s="238"/>
      <c r="Z159" s="238"/>
      <c r="AA159" s="238"/>
      <c r="AB159" s="238"/>
      <c r="AC159" s="238"/>
      <c r="AD159" s="238"/>
      <c r="AE159" s="238"/>
      <c r="AF159" s="238"/>
    </row>
    <row r="160" spans="1:32" ht="12">
      <c r="A160" s="192">
        <v>2007</v>
      </c>
      <c r="B160" s="197" t="s">
        <v>27</v>
      </c>
      <c r="C160" s="144">
        <v>4879.48</v>
      </c>
      <c r="D160" s="144">
        <v>672.42</v>
      </c>
      <c r="E160" s="144">
        <v>837</v>
      </c>
      <c r="F160" s="144">
        <v>351</v>
      </c>
      <c r="G160" s="144">
        <v>6739.9</v>
      </c>
      <c r="H160" s="181">
        <v>944.04</v>
      </c>
      <c r="I160" s="144">
        <v>1102.2</v>
      </c>
      <c r="J160" s="144">
        <v>2427.05</v>
      </c>
      <c r="K160" s="144">
        <v>931.69</v>
      </c>
      <c r="L160" s="144">
        <v>857.58</v>
      </c>
      <c r="M160" s="144">
        <v>1290.28</v>
      </c>
      <c r="N160" s="145">
        <v>7552.84</v>
      </c>
      <c r="O160" s="144">
        <v>1641.28</v>
      </c>
      <c r="P160" s="144">
        <v>12651.46</v>
      </c>
      <c r="Q160" s="145">
        <v>14292.74</v>
      </c>
      <c r="R160" s="233"/>
      <c r="S160" s="238"/>
      <c r="T160" s="238"/>
      <c r="U160" s="238"/>
      <c r="V160" s="238"/>
      <c r="W160" s="238"/>
      <c r="X160" s="238"/>
      <c r="Y160" s="238"/>
      <c r="Z160" s="238"/>
      <c r="AA160" s="238"/>
      <c r="AB160" s="238"/>
      <c r="AC160" s="238"/>
      <c r="AD160" s="238"/>
      <c r="AE160" s="238"/>
      <c r="AF160" s="238"/>
    </row>
    <row r="161" spans="1:32" ht="12">
      <c r="A161" s="192">
        <v>2007</v>
      </c>
      <c r="B161" s="197" t="s">
        <v>28</v>
      </c>
      <c r="C161" s="144">
        <v>4945.86</v>
      </c>
      <c r="D161" s="144">
        <v>1457.52</v>
      </c>
      <c r="E161" s="144">
        <v>671.19</v>
      </c>
      <c r="F161" s="144">
        <v>411</v>
      </c>
      <c r="G161" s="144">
        <v>7485.56</v>
      </c>
      <c r="H161" s="181">
        <v>1003.81</v>
      </c>
      <c r="I161" s="144">
        <v>1153.52</v>
      </c>
      <c r="J161" s="144">
        <v>2353.35</v>
      </c>
      <c r="K161" s="144">
        <v>945.08</v>
      </c>
      <c r="L161" s="144">
        <v>764.21</v>
      </c>
      <c r="M161" s="144">
        <v>886.31</v>
      </c>
      <c r="N161" s="145">
        <v>7106.29</v>
      </c>
      <c r="O161" s="144">
        <v>1297.31</v>
      </c>
      <c r="P161" s="144">
        <v>13294.54</v>
      </c>
      <c r="Q161" s="145">
        <v>14591.85</v>
      </c>
      <c r="R161" s="233"/>
      <c r="S161" s="238"/>
      <c r="T161" s="238"/>
      <c r="U161" s="238"/>
      <c r="V161" s="238"/>
      <c r="W161" s="238"/>
      <c r="X161" s="238"/>
      <c r="Y161" s="238"/>
      <c r="Z161" s="238"/>
      <c r="AA161" s="238"/>
      <c r="AB161" s="238"/>
      <c r="AC161" s="238"/>
      <c r="AD161" s="238"/>
      <c r="AE161" s="238"/>
      <c r="AF161" s="238"/>
    </row>
    <row r="162" spans="1:32" ht="12">
      <c r="A162" s="192">
        <v>2007</v>
      </c>
      <c r="B162" s="197" t="s">
        <v>29</v>
      </c>
      <c r="C162" s="144">
        <v>4974.26</v>
      </c>
      <c r="D162" s="144">
        <v>1138.24</v>
      </c>
      <c r="E162" s="144">
        <v>571.08</v>
      </c>
      <c r="F162" s="144">
        <v>411</v>
      </c>
      <c r="G162" s="144">
        <v>7094.59</v>
      </c>
      <c r="H162" s="181">
        <v>933.1</v>
      </c>
      <c r="I162" s="144">
        <v>1062.05</v>
      </c>
      <c r="J162" s="144">
        <v>2138.1</v>
      </c>
      <c r="K162" s="144">
        <v>869.43</v>
      </c>
      <c r="L162" s="144">
        <v>858.19</v>
      </c>
      <c r="M162" s="144">
        <v>886.31</v>
      </c>
      <c r="N162" s="145">
        <v>6747.19</v>
      </c>
      <c r="O162" s="144">
        <v>1297.31</v>
      </c>
      <c r="P162" s="144">
        <v>12544.47</v>
      </c>
      <c r="Q162" s="145">
        <v>13841.78</v>
      </c>
      <c r="R162" s="233"/>
      <c r="S162" s="238"/>
      <c r="T162" s="238"/>
      <c r="U162" s="238"/>
      <c r="V162" s="238"/>
      <c r="W162" s="238"/>
      <c r="X162" s="238"/>
      <c r="Y162" s="238"/>
      <c r="Z162" s="238"/>
      <c r="AA162" s="238"/>
      <c r="AB162" s="238"/>
      <c r="AC162" s="238"/>
      <c r="AD162" s="238"/>
      <c r="AE162" s="238"/>
      <c r="AF162" s="238"/>
    </row>
    <row r="163" spans="1:32" ht="12">
      <c r="A163" s="193">
        <v>2007</v>
      </c>
      <c r="B163" s="202" t="s">
        <v>43</v>
      </c>
      <c r="C163" s="148">
        <v>4663.64</v>
      </c>
      <c r="D163" s="148">
        <v>1130.57</v>
      </c>
      <c r="E163" s="148">
        <v>638.41</v>
      </c>
      <c r="F163" s="148">
        <v>401</v>
      </c>
      <c r="G163" s="148">
        <v>6833.62</v>
      </c>
      <c r="H163" s="182">
        <v>994.28</v>
      </c>
      <c r="I163" s="148">
        <v>1046.14</v>
      </c>
      <c r="J163" s="148">
        <v>2315.79</v>
      </c>
      <c r="K163" s="148">
        <v>859.53</v>
      </c>
      <c r="L163" s="148">
        <v>1000.81</v>
      </c>
      <c r="M163" s="148">
        <v>886.31</v>
      </c>
      <c r="N163" s="149">
        <v>7102.86</v>
      </c>
      <c r="O163" s="148">
        <v>1287.31</v>
      </c>
      <c r="P163" s="148">
        <v>12649.17</v>
      </c>
      <c r="Q163" s="149">
        <v>13936.47</v>
      </c>
      <c r="R163" s="233"/>
      <c r="S163" s="238"/>
      <c r="T163" s="238"/>
      <c r="U163" s="238"/>
      <c r="V163" s="238"/>
      <c r="W163" s="238"/>
      <c r="X163" s="238"/>
      <c r="Y163" s="238"/>
      <c r="Z163" s="238"/>
      <c r="AA163" s="238"/>
      <c r="AB163" s="238"/>
      <c r="AC163" s="238"/>
      <c r="AD163" s="238"/>
      <c r="AE163" s="238"/>
      <c r="AF163" s="238"/>
    </row>
    <row r="164" spans="1:32" ht="12">
      <c r="A164" s="192">
        <v>2008</v>
      </c>
      <c r="B164" s="197" t="s">
        <v>44</v>
      </c>
      <c r="C164" s="144">
        <v>4504.92</v>
      </c>
      <c r="D164" s="144">
        <v>1005.79</v>
      </c>
      <c r="E164" s="144">
        <v>606.72</v>
      </c>
      <c r="F164" s="144">
        <v>339</v>
      </c>
      <c r="G164" s="144">
        <v>6456.43</v>
      </c>
      <c r="H164" s="181">
        <v>1127.12</v>
      </c>
      <c r="I164" s="144">
        <v>1034.87</v>
      </c>
      <c r="J164" s="144">
        <v>1867.59</v>
      </c>
      <c r="K164" s="144">
        <v>944.42</v>
      </c>
      <c r="L164" s="144">
        <v>1030.33</v>
      </c>
      <c r="M164" s="144">
        <v>1617.46</v>
      </c>
      <c r="N164" s="145">
        <v>7621.78</v>
      </c>
      <c r="O164" s="144">
        <v>1956.46</v>
      </c>
      <c r="P164" s="144">
        <v>12121.75</v>
      </c>
      <c r="Q164" s="145">
        <v>14078.21</v>
      </c>
      <c r="R164" s="233"/>
      <c r="S164" s="238"/>
      <c r="T164" s="238"/>
      <c r="U164" s="238"/>
      <c r="V164" s="238"/>
      <c r="W164" s="238"/>
      <c r="X164" s="238"/>
      <c r="Y164" s="238"/>
      <c r="Z164" s="238"/>
      <c r="AA164" s="238"/>
      <c r="AB164" s="238"/>
      <c r="AC164" s="238"/>
      <c r="AD164" s="238"/>
      <c r="AE164" s="238"/>
      <c r="AF164" s="238"/>
    </row>
    <row r="165" spans="1:32" ht="12">
      <c r="A165" s="192">
        <v>2008</v>
      </c>
      <c r="B165" s="197" t="s">
        <v>21</v>
      </c>
      <c r="C165" s="144">
        <v>4766.25</v>
      </c>
      <c r="D165" s="144">
        <v>988.35</v>
      </c>
      <c r="E165" s="144">
        <v>777.39</v>
      </c>
      <c r="F165" s="144">
        <v>369</v>
      </c>
      <c r="G165" s="144">
        <v>6900.99</v>
      </c>
      <c r="H165" s="181">
        <v>1183.84</v>
      </c>
      <c r="I165" s="144">
        <v>898.82</v>
      </c>
      <c r="J165" s="144">
        <v>1796.14</v>
      </c>
      <c r="K165" s="144">
        <v>761.73</v>
      </c>
      <c r="L165" s="144">
        <v>937.67</v>
      </c>
      <c r="M165" s="144">
        <v>1617.46</v>
      </c>
      <c r="N165" s="145">
        <v>7195.66</v>
      </c>
      <c r="O165" s="144">
        <v>1986.46</v>
      </c>
      <c r="P165" s="144">
        <v>12110.19</v>
      </c>
      <c r="Q165" s="145">
        <v>14096.65</v>
      </c>
      <c r="R165" s="233"/>
      <c r="S165" s="238"/>
      <c r="T165" s="238"/>
      <c r="U165" s="238"/>
      <c r="V165" s="238"/>
      <c r="W165" s="238"/>
      <c r="X165" s="238"/>
      <c r="Y165" s="238"/>
      <c r="Z165" s="238"/>
      <c r="AA165" s="238"/>
      <c r="AB165" s="238"/>
      <c r="AC165" s="238"/>
      <c r="AD165" s="238"/>
      <c r="AE165" s="238"/>
      <c r="AF165" s="238"/>
    </row>
    <row r="166" spans="1:32" ht="12">
      <c r="A166" s="192">
        <v>2008</v>
      </c>
      <c r="B166" s="197" t="s">
        <v>45</v>
      </c>
      <c r="C166" s="144">
        <v>5329.13</v>
      </c>
      <c r="D166" s="144">
        <v>1029.23</v>
      </c>
      <c r="E166" s="144">
        <v>631.34</v>
      </c>
      <c r="F166" s="144">
        <v>289</v>
      </c>
      <c r="G166" s="144">
        <v>7278.7</v>
      </c>
      <c r="H166" s="181">
        <v>1281.19</v>
      </c>
      <c r="I166" s="144">
        <v>899.26</v>
      </c>
      <c r="J166" s="144">
        <v>1874.02</v>
      </c>
      <c r="K166" s="144">
        <v>835.88</v>
      </c>
      <c r="L166" s="144">
        <v>1037.98</v>
      </c>
      <c r="M166" s="144">
        <v>1617.46</v>
      </c>
      <c r="N166" s="145">
        <v>7545.79</v>
      </c>
      <c r="O166" s="144">
        <v>1906.46</v>
      </c>
      <c r="P166" s="144">
        <v>12918.03</v>
      </c>
      <c r="Q166" s="145">
        <v>14824.49</v>
      </c>
      <c r="R166" s="233"/>
      <c r="S166" s="238"/>
      <c r="T166" s="238"/>
      <c r="U166" s="238"/>
      <c r="V166" s="238"/>
      <c r="W166" s="238"/>
      <c r="X166" s="238"/>
      <c r="Y166" s="238"/>
      <c r="Z166" s="238"/>
      <c r="AA166" s="238"/>
      <c r="AB166" s="238"/>
      <c r="AC166" s="238"/>
      <c r="AD166" s="238"/>
      <c r="AE166" s="238"/>
      <c r="AF166" s="238"/>
    </row>
    <row r="167" spans="1:32" ht="12">
      <c r="A167" s="192">
        <v>2008</v>
      </c>
      <c r="B167" s="197" t="s">
        <v>23</v>
      </c>
      <c r="C167" s="144">
        <v>5301.22</v>
      </c>
      <c r="D167" s="144">
        <v>1287.41</v>
      </c>
      <c r="E167" s="144">
        <v>673.48</v>
      </c>
      <c r="F167" s="144">
        <v>320</v>
      </c>
      <c r="G167" s="144">
        <v>7582.11</v>
      </c>
      <c r="H167" s="181">
        <v>1066.24</v>
      </c>
      <c r="I167" s="144">
        <v>911.96</v>
      </c>
      <c r="J167" s="144">
        <v>1552.21</v>
      </c>
      <c r="K167" s="144">
        <v>886.77</v>
      </c>
      <c r="L167" s="144">
        <v>930.36</v>
      </c>
      <c r="M167" s="144">
        <v>1636.28</v>
      </c>
      <c r="N167" s="145">
        <v>6983.82</v>
      </c>
      <c r="O167" s="144">
        <v>1956.28</v>
      </c>
      <c r="P167" s="144">
        <v>12609.66</v>
      </c>
      <c r="Q167" s="145">
        <v>14565.93</v>
      </c>
      <c r="R167" s="233"/>
      <c r="S167" s="238"/>
      <c r="T167" s="238"/>
      <c r="U167" s="238"/>
      <c r="V167" s="238"/>
      <c r="W167" s="238"/>
      <c r="X167" s="238"/>
      <c r="Y167" s="238"/>
      <c r="Z167" s="238"/>
      <c r="AA167" s="238"/>
      <c r="AB167" s="238"/>
      <c r="AC167" s="238"/>
      <c r="AD167" s="238"/>
      <c r="AE167" s="238"/>
      <c r="AF167" s="238"/>
    </row>
    <row r="168" spans="1:32" ht="12">
      <c r="A168" s="192">
        <v>2008</v>
      </c>
      <c r="B168" s="197" t="s">
        <v>47</v>
      </c>
      <c r="C168" s="144">
        <v>4998</v>
      </c>
      <c r="D168" s="144">
        <v>1309.54</v>
      </c>
      <c r="E168" s="144">
        <v>793.48</v>
      </c>
      <c r="F168" s="144">
        <v>320</v>
      </c>
      <c r="G168" s="144">
        <v>7421.02</v>
      </c>
      <c r="H168" s="181">
        <v>1017.71</v>
      </c>
      <c r="I168" s="144">
        <v>995.48</v>
      </c>
      <c r="J168" s="144">
        <v>1870.36</v>
      </c>
      <c r="K168" s="144">
        <v>826.82</v>
      </c>
      <c r="L168" s="144">
        <v>882.68</v>
      </c>
      <c r="M168" s="144">
        <v>1636.28</v>
      </c>
      <c r="N168" s="145">
        <v>7229.33</v>
      </c>
      <c r="O168" s="144">
        <v>1956.28</v>
      </c>
      <c r="P168" s="144">
        <v>12694.07</v>
      </c>
      <c r="Q168" s="145">
        <v>14650.35</v>
      </c>
      <c r="R168" s="233"/>
      <c r="S168" s="238"/>
      <c r="T168" s="238"/>
      <c r="U168" s="238"/>
      <c r="V168" s="238"/>
      <c r="W168" s="238"/>
      <c r="X168" s="238"/>
      <c r="Y168" s="238"/>
      <c r="Z168" s="238"/>
      <c r="AA168" s="238"/>
      <c r="AB168" s="238"/>
      <c r="AC168" s="238"/>
      <c r="AD168" s="238"/>
      <c r="AE168" s="238"/>
      <c r="AF168" s="238"/>
    </row>
    <row r="169" spans="1:32" ht="12">
      <c r="A169" s="192">
        <v>2008</v>
      </c>
      <c r="B169" s="197" t="s">
        <v>48</v>
      </c>
      <c r="C169" s="144">
        <v>4951.38</v>
      </c>
      <c r="D169" s="144">
        <v>1449.41</v>
      </c>
      <c r="E169" s="144">
        <v>656.04</v>
      </c>
      <c r="F169" s="144">
        <v>320</v>
      </c>
      <c r="G169" s="144">
        <v>7376.84</v>
      </c>
      <c r="H169" s="181">
        <v>935.79</v>
      </c>
      <c r="I169" s="144">
        <v>1020.59</v>
      </c>
      <c r="J169" s="144">
        <v>2113.82</v>
      </c>
      <c r="K169" s="144">
        <v>760.57</v>
      </c>
      <c r="L169" s="144">
        <v>822.08</v>
      </c>
      <c r="M169" s="144">
        <v>1636.28</v>
      </c>
      <c r="N169" s="145">
        <v>7289.13</v>
      </c>
      <c r="O169" s="144">
        <v>1956.28</v>
      </c>
      <c r="P169" s="144">
        <v>12709.69</v>
      </c>
      <c r="Q169" s="145">
        <v>14665.97</v>
      </c>
      <c r="R169" s="233"/>
      <c r="S169" s="238"/>
      <c r="T169" s="238"/>
      <c r="U169" s="238"/>
      <c r="V169" s="238"/>
      <c r="W169" s="238"/>
      <c r="X169" s="238"/>
      <c r="Y169" s="238"/>
      <c r="Z169" s="238"/>
      <c r="AA169" s="238"/>
      <c r="AB169" s="238"/>
      <c r="AC169" s="238"/>
      <c r="AD169" s="238"/>
      <c r="AE169" s="238"/>
      <c r="AF169" s="238"/>
    </row>
    <row r="170" spans="1:32" ht="12">
      <c r="A170" s="192">
        <v>2008</v>
      </c>
      <c r="B170" s="197" t="s">
        <v>25</v>
      </c>
      <c r="C170" s="144">
        <v>4910.81</v>
      </c>
      <c r="D170" s="144">
        <v>1023.38</v>
      </c>
      <c r="E170" s="144">
        <v>632.56</v>
      </c>
      <c r="F170" s="144">
        <v>370</v>
      </c>
      <c r="G170" s="144">
        <v>6936.76</v>
      </c>
      <c r="H170" s="181">
        <v>916.74</v>
      </c>
      <c r="I170" s="144">
        <v>954.7</v>
      </c>
      <c r="J170" s="144">
        <v>2212.68</v>
      </c>
      <c r="K170" s="144">
        <v>750.59</v>
      </c>
      <c r="L170" s="144">
        <v>840.49</v>
      </c>
      <c r="M170" s="144">
        <v>1923</v>
      </c>
      <c r="N170" s="145">
        <v>7598.2</v>
      </c>
      <c r="O170" s="144">
        <v>2293</v>
      </c>
      <c r="P170" s="144">
        <v>12241.96</v>
      </c>
      <c r="Q170" s="145">
        <v>14534.96</v>
      </c>
      <c r="R170" s="233"/>
      <c r="S170" s="238"/>
      <c r="T170" s="238"/>
      <c r="U170" s="238"/>
      <c r="V170" s="238"/>
      <c r="W170" s="238"/>
      <c r="X170" s="238"/>
      <c r="Y170" s="238"/>
      <c r="Z170" s="238"/>
      <c r="AA170" s="238"/>
      <c r="AB170" s="238"/>
      <c r="AC170" s="238"/>
      <c r="AD170" s="238"/>
      <c r="AE170" s="238"/>
      <c r="AF170" s="238"/>
    </row>
    <row r="171" spans="1:32" ht="12">
      <c r="A171" s="192">
        <v>2008</v>
      </c>
      <c r="B171" s="197" t="s">
        <v>26</v>
      </c>
      <c r="C171" s="144">
        <v>4734.7</v>
      </c>
      <c r="D171" s="144">
        <v>920.53</v>
      </c>
      <c r="E171" s="144">
        <v>546.49</v>
      </c>
      <c r="F171" s="144">
        <v>370</v>
      </c>
      <c r="G171" s="144">
        <v>6571.72</v>
      </c>
      <c r="H171" s="181">
        <v>949.05</v>
      </c>
      <c r="I171" s="144">
        <v>1120.97</v>
      </c>
      <c r="J171" s="144">
        <v>2354.65</v>
      </c>
      <c r="K171" s="144">
        <v>769.6</v>
      </c>
      <c r="L171" s="144">
        <v>865.92</v>
      </c>
      <c r="M171" s="144">
        <v>1923</v>
      </c>
      <c r="N171" s="145">
        <v>7983.2</v>
      </c>
      <c r="O171" s="144">
        <v>2293</v>
      </c>
      <c r="P171" s="144">
        <v>12261.91</v>
      </c>
      <c r="Q171" s="145">
        <v>14554.92</v>
      </c>
      <c r="R171" s="233"/>
      <c r="S171" s="238"/>
      <c r="T171" s="238"/>
      <c r="U171" s="238"/>
      <c r="V171" s="238"/>
      <c r="W171" s="238"/>
      <c r="X171" s="238"/>
      <c r="Y171" s="238"/>
      <c r="Z171" s="238"/>
      <c r="AA171" s="238"/>
      <c r="AB171" s="238"/>
      <c r="AC171" s="238"/>
      <c r="AD171" s="238"/>
      <c r="AE171" s="238"/>
      <c r="AF171" s="238"/>
    </row>
    <row r="172" spans="1:32" ht="12">
      <c r="A172" s="192">
        <v>2008</v>
      </c>
      <c r="B172" s="197" t="s">
        <v>27</v>
      </c>
      <c r="C172" s="144">
        <v>4567.02</v>
      </c>
      <c r="D172" s="144">
        <v>1283.66</v>
      </c>
      <c r="E172" s="144">
        <v>508.77</v>
      </c>
      <c r="F172" s="144">
        <v>290</v>
      </c>
      <c r="G172" s="144">
        <v>6649.45</v>
      </c>
      <c r="H172" s="181">
        <v>844.28</v>
      </c>
      <c r="I172" s="144">
        <v>1026.44</v>
      </c>
      <c r="J172" s="144">
        <v>2129.54</v>
      </c>
      <c r="K172" s="144">
        <v>741.17</v>
      </c>
      <c r="L172" s="144">
        <v>885.38</v>
      </c>
      <c r="M172" s="144">
        <v>1923</v>
      </c>
      <c r="N172" s="145">
        <v>7549.81</v>
      </c>
      <c r="O172" s="144">
        <v>2213</v>
      </c>
      <c r="P172" s="144">
        <v>11986.26</v>
      </c>
      <c r="Q172" s="145">
        <v>14199.27</v>
      </c>
      <c r="R172" s="233"/>
      <c r="S172" s="238"/>
      <c r="T172" s="238"/>
      <c r="U172" s="238"/>
      <c r="V172" s="238"/>
      <c r="W172" s="238"/>
      <c r="X172" s="238"/>
      <c r="Y172" s="238"/>
      <c r="Z172" s="238"/>
      <c r="AA172" s="238"/>
      <c r="AB172" s="238"/>
      <c r="AC172" s="238"/>
      <c r="AD172" s="238"/>
      <c r="AE172" s="238"/>
      <c r="AF172" s="238"/>
    </row>
    <row r="173" spans="1:32" ht="12">
      <c r="A173" s="192">
        <v>2008</v>
      </c>
      <c r="B173" s="197" t="s">
        <v>28</v>
      </c>
      <c r="C173" s="144">
        <v>4582.45</v>
      </c>
      <c r="D173" s="144">
        <v>899.33</v>
      </c>
      <c r="E173" s="144">
        <v>693.33</v>
      </c>
      <c r="F173" s="144">
        <v>415</v>
      </c>
      <c r="G173" s="144">
        <v>6590.1</v>
      </c>
      <c r="H173" s="181">
        <v>895.46</v>
      </c>
      <c r="I173" s="144">
        <v>1194.4</v>
      </c>
      <c r="J173" s="144">
        <v>2127.79</v>
      </c>
      <c r="K173" s="144">
        <v>638.57</v>
      </c>
      <c r="L173" s="144">
        <v>848.7</v>
      </c>
      <c r="M173" s="144">
        <v>2103.92</v>
      </c>
      <c r="N173" s="145">
        <v>7808.85</v>
      </c>
      <c r="O173" s="144">
        <v>2518.92</v>
      </c>
      <c r="P173" s="144">
        <v>11880.03</v>
      </c>
      <c r="Q173" s="145">
        <v>14398.95</v>
      </c>
      <c r="R173" s="233"/>
      <c r="S173" s="238"/>
      <c r="T173" s="238"/>
      <c r="U173" s="238"/>
      <c r="V173" s="238"/>
      <c r="W173" s="238"/>
      <c r="X173" s="238"/>
      <c r="Y173" s="238"/>
      <c r="Z173" s="238"/>
      <c r="AA173" s="238"/>
      <c r="AB173" s="238"/>
      <c r="AC173" s="238"/>
      <c r="AD173" s="238"/>
      <c r="AE173" s="238"/>
      <c r="AF173" s="238"/>
    </row>
    <row r="174" spans="1:32" ht="12">
      <c r="A174" s="192">
        <v>2008</v>
      </c>
      <c r="B174" s="197" t="s">
        <v>29</v>
      </c>
      <c r="C174" s="144">
        <v>4435.62</v>
      </c>
      <c r="D174" s="144">
        <v>1252.14</v>
      </c>
      <c r="E174" s="144">
        <v>515.35</v>
      </c>
      <c r="F174" s="144">
        <v>335</v>
      </c>
      <c r="G174" s="144">
        <v>6538.11</v>
      </c>
      <c r="H174" s="181">
        <v>918.91</v>
      </c>
      <c r="I174" s="144">
        <v>1245.82</v>
      </c>
      <c r="J174" s="144">
        <v>2261.87</v>
      </c>
      <c r="K174" s="144">
        <v>652.85</v>
      </c>
      <c r="L174" s="144">
        <v>889.66</v>
      </c>
      <c r="M174" s="144">
        <v>2103.92</v>
      </c>
      <c r="N174" s="145">
        <v>8073.03</v>
      </c>
      <c r="O174" s="144">
        <v>2438.92</v>
      </c>
      <c r="P174" s="144">
        <v>12172.22</v>
      </c>
      <c r="Q174" s="145">
        <v>14611.14</v>
      </c>
      <c r="R174" s="233"/>
      <c r="S174" s="238"/>
      <c r="T174" s="238"/>
      <c r="U174" s="238"/>
      <c r="V174" s="238"/>
      <c r="W174" s="238"/>
      <c r="X174" s="238"/>
      <c r="Y174" s="238"/>
      <c r="Z174" s="238"/>
      <c r="AA174" s="238"/>
      <c r="AB174" s="238"/>
      <c r="AC174" s="238"/>
      <c r="AD174" s="238"/>
      <c r="AE174" s="238"/>
      <c r="AF174" s="238"/>
    </row>
    <row r="175" spans="1:32" ht="12">
      <c r="A175" s="193">
        <v>2008</v>
      </c>
      <c r="B175" s="202" t="s">
        <v>30</v>
      </c>
      <c r="C175" s="148">
        <v>4615.63</v>
      </c>
      <c r="D175" s="148">
        <v>1092.32</v>
      </c>
      <c r="E175" s="148">
        <v>664.46</v>
      </c>
      <c r="F175" s="148">
        <v>415</v>
      </c>
      <c r="G175" s="148">
        <v>6787.41</v>
      </c>
      <c r="H175" s="182">
        <v>1020.71</v>
      </c>
      <c r="I175" s="148">
        <v>1323.29</v>
      </c>
      <c r="J175" s="148">
        <v>2304.18</v>
      </c>
      <c r="K175" s="148">
        <v>709.1</v>
      </c>
      <c r="L175" s="148">
        <v>952.85</v>
      </c>
      <c r="M175" s="148">
        <v>2103.92</v>
      </c>
      <c r="N175" s="149">
        <v>8414.04</v>
      </c>
      <c r="O175" s="148">
        <v>2518.92</v>
      </c>
      <c r="P175" s="148">
        <v>12682.53</v>
      </c>
      <c r="Q175" s="149">
        <v>15201.45</v>
      </c>
      <c r="R175" s="233"/>
      <c r="S175" s="238"/>
      <c r="T175" s="238"/>
      <c r="U175" s="238"/>
      <c r="V175" s="238"/>
      <c r="W175" s="238"/>
      <c r="X175" s="238"/>
      <c r="Y175" s="238"/>
      <c r="Z175" s="238"/>
      <c r="AA175" s="238"/>
      <c r="AB175" s="238"/>
      <c r="AC175" s="238"/>
      <c r="AD175" s="238"/>
      <c r="AE175" s="238"/>
      <c r="AF175" s="238"/>
    </row>
    <row r="176" spans="1:32" ht="12">
      <c r="A176" s="192">
        <v>2009</v>
      </c>
      <c r="B176" s="197" t="s">
        <v>20</v>
      </c>
      <c r="C176" s="144">
        <v>4682.16</v>
      </c>
      <c r="D176" s="144">
        <v>1295.77</v>
      </c>
      <c r="E176" s="144">
        <v>548.2</v>
      </c>
      <c r="F176" s="144">
        <v>415</v>
      </c>
      <c r="G176" s="144">
        <v>6941.13</v>
      </c>
      <c r="H176" s="181">
        <v>966.6</v>
      </c>
      <c r="I176" s="144">
        <v>1459.89</v>
      </c>
      <c r="J176" s="144">
        <v>2165.4</v>
      </c>
      <c r="K176" s="144">
        <v>825.11</v>
      </c>
      <c r="L176" s="144">
        <v>895.95</v>
      </c>
      <c r="M176" s="144">
        <v>2426.98</v>
      </c>
      <c r="N176" s="145">
        <v>8739.92</v>
      </c>
      <c r="O176" s="144">
        <v>2841.98</v>
      </c>
      <c r="P176" s="144">
        <v>12839.08</v>
      </c>
      <c r="Q176" s="145">
        <v>15681.06</v>
      </c>
      <c r="R176" s="233"/>
      <c r="S176" s="238"/>
      <c r="T176" s="238"/>
      <c r="U176" s="238"/>
      <c r="V176" s="238"/>
      <c r="W176" s="238"/>
      <c r="X176" s="238"/>
      <c r="Y176" s="238"/>
      <c r="Z176" s="238"/>
      <c r="AA176" s="238"/>
      <c r="AB176" s="238"/>
      <c r="AC176" s="238"/>
      <c r="AD176" s="238"/>
      <c r="AE176" s="238"/>
      <c r="AF176" s="238"/>
    </row>
    <row r="177" spans="1:32" ht="12">
      <c r="A177" s="192">
        <v>2009</v>
      </c>
      <c r="B177" s="197" t="s">
        <v>21</v>
      </c>
      <c r="C177" s="144">
        <v>4505.68</v>
      </c>
      <c r="D177" s="144">
        <v>1307.98</v>
      </c>
      <c r="E177" s="144">
        <v>609.38</v>
      </c>
      <c r="F177" s="144">
        <v>415</v>
      </c>
      <c r="G177" s="144">
        <v>6838.04</v>
      </c>
      <c r="H177" s="181">
        <v>966.6</v>
      </c>
      <c r="I177" s="144">
        <v>1314.05</v>
      </c>
      <c r="J177" s="144">
        <v>2245.47</v>
      </c>
      <c r="K177" s="144">
        <v>825.11</v>
      </c>
      <c r="L177" s="144">
        <v>957.61</v>
      </c>
      <c r="M177" s="144">
        <v>2426.98</v>
      </c>
      <c r="N177" s="145">
        <v>8735.82</v>
      </c>
      <c r="O177" s="144">
        <v>2841.98</v>
      </c>
      <c r="P177" s="144">
        <v>12731.88</v>
      </c>
      <c r="Q177" s="145">
        <v>15573.86</v>
      </c>
      <c r="R177" s="233"/>
      <c r="S177" s="238"/>
      <c r="T177" s="238"/>
      <c r="U177" s="238"/>
      <c r="V177" s="238"/>
      <c r="W177" s="238"/>
      <c r="X177" s="238"/>
      <c r="Y177" s="238"/>
      <c r="Z177" s="238"/>
      <c r="AA177" s="238"/>
      <c r="AB177" s="238"/>
      <c r="AC177" s="238"/>
      <c r="AD177" s="238"/>
      <c r="AE177" s="238"/>
      <c r="AF177" s="238"/>
    </row>
    <row r="178" spans="1:32" ht="12">
      <c r="A178" s="192">
        <v>2009</v>
      </c>
      <c r="B178" s="197" t="s">
        <v>22</v>
      </c>
      <c r="C178" s="144">
        <v>4453.35</v>
      </c>
      <c r="D178" s="144">
        <v>1397.47</v>
      </c>
      <c r="E178" s="144">
        <v>636.51</v>
      </c>
      <c r="F178" s="144">
        <v>415</v>
      </c>
      <c r="G178" s="144">
        <v>6902.34</v>
      </c>
      <c r="H178" s="181">
        <v>966.6</v>
      </c>
      <c r="I178" s="144">
        <v>1392.31</v>
      </c>
      <c r="J178" s="144">
        <v>2200.64</v>
      </c>
      <c r="K178" s="144">
        <v>825.11</v>
      </c>
      <c r="L178" s="144">
        <v>1057.68</v>
      </c>
      <c r="M178" s="144">
        <v>2426.98</v>
      </c>
      <c r="N178" s="145">
        <v>8869.31</v>
      </c>
      <c r="O178" s="144">
        <v>2841.98</v>
      </c>
      <c r="P178" s="144">
        <v>12929.68</v>
      </c>
      <c r="Q178" s="145">
        <v>15771.65</v>
      </c>
      <c r="R178" s="233"/>
      <c r="S178" s="238"/>
      <c r="T178" s="238"/>
      <c r="U178" s="238"/>
      <c r="V178" s="238"/>
      <c r="W178" s="238"/>
      <c r="X178" s="238"/>
      <c r="Y178" s="238"/>
      <c r="Z178" s="238"/>
      <c r="AA178" s="238"/>
      <c r="AB178" s="238"/>
      <c r="AC178" s="238"/>
      <c r="AD178" s="238"/>
      <c r="AE178" s="238"/>
      <c r="AF178" s="238"/>
    </row>
    <row r="179" spans="1:32" ht="12">
      <c r="A179" s="192">
        <v>2009</v>
      </c>
      <c r="B179" s="197" t="s">
        <v>23</v>
      </c>
      <c r="C179" s="144">
        <v>4291.66</v>
      </c>
      <c r="D179" s="144">
        <v>1652.06</v>
      </c>
      <c r="E179" s="144">
        <v>629.52</v>
      </c>
      <c r="F179" s="144">
        <v>422</v>
      </c>
      <c r="G179" s="144">
        <v>6995.24</v>
      </c>
      <c r="H179" s="181">
        <v>993.44</v>
      </c>
      <c r="I179" s="144">
        <v>1338.39</v>
      </c>
      <c r="J179" s="144">
        <v>2132.28</v>
      </c>
      <c r="K179" s="144">
        <v>708.11</v>
      </c>
      <c r="L179" s="144">
        <v>967.98</v>
      </c>
      <c r="M179" s="144">
        <v>2800.14</v>
      </c>
      <c r="N179" s="145">
        <v>8940.34</v>
      </c>
      <c r="O179" s="144">
        <v>3222.14</v>
      </c>
      <c r="P179" s="144">
        <v>12713.44</v>
      </c>
      <c r="Q179" s="145">
        <v>15935.57</v>
      </c>
      <c r="R179" s="233"/>
      <c r="S179" s="238"/>
      <c r="T179" s="238"/>
      <c r="U179" s="238"/>
      <c r="V179" s="238"/>
      <c r="W179" s="238"/>
      <c r="X179" s="238"/>
      <c r="Y179" s="238"/>
      <c r="Z179" s="238"/>
      <c r="AA179" s="238"/>
      <c r="AB179" s="238"/>
      <c r="AC179" s="238"/>
      <c r="AD179" s="238"/>
      <c r="AE179" s="238"/>
      <c r="AF179" s="238"/>
    </row>
    <row r="180" spans="1:32" ht="12">
      <c r="A180" s="192">
        <v>2009</v>
      </c>
      <c r="B180" s="197" t="s">
        <v>19</v>
      </c>
      <c r="C180" s="144">
        <v>3993.13</v>
      </c>
      <c r="D180" s="144">
        <v>1376.38</v>
      </c>
      <c r="E180" s="144">
        <v>463.9</v>
      </c>
      <c r="F180" s="144">
        <v>422</v>
      </c>
      <c r="G180" s="144">
        <v>6255.41</v>
      </c>
      <c r="H180" s="181">
        <v>993.44</v>
      </c>
      <c r="I180" s="144">
        <v>1347.34</v>
      </c>
      <c r="J180" s="144">
        <v>1998.3</v>
      </c>
      <c r="K180" s="144">
        <v>708.11</v>
      </c>
      <c r="L180" s="144">
        <v>999.36</v>
      </c>
      <c r="M180" s="144">
        <v>2800.14</v>
      </c>
      <c r="N180" s="145">
        <v>8846.69</v>
      </c>
      <c r="O180" s="144">
        <v>3222.14</v>
      </c>
      <c r="P180" s="144">
        <v>11879.96</v>
      </c>
      <c r="Q180" s="145">
        <v>15102.1</v>
      </c>
      <c r="R180" s="233"/>
      <c r="S180" s="238"/>
      <c r="T180" s="238"/>
      <c r="U180" s="238"/>
      <c r="V180" s="238"/>
      <c r="W180" s="238"/>
      <c r="X180" s="238"/>
      <c r="Y180" s="238"/>
      <c r="Z180" s="238"/>
      <c r="AA180" s="238"/>
      <c r="AB180" s="238"/>
      <c r="AC180" s="238"/>
      <c r="AD180" s="238"/>
      <c r="AE180" s="238"/>
      <c r="AF180" s="238"/>
    </row>
    <row r="181" spans="1:32" ht="12">
      <c r="A181" s="192">
        <v>2009</v>
      </c>
      <c r="B181" s="197" t="s">
        <v>24</v>
      </c>
      <c r="C181" s="144">
        <v>4214.03</v>
      </c>
      <c r="D181" s="144">
        <v>1176.42</v>
      </c>
      <c r="E181" s="144">
        <v>482.2</v>
      </c>
      <c r="F181" s="144">
        <v>422</v>
      </c>
      <c r="G181" s="144">
        <v>6294.64</v>
      </c>
      <c r="H181" s="181">
        <v>993.44</v>
      </c>
      <c r="I181" s="144">
        <v>1358.98</v>
      </c>
      <c r="J181" s="144">
        <v>1883.82</v>
      </c>
      <c r="K181" s="144">
        <v>708.11</v>
      </c>
      <c r="L181" s="144">
        <v>904.5</v>
      </c>
      <c r="M181" s="144">
        <v>2800.14</v>
      </c>
      <c r="N181" s="145">
        <v>8648.99</v>
      </c>
      <c r="O181" s="144">
        <v>3222.14</v>
      </c>
      <c r="P181" s="144">
        <v>11721.49</v>
      </c>
      <c r="Q181" s="145">
        <v>14943.63</v>
      </c>
      <c r="R181" s="233"/>
      <c r="S181" s="238"/>
      <c r="T181" s="238"/>
      <c r="U181" s="238"/>
      <c r="V181" s="238"/>
      <c r="W181" s="238"/>
      <c r="X181" s="238"/>
      <c r="Y181" s="238"/>
      <c r="Z181" s="238"/>
      <c r="AA181" s="238"/>
      <c r="AB181" s="238"/>
      <c r="AC181" s="238"/>
      <c r="AD181" s="238"/>
      <c r="AE181" s="238"/>
      <c r="AF181" s="238"/>
    </row>
    <row r="182" spans="1:32" ht="12">
      <c r="A182" s="192">
        <v>2009</v>
      </c>
      <c r="B182" s="197" t="s">
        <v>25</v>
      </c>
      <c r="C182" s="144">
        <v>4360.56</v>
      </c>
      <c r="D182" s="144">
        <v>1338.53</v>
      </c>
      <c r="E182" s="144">
        <v>654.3</v>
      </c>
      <c r="F182" s="144">
        <v>467</v>
      </c>
      <c r="G182" s="144">
        <v>6820.39</v>
      </c>
      <c r="H182" s="181">
        <v>878.09</v>
      </c>
      <c r="I182" s="144">
        <v>1538.8</v>
      </c>
      <c r="J182" s="144">
        <v>1997.79</v>
      </c>
      <c r="K182" s="144">
        <v>660.11</v>
      </c>
      <c r="L182" s="144">
        <v>1103.92</v>
      </c>
      <c r="M182" s="144">
        <v>2930.88</v>
      </c>
      <c r="N182" s="145">
        <v>9109.57</v>
      </c>
      <c r="O182" s="144">
        <v>3397.88</v>
      </c>
      <c r="P182" s="144">
        <v>12532.09</v>
      </c>
      <c r="Q182" s="145">
        <v>15929.96</v>
      </c>
      <c r="R182" s="233"/>
      <c r="S182" s="238"/>
      <c r="T182" s="238"/>
      <c r="U182" s="238"/>
      <c r="V182" s="238"/>
      <c r="W182" s="238"/>
      <c r="X182" s="238"/>
      <c r="Y182" s="238"/>
      <c r="Z182" s="238"/>
      <c r="AA182" s="238"/>
      <c r="AB182" s="238"/>
      <c r="AC182" s="238"/>
      <c r="AD182" s="238"/>
      <c r="AE182" s="238"/>
      <c r="AF182" s="238"/>
    </row>
    <row r="183" spans="1:32" ht="12">
      <c r="A183" s="192">
        <v>2009</v>
      </c>
      <c r="B183" s="197" t="s">
        <v>26</v>
      </c>
      <c r="C183" s="144">
        <v>4265.38</v>
      </c>
      <c r="D183" s="144">
        <v>1156.59</v>
      </c>
      <c r="E183" s="144">
        <v>617.78</v>
      </c>
      <c r="F183" s="144">
        <v>467</v>
      </c>
      <c r="G183" s="144">
        <v>6506.75</v>
      </c>
      <c r="H183" s="181">
        <v>904</v>
      </c>
      <c r="I183" s="144">
        <v>1444.77</v>
      </c>
      <c r="J183" s="144">
        <v>2157.7</v>
      </c>
      <c r="K183" s="144">
        <v>660.11</v>
      </c>
      <c r="L183" s="144">
        <v>1079.56</v>
      </c>
      <c r="M183" s="144">
        <v>2904.96</v>
      </c>
      <c r="N183" s="145">
        <v>9151.1</v>
      </c>
      <c r="O183" s="144">
        <v>3371.96</v>
      </c>
      <c r="P183" s="144">
        <v>12285.88</v>
      </c>
      <c r="Q183" s="145">
        <v>15657.85</v>
      </c>
      <c r="R183" s="233"/>
      <c r="S183" s="238"/>
      <c r="T183" s="238"/>
      <c r="U183" s="238"/>
      <c r="V183" s="238"/>
      <c r="W183" s="238"/>
      <c r="X183" s="238"/>
      <c r="Y183" s="238"/>
      <c r="Z183" s="238"/>
      <c r="AA183" s="238"/>
      <c r="AB183" s="238"/>
      <c r="AC183" s="238"/>
      <c r="AD183" s="238"/>
      <c r="AE183" s="238"/>
      <c r="AF183" s="238"/>
    </row>
    <row r="184" spans="1:32" ht="12">
      <c r="A184" s="192">
        <v>2009</v>
      </c>
      <c r="B184" s="197" t="s">
        <v>27</v>
      </c>
      <c r="C184" s="144">
        <v>4015.28</v>
      </c>
      <c r="D184" s="144">
        <v>1129.85</v>
      </c>
      <c r="E184" s="144">
        <v>701.63</v>
      </c>
      <c r="F184" s="144">
        <v>467</v>
      </c>
      <c r="G184" s="144">
        <v>6313.76</v>
      </c>
      <c r="H184" s="181">
        <v>904</v>
      </c>
      <c r="I184" s="144">
        <v>1607.18</v>
      </c>
      <c r="J184" s="144">
        <v>1907.16</v>
      </c>
      <c r="K184" s="144">
        <v>660.11</v>
      </c>
      <c r="L184" s="144">
        <v>1206.48</v>
      </c>
      <c r="M184" s="144">
        <v>2904.96</v>
      </c>
      <c r="N184" s="145">
        <v>9189.88</v>
      </c>
      <c r="O184" s="144">
        <v>3371.96</v>
      </c>
      <c r="P184" s="144">
        <v>12131.68</v>
      </c>
      <c r="Q184" s="145">
        <v>15503.64</v>
      </c>
      <c r="R184" s="233"/>
      <c r="S184" s="238"/>
      <c r="T184" s="238"/>
      <c r="U184" s="238"/>
      <c r="V184" s="238"/>
      <c r="W184" s="238"/>
      <c r="X184" s="238"/>
      <c r="Y184" s="238"/>
      <c r="Z184" s="238"/>
      <c r="AA184" s="238"/>
      <c r="AB184" s="238"/>
      <c r="AC184" s="238"/>
      <c r="AD184" s="238"/>
      <c r="AE184" s="238"/>
      <c r="AF184" s="238"/>
    </row>
    <row r="185" spans="1:32" ht="12">
      <c r="A185" s="192">
        <v>2009</v>
      </c>
      <c r="B185" s="197" t="s">
        <v>28</v>
      </c>
      <c r="C185" s="144">
        <v>4074.46</v>
      </c>
      <c r="D185" s="144">
        <v>1174.95</v>
      </c>
      <c r="E185" s="144">
        <v>723.48</v>
      </c>
      <c r="F185" s="144">
        <v>367</v>
      </c>
      <c r="G185" s="144">
        <v>6339.89</v>
      </c>
      <c r="H185" s="181">
        <v>817</v>
      </c>
      <c r="I185" s="144">
        <v>1664.29</v>
      </c>
      <c r="J185" s="144">
        <v>2010.95</v>
      </c>
      <c r="K185" s="144">
        <v>690.11</v>
      </c>
      <c r="L185" s="144">
        <v>1217.11</v>
      </c>
      <c r="M185" s="144">
        <v>2732.58</v>
      </c>
      <c r="N185" s="145">
        <v>9132.03</v>
      </c>
      <c r="O185" s="144">
        <v>3099.58</v>
      </c>
      <c r="P185" s="144">
        <v>12372.34</v>
      </c>
      <c r="Q185" s="145">
        <v>15471.92</v>
      </c>
      <c r="R185" s="233"/>
      <c r="S185" s="238"/>
      <c r="T185" s="238"/>
      <c r="U185" s="238"/>
      <c r="V185" s="238"/>
      <c r="W185" s="238"/>
      <c r="X185" s="238"/>
      <c r="Y185" s="238"/>
      <c r="Z185" s="238"/>
      <c r="AA185" s="238"/>
      <c r="AB185" s="238"/>
      <c r="AC185" s="238"/>
      <c r="AD185" s="238"/>
      <c r="AE185" s="238"/>
      <c r="AF185" s="238"/>
    </row>
    <row r="186" spans="1:32" ht="12">
      <c r="A186" s="192">
        <v>2009</v>
      </c>
      <c r="B186" s="197" t="s">
        <v>29</v>
      </c>
      <c r="C186" s="144">
        <v>4133.16</v>
      </c>
      <c r="D186" s="144">
        <v>1223.89</v>
      </c>
      <c r="E186" s="144">
        <v>754.77</v>
      </c>
      <c r="F186" s="144">
        <v>367</v>
      </c>
      <c r="G186" s="144">
        <v>6478.81</v>
      </c>
      <c r="H186" s="181">
        <v>817</v>
      </c>
      <c r="I186" s="144">
        <v>1465.35</v>
      </c>
      <c r="J186" s="144">
        <v>2129.55</v>
      </c>
      <c r="K186" s="144">
        <v>690.11</v>
      </c>
      <c r="L186" s="144">
        <v>1210.07</v>
      </c>
      <c r="M186" s="144">
        <v>2732.58</v>
      </c>
      <c r="N186" s="145">
        <v>9044.66</v>
      </c>
      <c r="O186" s="144">
        <v>3099.58</v>
      </c>
      <c r="P186" s="144">
        <v>12423.89</v>
      </c>
      <c r="Q186" s="145">
        <v>15523.47</v>
      </c>
      <c r="R186" s="233"/>
      <c r="S186" s="238"/>
      <c r="T186" s="238"/>
      <c r="U186" s="238"/>
      <c r="V186" s="238"/>
      <c r="W186" s="238"/>
      <c r="X186" s="238"/>
      <c r="Y186" s="238"/>
      <c r="Z186" s="238"/>
      <c r="AA186" s="238"/>
      <c r="AB186" s="238"/>
      <c r="AC186" s="238"/>
      <c r="AD186" s="238"/>
      <c r="AE186" s="238"/>
      <c r="AF186" s="238"/>
    </row>
    <row r="187" spans="1:32" ht="12">
      <c r="A187" s="193">
        <v>2009</v>
      </c>
      <c r="B187" s="202" t="s">
        <v>30</v>
      </c>
      <c r="C187" s="148">
        <v>3848.34</v>
      </c>
      <c r="D187" s="148">
        <v>1135.54</v>
      </c>
      <c r="E187" s="148">
        <v>681.93</v>
      </c>
      <c r="F187" s="148">
        <v>367</v>
      </c>
      <c r="G187" s="148">
        <v>6032.82</v>
      </c>
      <c r="H187" s="182">
        <v>817</v>
      </c>
      <c r="I187" s="148">
        <v>1633.06</v>
      </c>
      <c r="J187" s="148">
        <v>2123.88</v>
      </c>
      <c r="K187" s="148">
        <v>690.11</v>
      </c>
      <c r="L187" s="148">
        <v>1181.71</v>
      </c>
      <c r="M187" s="148">
        <v>2727.58</v>
      </c>
      <c r="N187" s="149">
        <v>9173.32</v>
      </c>
      <c r="O187" s="148">
        <v>3094.58</v>
      </c>
      <c r="P187" s="148">
        <v>12111.57</v>
      </c>
      <c r="Q187" s="149">
        <v>15206.14</v>
      </c>
      <c r="R187" s="233"/>
      <c r="S187" s="238"/>
      <c r="T187" s="238"/>
      <c r="U187" s="238"/>
      <c r="V187" s="238"/>
      <c r="W187" s="238"/>
      <c r="X187" s="238"/>
      <c r="Y187" s="238"/>
      <c r="Z187" s="238"/>
      <c r="AA187" s="238"/>
      <c r="AB187" s="238"/>
      <c r="AC187" s="238"/>
      <c r="AD187" s="238"/>
      <c r="AE187" s="238"/>
      <c r="AF187" s="238"/>
    </row>
    <row r="188" spans="1:32" ht="12">
      <c r="A188" s="192">
        <v>2010</v>
      </c>
      <c r="B188" s="197" t="s">
        <v>44</v>
      </c>
      <c r="C188" s="144">
        <v>4090.3</v>
      </c>
      <c r="D188" s="144">
        <v>1190.04</v>
      </c>
      <c r="E188" s="144">
        <v>559.62</v>
      </c>
      <c r="F188" s="144">
        <v>417</v>
      </c>
      <c r="G188" s="144">
        <v>6256.96</v>
      </c>
      <c r="H188" s="181">
        <v>992.39</v>
      </c>
      <c r="I188" s="144">
        <v>1615.13</v>
      </c>
      <c r="J188" s="144">
        <v>2101.28</v>
      </c>
      <c r="K188" s="144">
        <v>744.54</v>
      </c>
      <c r="L188" s="144">
        <v>972.63</v>
      </c>
      <c r="M188" s="144">
        <v>2565.46</v>
      </c>
      <c r="N188" s="145">
        <v>8991.44</v>
      </c>
      <c r="O188" s="144">
        <v>2982.46</v>
      </c>
      <c r="P188" s="144">
        <v>12265.94</v>
      </c>
      <c r="Q188" s="145">
        <v>15248.4</v>
      </c>
      <c r="R188" s="233"/>
      <c r="S188" s="238"/>
      <c r="T188" s="238"/>
      <c r="U188" s="238"/>
      <c r="V188" s="238"/>
      <c r="W188" s="238"/>
      <c r="X188" s="238"/>
      <c r="Y188" s="238"/>
      <c r="Z188" s="238"/>
      <c r="AA188" s="238"/>
      <c r="AB188" s="238"/>
      <c r="AC188" s="238"/>
      <c r="AD188" s="238"/>
      <c r="AE188" s="238"/>
      <c r="AF188" s="238"/>
    </row>
    <row r="189" spans="1:32" ht="12">
      <c r="A189" s="192">
        <v>2010</v>
      </c>
      <c r="B189" s="197" t="s">
        <v>21</v>
      </c>
      <c r="C189" s="144">
        <v>4402.14</v>
      </c>
      <c r="D189" s="144">
        <v>1283.71</v>
      </c>
      <c r="E189" s="144">
        <v>581.23</v>
      </c>
      <c r="F189" s="144">
        <v>417</v>
      </c>
      <c r="G189" s="144">
        <v>6684.07</v>
      </c>
      <c r="H189" s="181">
        <v>1019.88</v>
      </c>
      <c r="I189" s="144">
        <v>1531.45</v>
      </c>
      <c r="J189" s="144">
        <v>2147.14</v>
      </c>
      <c r="K189" s="144">
        <v>705.6</v>
      </c>
      <c r="L189" s="144">
        <v>903.81</v>
      </c>
      <c r="M189" s="144">
        <v>2565.46</v>
      </c>
      <c r="N189" s="145">
        <v>8873.34</v>
      </c>
      <c r="O189" s="144">
        <v>2982.46</v>
      </c>
      <c r="P189" s="144">
        <v>12574.96</v>
      </c>
      <c r="Q189" s="145">
        <v>15557.42</v>
      </c>
      <c r="R189" s="233"/>
      <c r="S189" s="238"/>
      <c r="T189" s="238"/>
      <c r="U189" s="238"/>
      <c r="V189" s="238"/>
      <c r="W189" s="238"/>
      <c r="X189" s="238"/>
      <c r="Y189" s="238"/>
      <c r="Z189" s="238"/>
      <c r="AA189" s="238"/>
      <c r="AB189" s="238"/>
      <c r="AC189" s="238"/>
      <c r="AD189" s="238"/>
      <c r="AE189" s="238"/>
      <c r="AF189" s="238"/>
    </row>
    <row r="190" spans="1:32" ht="12">
      <c r="A190" s="192">
        <v>2010</v>
      </c>
      <c r="B190" s="197" t="s">
        <v>22</v>
      </c>
      <c r="C190" s="144">
        <v>3743.49</v>
      </c>
      <c r="D190" s="144">
        <v>1543.52</v>
      </c>
      <c r="E190" s="144">
        <v>471.91</v>
      </c>
      <c r="F190" s="144">
        <v>417</v>
      </c>
      <c r="G190" s="144">
        <v>6175.91</v>
      </c>
      <c r="H190" s="181">
        <v>958.06</v>
      </c>
      <c r="I190" s="144">
        <v>1540.45</v>
      </c>
      <c r="J190" s="144">
        <v>1952.51</v>
      </c>
      <c r="K190" s="144">
        <v>733.88</v>
      </c>
      <c r="L190" s="144">
        <v>884.06</v>
      </c>
      <c r="M190" s="144">
        <v>2565.46</v>
      </c>
      <c r="N190" s="145">
        <v>8634.42</v>
      </c>
      <c r="O190" s="144">
        <v>2982.46</v>
      </c>
      <c r="P190" s="144">
        <v>11827.87</v>
      </c>
      <c r="Q190" s="145">
        <v>14810.33</v>
      </c>
      <c r="R190" s="233"/>
      <c r="S190" s="238"/>
      <c r="T190" s="238"/>
      <c r="U190" s="238"/>
      <c r="V190" s="238"/>
      <c r="W190" s="238"/>
      <c r="X190" s="238"/>
      <c r="Y190" s="238"/>
      <c r="Z190" s="238"/>
      <c r="AA190" s="238"/>
      <c r="AB190" s="238"/>
      <c r="AC190" s="238"/>
      <c r="AD190" s="238"/>
      <c r="AE190" s="238"/>
      <c r="AF190" s="238"/>
    </row>
    <row r="191" spans="1:32" ht="12">
      <c r="A191" s="192">
        <v>2010</v>
      </c>
      <c r="B191" s="203" t="s">
        <v>23</v>
      </c>
      <c r="C191" s="144">
        <v>4221.83</v>
      </c>
      <c r="D191" s="144">
        <v>1467.71</v>
      </c>
      <c r="E191" s="144">
        <v>593.09</v>
      </c>
      <c r="F191" s="144">
        <v>507</v>
      </c>
      <c r="G191" s="144">
        <v>6789.64</v>
      </c>
      <c r="H191" s="181">
        <v>906.36</v>
      </c>
      <c r="I191" s="144">
        <v>1598.58</v>
      </c>
      <c r="J191" s="144">
        <v>1873.58</v>
      </c>
      <c r="K191" s="144">
        <v>618.36</v>
      </c>
      <c r="L191" s="144">
        <v>855.99</v>
      </c>
      <c r="M191" s="144">
        <v>2858.08</v>
      </c>
      <c r="N191" s="145">
        <v>8710.94</v>
      </c>
      <c r="O191" s="144">
        <v>3365.08</v>
      </c>
      <c r="P191" s="144">
        <v>12135.5</v>
      </c>
      <c r="Q191" s="145">
        <v>15500.57</v>
      </c>
      <c r="R191" s="233"/>
      <c r="S191" s="238"/>
      <c r="T191" s="238"/>
      <c r="U191" s="238"/>
      <c r="V191" s="238"/>
      <c r="W191" s="238"/>
      <c r="X191" s="238"/>
      <c r="Y191" s="238"/>
      <c r="Z191" s="238"/>
      <c r="AA191" s="238"/>
      <c r="AB191" s="238"/>
      <c r="AC191" s="238"/>
      <c r="AD191" s="238"/>
      <c r="AE191" s="238"/>
      <c r="AF191" s="238"/>
    </row>
    <row r="192" spans="1:32" ht="12">
      <c r="A192" s="192">
        <v>2010</v>
      </c>
      <c r="B192" s="197" t="s">
        <v>19</v>
      </c>
      <c r="C192" s="144">
        <v>4303.12</v>
      </c>
      <c r="D192" s="144">
        <v>1770.7</v>
      </c>
      <c r="E192" s="144">
        <v>527.25</v>
      </c>
      <c r="F192" s="144">
        <v>507</v>
      </c>
      <c r="G192" s="144">
        <v>7108.07</v>
      </c>
      <c r="H192" s="181">
        <v>911.3</v>
      </c>
      <c r="I192" s="144">
        <v>1503.47</v>
      </c>
      <c r="J192" s="144">
        <v>2007.55</v>
      </c>
      <c r="K192" s="144">
        <v>744.81</v>
      </c>
      <c r="L192" s="144">
        <v>928.04</v>
      </c>
      <c r="M192" s="144">
        <v>2858.08</v>
      </c>
      <c r="N192" s="145">
        <v>8953.23</v>
      </c>
      <c r="O192" s="144">
        <v>3365.08</v>
      </c>
      <c r="P192" s="144">
        <v>12696.23</v>
      </c>
      <c r="Q192" s="145">
        <v>16061.3</v>
      </c>
      <c r="R192" s="233"/>
      <c r="S192" s="238"/>
      <c r="T192" s="238"/>
      <c r="U192" s="238"/>
      <c r="V192" s="238"/>
      <c r="W192" s="238"/>
      <c r="X192" s="238"/>
      <c r="Y192" s="238"/>
      <c r="Z192" s="238"/>
      <c r="AA192" s="238"/>
      <c r="AB192" s="238"/>
      <c r="AC192" s="238"/>
      <c r="AD192" s="238"/>
      <c r="AE192" s="238"/>
      <c r="AF192" s="238"/>
    </row>
    <row r="193" spans="1:32" ht="12">
      <c r="A193" s="192">
        <v>2010</v>
      </c>
      <c r="B193" s="197" t="s">
        <v>24</v>
      </c>
      <c r="C193" s="144">
        <v>4283.41</v>
      </c>
      <c r="D193" s="144">
        <v>1571.33</v>
      </c>
      <c r="E193" s="144">
        <v>449.12</v>
      </c>
      <c r="F193" s="144">
        <v>507</v>
      </c>
      <c r="G193" s="144">
        <v>6810.86</v>
      </c>
      <c r="H193" s="181">
        <v>868.06</v>
      </c>
      <c r="I193" s="144">
        <v>1501.99</v>
      </c>
      <c r="J193" s="144">
        <v>1915.96</v>
      </c>
      <c r="K193" s="144">
        <v>702.1</v>
      </c>
      <c r="L193" s="144">
        <v>881.01</v>
      </c>
      <c r="M193" s="144">
        <v>2858.08</v>
      </c>
      <c r="N193" s="145">
        <v>8727.2</v>
      </c>
      <c r="O193" s="144">
        <v>3365.08</v>
      </c>
      <c r="P193" s="144">
        <v>12172.98</v>
      </c>
      <c r="Q193" s="145">
        <v>15538.06</v>
      </c>
      <c r="R193" s="233"/>
      <c r="S193" s="238"/>
      <c r="T193" s="238"/>
      <c r="U193" s="238"/>
      <c r="V193" s="238"/>
      <c r="W193" s="238"/>
      <c r="X193" s="238"/>
      <c r="Y193" s="238"/>
      <c r="Z193" s="238"/>
      <c r="AA193" s="238"/>
      <c r="AB193" s="238"/>
      <c r="AC193" s="238"/>
      <c r="AD193" s="238"/>
      <c r="AE193" s="238"/>
      <c r="AF193" s="238"/>
    </row>
    <row r="194" spans="1:32" ht="12">
      <c r="A194" s="192">
        <v>2010</v>
      </c>
      <c r="B194" s="197" t="s">
        <v>25</v>
      </c>
      <c r="C194" s="144">
        <v>4532.56</v>
      </c>
      <c r="D194" s="144">
        <v>1245.62</v>
      </c>
      <c r="E194" s="144">
        <v>482.53</v>
      </c>
      <c r="F194" s="144">
        <v>180</v>
      </c>
      <c r="G194" s="144">
        <v>6440.71</v>
      </c>
      <c r="H194" s="181">
        <v>818.89</v>
      </c>
      <c r="I194" s="144">
        <v>1529.56</v>
      </c>
      <c r="J194" s="144">
        <v>1903.23</v>
      </c>
      <c r="K194" s="144">
        <v>665.85</v>
      </c>
      <c r="L194" s="144">
        <v>896.62</v>
      </c>
      <c r="M194" s="144">
        <v>2840.84</v>
      </c>
      <c r="N194" s="145">
        <v>8654.98</v>
      </c>
      <c r="O194" s="144">
        <v>3020.84</v>
      </c>
      <c r="P194" s="144">
        <v>12074.86</v>
      </c>
      <c r="Q194" s="145">
        <v>15095.7</v>
      </c>
      <c r="R194" s="233"/>
      <c r="S194" s="238"/>
      <c r="T194" s="238"/>
      <c r="U194" s="238"/>
      <c r="V194" s="238"/>
      <c r="W194" s="238"/>
      <c r="X194" s="238"/>
      <c r="Y194" s="238"/>
      <c r="Z194" s="238"/>
      <c r="AA194" s="238"/>
      <c r="AB194" s="238"/>
      <c r="AC194" s="238"/>
      <c r="AD194" s="238"/>
      <c r="AE194" s="238"/>
      <c r="AF194" s="238"/>
    </row>
    <row r="195" spans="1:32" ht="12">
      <c r="A195" s="192">
        <v>2010</v>
      </c>
      <c r="B195" s="197" t="s">
        <v>26</v>
      </c>
      <c r="C195" s="144">
        <v>4315.43</v>
      </c>
      <c r="D195" s="144">
        <v>1142.65</v>
      </c>
      <c r="E195" s="144">
        <v>425.8</v>
      </c>
      <c r="F195" s="144">
        <v>180</v>
      </c>
      <c r="G195" s="144">
        <v>6063.88</v>
      </c>
      <c r="H195" s="181">
        <v>847.38</v>
      </c>
      <c r="I195" s="144">
        <v>1511.07</v>
      </c>
      <c r="J195" s="144">
        <v>1940.19</v>
      </c>
      <c r="K195" s="144">
        <v>651.9</v>
      </c>
      <c r="L195" s="144">
        <v>930.05</v>
      </c>
      <c r="M195" s="144">
        <v>2840.84</v>
      </c>
      <c r="N195" s="145">
        <v>8721.44</v>
      </c>
      <c r="O195" s="144">
        <v>3020.84</v>
      </c>
      <c r="P195" s="144">
        <v>11764.49</v>
      </c>
      <c r="Q195" s="145">
        <v>14785.33</v>
      </c>
      <c r="R195" s="233"/>
      <c r="S195" s="238"/>
      <c r="T195" s="238"/>
      <c r="U195" s="238"/>
      <c r="V195" s="238"/>
      <c r="W195" s="238"/>
      <c r="X195" s="238"/>
      <c r="Y195" s="238"/>
      <c r="Z195" s="238"/>
      <c r="AA195" s="238"/>
      <c r="AB195" s="238"/>
      <c r="AC195" s="238"/>
      <c r="AD195" s="238"/>
      <c r="AE195" s="238"/>
      <c r="AF195" s="238"/>
    </row>
    <row r="196" spans="1:32" ht="12">
      <c r="A196" s="192">
        <v>2010</v>
      </c>
      <c r="B196" s="197" t="s">
        <v>27</v>
      </c>
      <c r="C196" s="144">
        <v>4132.75</v>
      </c>
      <c r="D196" s="144">
        <v>1326.68</v>
      </c>
      <c r="E196" s="144">
        <v>617.41</v>
      </c>
      <c r="F196" s="144">
        <v>180</v>
      </c>
      <c r="G196" s="144">
        <v>6256.84</v>
      </c>
      <c r="H196" s="181">
        <v>873.83</v>
      </c>
      <c r="I196" s="144">
        <v>1580.23</v>
      </c>
      <c r="J196" s="144">
        <v>1881.97</v>
      </c>
      <c r="K196" s="144">
        <v>640.43</v>
      </c>
      <c r="L196" s="144">
        <v>947.65</v>
      </c>
      <c r="M196" s="144">
        <v>2840.84</v>
      </c>
      <c r="N196" s="145">
        <v>8764.95</v>
      </c>
      <c r="O196" s="144">
        <v>3020.84</v>
      </c>
      <c r="P196" s="144">
        <v>12000.95</v>
      </c>
      <c r="Q196" s="145">
        <v>15021.79</v>
      </c>
      <c r="R196" s="233"/>
      <c r="S196" s="238"/>
      <c r="T196" s="238"/>
      <c r="U196" s="238"/>
      <c r="V196" s="238"/>
      <c r="W196" s="238"/>
      <c r="X196" s="238"/>
      <c r="Y196" s="238"/>
      <c r="Z196" s="238"/>
      <c r="AA196" s="238"/>
      <c r="AB196" s="238"/>
      <c r="AC196" s="238"/>
      <c r="AD196" s="238"/>
      <c r="AE196" s="238"/>
      <c r="AF196" s="238"/>
    </row>
    <row r="197" spans="1:32" ht="12">
      <c r="A197" s="192">
        <v>2010</v>
      </c>
      <c r="B197" s="197" t="s">
        <v>28</v>
      </c>
      <c r="C197" s="144">
        <v>4223.52</v>
      </c>
      <c r="D197" s="144">
        <v>1156.74</v>
      </c>
      <c r="E197" s="144">
        <v>635.88</v>
      </c>
      <c r="F197" s="144">
        <v>210</v>
      </c>
      <c r="G197" s="144">
        <v>6226.15</v>
      </c>
      <c r="H197" s="181">
        <v>845.67</v>
      </c>
      <c r="I197" s="144">
        <v>1571.33</v>
      </c>
      <c r="J197" s="144">
        <v>1830.47</v>
      </c>
      <c r="K197" s="144">
        <v>657.98</v>
      </c>
      <c r="L197" s="144">
        <v>906.36</v>
      </c>
      <c r="M197" s="144">
        <v>2562.6</v>
      </c>
      <c r="N197" s="145">
        <v>8374.4</v>
      </c>
      <c r="O197" s="144">
        <v>2772.6</v>
      </c>
      <c r="P197" s="144">
        <v>11827.95</v>
      </c>
      <c r="Q197" s="145">
        <v>14600.55</v>
      </c>
      <c r="R197" s="233"/>
      <c r="S197" s="238"/>
      <c r="T197" s="238"/>
      <c r="U197" s="238"/>
      <c r="V197" s="238"/>
      <c r="W197" s="238"/>
      <c r="X197" s="238"/>
      <c r="Y197" s="238"/>
      <c r="Z197" s="238"/>
      <c r="AA197" s="238"/>
      <c r="AB197" s="238"/>
      <c r="AC197" s="238"/>
      <c r="AD197" s="238"/>
      <c r="AE197" s="238"/>
      <c r="AF197" s="238"/>
    </row>
    <row r="198" spans="1:32" ht="12">
      <c r="A198" s="192">
        <v>2010</v>
      </c>
      <c r="B198" s="197" t="s">
        <v>29</v>
      </c>
      <c r="C198" s="144">
        <v>4025.24</v>
      </c>
      <c r="D198" s="144">
        <v>1099.39</v>
      </c>
      <c r="E198" s="144">
        <v>735.11</v>
      </c>
      <c r="F198" s="144">
        <v>210</v>
      </c>
      <c r="G198" s="144">
        <v>6069.73</v>
      </c>
      <c r="H198" s="181">
        <v>861.92</v>
      </c>
      <c r="I198" s="144">
        <v>1574.6</v>
      </c>
      <c r="J198" s="144">
        <v>1885.02</v>
      </c>
      <c r="K198" s="144">
        <v>633.28</v>
      </c>
      <c r="L198" s="144">
        <v>832.52</v>
      </c>
      <c r="M198" s="144">
        <v>2562.6</v>
      </c>
      <c r="N198" s="145">
        <v>8349.93</v>
      </c>
      <c r="O198" s="144">
        <v>2772.6</v>
      </c>
      <c r="P198" s="144">
        <v>11647.07</v>
      </c>
      <c r="Q198" s="145">
        <v>14419.67</v>
      </c>
      <c r="R198" s="233"/>
      <c r="S198" s="238"/>
      <c r="T198" s="238"/>
      <c r="U198" s="238"/>
      <c r="V198" s="238"/>
      <c r="W198" s="238"/>
      <c r="X198" s="238"/>
      <c r="Y198" s="238"/>
      <c r="Z198" s="238"/>
      <c r="AA198" s="238"/>
      <c r="AB198" s="238"/>
      <c r="AC198" s="238"/>
      <c r="AD198" s="238"/>
      <c r="AE198" s="238"/>
      <c r="AF198" s="238"/>
    </row>
    <row r="199" spans="1:32" ht="12">
      <c r="A199" s="193">
        <v>2010</v>
      </c>
      <c r="B199" s="202" t="s">
        <v>30</v>
      </c>
      <c r="C199" s="148">
        <v>4109.97</v>
      </c>
      <c r="D199" s="148">
        <v>1048.88</v>
      </c>
      <c r="E199" s="148">
        <v>520.07</v>
      </c>
      <c r="F199" s="148">
        <v>210</v>
      </c>
      <c r="G199" s="148">
        <v>5888.92</v>
      </c>
      <c r="H199" s="182">
        <v>797.14</v>
      </c>
      <c r="I199" s="148">
        <v>1397.2</v>
      </c>
      <c r="J199" s="148">
        <v>1945.64</v>
      </c>
      <c r="K199" s="148">
        <v>543.84</v>
      </c>
      <c r="L199" s="148">
        <v>917.22</v>
      </c>
      <c r="M199" s="148">
        <v>2562.6</v>
      </c>
      <c r="N199" s="149">
        <v>8163.63</v>
      </c>
      <c r="O199" s="148">
        <v>2772.6</v>
      </c>
      <c r="P199" s="148">
        <v>11279.96</v>
      </c>
      <c r="Q199" s="149">
        <v>14052.55</v>
      </c>
      <c r="R199" s="233"/>
      <c r="S199" s="238"/>
      <c r="T199" s="238"/>
      <c r="U199" s="238"/>
      <c r="V199" s="238"/>
      <c r="W199" s="238"/>
      <c r="X199" s="238"/>
      <c r="Y199" s="238"/>
      <c r="Z199" s="238"/>
      <c r="AA199" s="238"/>
      <c r="AB199" s="238"/>
      <c r="AC199" s="238"/>
      <c r="AD199" s="238"/>
      <c r="AE199" s="238"/>
      <c r="AF199" s="238"/>
    </row>
    <row r="200" spans="1:32" ht="12">
      <c r="A200" s="192">
        <v>2011</v>
      </c>
      <c r="B200" s="197" t="s">
        <v>44</v>
      </c>
      <c r="C200" s="144">
        <v>4281.03</v>
      </c>
      <c r="D200" s="144">
        <v>1245.34</v>
      </c>
      <c r="E200" s="144">
        <v>780.16</v>
      </c>
      <c r="F200" s="144">
        <v>115</v>
      </c>
      <c r="G200" s="144">
        <v>6421.53</v>
      </c>
      <c r="H200" s="181">
        <v>893.35</v>
      </c>
      <c r="I200" s="144">
        <v>1445.86</v>
      </c>
      <c r="J200" s="144">
        <v>2024.35</v>
      </c>
      <c r="K200" s="144">
        <v>528.04</v>
      </c>
      <c r="L200" s="144">
        <v>935.76</v>
      </c>
      <c r="M200" s="144">
        <v>2516.26</v>
      </c>
      <c r="N200" s="145">
        <v>8343.62</v>
      </c>
      <c r="O200" s="144">
        <v>2631.26</v>
      </c>
      <c r="P200" s="144">
        <v>12133.89</v>
      </c>
      <c r="Q200" s="145">
        <v>14765.15</v>
      </c>
      <c r="R200" s="233"/>
      <c r="S200" s="238"/>
      <c r="T200" s="238"/>
      <c r="U200" s="238"/>
      <c r="V200" s="238"/>
      <c r="W200" s="238"/>
      <c r="X200" s="238"/>
      <c r="Y200" s="238"/>
      <c r="Z200" s="238"/>
      <c r="AA200" s="238"/>
      <c r="AB200" s="238"/>
      <c r="AC200" s="238"/>
      <c r="AD200" s="238"/>
      <c r="AE200" s="238"/>
      <c r="AF200" s="238"/>
    </row>
    <row r="201" spans="1:32" ht="12">
      <c r="A201" s="192">
        <v>2011</v>
      </c>
      <c r="B201" s="197" t="s">
        <v>21</v>
      </c>
      <c r="C201" s="144">
        <v>4295.13</v>
      </c>
      <c r="D201" s="144">
        <v>1312.78</v>
      </c>
      <c r="E201" s="144">
        <v>719.36</v>
      </c>
      <c r="F201" s="144">
        <v>115</v>
      </c>
      <c r="G201" s="144">
        <v>6442.27</v>
      </c>
      <c r="H201" s="181">
        <v>751.73</v>
      </c>
      <c r="I201" s="144">
        <v>1439.39</v>
      </c>
      <c r="J201" s="144">
        <v>2050.83</v>
      </c>
      <c r="K201" s="144">
        <v>553.27</v>
      </c>
      <c r="L201" s="144">
        <v>877.23</v>
      </c>
      <c r="M201" s="144">
        <v>2516.26</v>
      </c>
      <c r="N201" s="145">
        <v>8188.72</v>
      </c>
      <c r="O201" s="144">
        <v>2631.26</v>
      </c>
      <c r="P201" s="144">
        <v>11999.72</v>
      </c>
      <c r="Q201" s="145">
        <v>14630.98</v>
      </c>
      <c r="R201" s="233"/>
      <c r="S201" s="238"/>
      <c r="T201" s="238"/>
      <c r="U201" s="238"/>
      <c r="V201" s="238"/>
      <c r="W201" s="238"/>
      <c r="X201" s="238"/>
      <c r="Y201" s="238"/>
      <c r="Z201" s="238"/>
      <c r="AA201" s="238"/>
      <c r="AB201" s="238"/>
      <c r="AC201" s="238"/>
      <c r="AD201" s="238"/>
      <c r="AE201" s="238"/>
      <c r="AF201" s="238"/>
    </row>
    <row r="202" spans="1:32" ht="12">
      <c r="A202" s="192">
        <v>2011</v>
      </c>
      <c r="B202" s="197" t="s">
        <v>22</v>
      </c>
      <c r="C202" s="144">
        <v>4402.15</v>
      </c>
      <c r="D202" s="144">
        <v>1509.41</v>
      </c>
      <c r="E202" s="144">
        <v>553.17</v>
      </c>
      <c r="F202" s="144">
        <v>115</v>
      </c>
      <c r="G202" s="144">
        <v>6579.74</v>
      </c>
      <c r="H202" s="181">
        <v>759.3</v>
      </c>
      <c r="I202" s="144">
        <v>1371.26</v>
      </c>
      <c r="J202" s="144">
        <v>1803.95</v>
      </c>
      <c r="K202" s="144">
        <v>539.74</v>
      </c>
      <c r="L202" s="144">
        <v>815.28</v>
      </c>
      <c r="M202" s="144">
        <v>2516.26</v>
      </c>
      <c r="N202" s="145">
        <v>7805.79</v>
      </c>
      <c r="O202" s="144">
        <v>2631.26</v>
      </c>
      <c r="P202" s="144">
        <v>11754.26</v>
      </c>
      <c r="Q202" s="145">
        <v>14385.52</v>
      </c>
      <c r="R202" s="233"/>
      <c r="S202" s="238"/>
      <c r="T202" s="238"/>
      <c r="U202" s="238"/>
      <c r="V202" s="238"/>
      <c r="W202" s="238"/>
      <c r="X202" s="238"/>
      <c r="Y202" s="238"/>
      <c r="Z202" s="238"/>
      <c r="AA202" s="238"/>
      <c r="AB202" s="238"/>
      <c r="AC202" s="238"/>
      <c r="AD202" s="238"/>
      <c r="AE202" s="238"/>
      <c r="AF202" s="238"/>
    </row>
    <row r="203" spans="1:32" ht="12">
      <c r="A203" s="192">
        <v>2011</v>
      </c>
      <c r="B203" s="197" t="s">
        <v>23</v>
      </c>
      <c r="C203" s="144">
        <v>4153.31</v>
      </c>
      <c r="D203" s="144">
        <v>1347.4</v>
      </c>
      <c r="E203" s="144">
        <v>566.24</v>
      </c>
      <c r="F203" s="144">
        <v>150</v>
      </c>
      <c r="G203" s="144">
        <v>6216.95</v>
      </c>
      <c r="H203" s="181">
        <v>778.24</v>
      </c>
      <c r="I203" s="144">
        <v>1541.51</v>
      </c>
      <c r="J203" s="144">
        <v>2023.67</v>
      </c>
      <c r="K203" s="144">
        <v>607.82</v>
      </c>
      <c r="L203" s="144">
        <v>841.82</v>
      </c>
      <c r="M203" s="144">
        <v>2834.21</v>
      </c>
      <c r="N203" s="145">
        <v>8627.26</v>
      </c>
      <c r="O203" s="144">
        <v>2984.21</v>
      </c>
      <c r="P203" s="144">
        <v>11860</v>
      </c>
      <c r="Q203" s="145">
        <v>14844.21</v>
      </c>
      <c r="R203" s="233"/>
      <c r="S203" s="238"/>
      <c r="T203" s="238"/>
      <c r="U203" s="238"/>
      <c r="V203" s="238"/>
      <c r="W203" s="238"/>
      <c r="X203" s="238"/>
      <c r="Y203" s="238"/>
      <c r="Z203" s="238"/>
      <c r="AA203" s="238"/>
      <c r="AB203" s="238"/>
      <c r="AC203" s="238"/>
      <c r="AD203" s="238"/>
      <c r="AE203" s="238"/>
      <c r="AF203" s="238"/>
    </row>
    <row r="204" spans="1:32" ht="12">
      <c r="A204" s="192">
        <v>2011</v>
      </c>
      <c r="B204" s="197" t="s">
        <v>19</v>
      </c>
      <c r="C204" s="144">
        <v>3989.03</v>
      </c>
      <c r="D204" s="144">
        <v>1002.06</v>
      </c>
      <c r="E204" s="144">
        <v>647.83</v>
      </c>
      <c r="F204" s="144">
        <v>150</v>
      </c>
      <c r="G204" s="144">
        <v>5788.92</v>
      </c>
      <c r="H204" s="181">
        <v>827.68</v>
      </c>
      <c r="I204" s="144">
        <v>1409.11</v>
      </c>
      <c r="J204" s="144">
        <v>1916.47</v>
      </c>
      <c r="K204" s="144">
        <v>648.06</v>
      </c>
      <c r="L204" s="144">
        <v>900.13</v>
      </c>
      <c r="M204" s="144">
        <v>2834.21</v>
      </c>
      <c r="N204" s="145">
        <v>8535.66</v>
      </c>
      <c r="O204" s="144">
        <v>2984.21</v>
      </c>
      <c r="P204" s="144">
        <v>11340.37</v>
      </c>
      <c r="Q204" s="145">
        <v>14324.58</v>
      </c>
      <c r="R204" s="233"/>
      <c r="S204" s="238"/>
      <c r="T204" s="238"/>
      <c r="U204" s="238"/>
      <c r="V204" s="238"/>
      <c r="W204" s="238"/>
      <c r="X204" s="238"/>
      <c r="Y204" s="238"/>
      <c r="Z204" s="238"/>
      <c r="AA204" s="238"/>
      <c r="AB204" s="238"/>
      <c r="AC204" s="238"/>
      <c r="AD204" s="238"/>
      <c r="AE204" s="238"/>
      <c r="AF204" s="238"/>
    </row>
    <row r="205" spans="1:32" ht="12">
      <c r="A205" s="192">
        <v>2011</v>
      </c>
      <c r="B205" s="197" t="s">
        <v>24</v>
      </c>
      <c r="C205" s="144">
        <v>3959.07</v>
      </c>
      <c r="D205" s="144">
        <v>1093.24</v>
      </c>
      <c r="E205" s="144">
        <v>505.12</v>
      </c>
      <c r="F205" s="144">
        <v>150</v>
      </c>
      <c r="G205" s="144">
        <v>5707.44</v>
      </c>
      <c r="H205" s="181">
        <v>749.83</v>
      </c>
      <c r="I205" s="144">
        <v>1183.02</v>
      </c>
      <c r="J205" s="144">
        <v>1768.63</v>
      </c>
      <c r="K205" s="144">
        <v>546.83</v>
      </c>
      <c r="L205" s="144">
        <v>805.59</v>
      </c>
      <c r="M205" s="144">
        <v>2834.21</v>
      </c>
      <c r="N205" s="145">
        <v>7888.12</v>
      </c>
      <c r="O205" s="144">
        <v>2984.21</v>
      </c>
      <c r="P205" s="144">
        <v>10611.35</v>
      </c>
      <c r="Q205" s="145">
        <v>13595.56</v>
      </c>
      <c r="R205" s="233"/>
      <c r="S205" s="238"/>
      <c r="T205" s="238"/>
      <c r="U205" s="238"/>
      <c r="V205" s="238"/>
      <c r="W205" s="238"/>
      <c r="X205" s="238"/>
      <c r="Y205" s="238"/>
      <c r="Z205" s="238"/>
      <c r="AA205" s="238"/>
      <c r="AB205" s="238"/>
      <c r="AC205" s="238"/>
      <c r="AD205" s="238"/>
      <c r="AE205" s="238"/>
      <c r="AF205" s="238"/>
    </row>
    <row r="206" spans="1:32" ht="12">
      <c r="A206" s="192">
        <v>2011</v>
      </c>
      <c r="B206" s="197" t="s">
        <v>25</v>
      </c>
      <c r="C206" s="144">
        <v>3975.82</v>
      </c>
      <c r="D206" s="144">
        <v>1002.77</v>
      </c>
      <c r="E206" s="144">
        <v>554.33</v>
      </c>
      <c r="F206" s="144">
        <v>212</v>
      </c>
      <c r="G206" s="144">
        <v>5744.92</v>
      </c>
      <c r="H206" s="181">
        <v>700.49</v>
      </c>
      <c r="I206" s="144">
        <v>1225.87</v>
      </c>
      <c r="J206" s="144">
        <v>1866.92</v>
      </c>
      <c r="K206" s="144">
        <v>549.63</v>
      </c>
      <c r="L206" s="144">
        <v>844.26</v>
      </c>
      <c r="M206" s="144">
        <v>2775.36</v>
      </c>
      <c r="N206" s="145">
        <v>7962.53</v>
      </c>
      <c r="O206" s="144">
        <v>2987.36</v>
      </c>
      <c r="P206" s="144">
        <v>10720.08</v>
      </c>
      <c r="Q206" s="145">
        <v>13707.44</v>
      </c>
      <c r="R206" s="233"/>
      <c r="S206" s="238"/>
      <c r="T206" s="238"/>
      <c r="U206" s="238"/>
      <c r="V206" s="238"/>
      <c r="W206" s="238"/>
      <c r="X206" s="238"/>
      <c r="Y206" s="238"/>
      <c r="Z206" s="238"/>
      <c r="AA206" s="238"/>
      <c r="AB206" s="238"/>
      <c r="AC206" s="238"/>
      <c r="AD206" s="238"/>
      <c r="AE206" s="238"/>
      <c r="AF206" s="238"/>
    </row>
    <row r="207" spans="1:32" ht="12">
      <c r="A207" s="192">
        <v>2011</v>
      </c>
      <c r="B207" s="197" t="s">
        <v>26</v>
      </c>
      <c r="C207" s="144">
        <v>4001.96</v>
      </c>
      <c r="D207" s="144">
        <v>1165.15</v>
      </c>
      <c r="E207" s="144">
        <v>604.55</v>
      </c>
      <c r="F207" s="144">
        <v>212</v>
      </c>
      <c r="G207" s="144">
        <v>5983.66</v>
      </c>
      <c r="H207" s="181">
        <v>794.66</v>
      </c>
      <c r="I207" s="144">
        <v>1340.61</v>
      </c>
      <c r="J207" s="144">
        <v>1885.2</v>
      </c>
      <c r="K207" s="144">
        <v>556.79</v>
      </c>
      <c r="L207" s="144">
        <v>830.46</v>
      </c>
      <c r="M207" s="144">
        <v>2646.86</v>
      </c>
      <c r="N207" s="145">
        <v>8054.58</v>
      </c>
      <c r="O207" s="144">
        <v>2858.86</v>
      </c>
      <c r="P207" s="144">
        <v>11179.39</v>
      </c>
      <c r="Q207" s="145">
        <v>14038.25</v>
      </c>
      <c r="R207" s="233"/>
      <c r="S207" s="238"/>
      <c r="T207" s="238"/>
      <c r="U207" s="238"/>
      <c r="V207" s="238"/>
      <c r="W207" s="238"/>
      <c r="X207" s="238"/>
      <c r="Y207" s="238"/>
      <c r="Z207" s="238"/>
      <c r="AA207" s="238"/>
      <c r="AB207" s="238"/>
      <c r="AC207" s="238"/>
      <c r="AD207" s="238"/>
      <c r="AE207" s="238"/>
      <c r="AF207" s="238"/>
    </row>
    <row r="208" spans="1:32" ht="12">
      <c r="A208" s="192">
        <v>2011</v>
      </c>
      <c r="B208" s="197" t="s">
        <v>27</v>
      </c>
      <c r="C208" s="144">
        <v>3917.02</v>
      </c>
      <c r="D208" s="144">
        <v>817.8</v>
      </c>
      <c r="E208" s="144">
        <v>626.87</v>
      </c>
      <c r="F208" s="144">
        <v>212</v>
      </c>
      <c r="G208" s="144">
        <v>5573.69</v>
      </c>
      <c r="H208" s="181">
        <v>805.39</v>
      </c>
      <c r="I208" s="144">
        <v>1115.63</v>
      </c>
      <c r="J208" s="144">
        <v>1835.54</v>
      </c>
      <c r="K208" s="144">
        <v>537.65</v>
      </c>
      <c r="L208" s="144">
        <v>847.5</v>
      </c>
      <c r="M208" s="144">
        <v>2646.86</v>
      </c>
      <c r="N208" s="145">
        <v>7788.57</v>
      </c>
      <c r="O208" s="144">
        <v>2858.86</v>
      </c>
      <c r="P208" s="144">
        <v>10503.4</v>
      </c>
      <c r="Q208" s="145">
        <v>13362.26</v>
      </c>
      <c r="R208" s="233"/>
      <c r="S208" s="238"/>
      <c r="T208" s="238"/>
      <c r="U208" s="238"/>
      <c r="V208" s="238"/>
      <c r="W208" s="238"/>
      <c r="X208" s="238"/>
      <c r="Y208" s="238"/>
      <c r="Z208" s="238"/>
      <c r="AA208" s="238"/>
      <c r="AB208" s="238"/>
      <c r="AC208" s="238"/>
      <c r="AD208" s="238"/>
      <c r="AE208" s="238"/>
      <c r="AF208" s="238"/>
    </row>
    <row r="209" spans="1:32" ht="12">
      <c r="A209" s="192">
        <v>2011</v>
      </c>
      <c r="B209" s="197" t="s">
        <v>28</v>
      </c>
      <c r="C209" s="144">
        <v>3839.27</v>
      </c>
      <c r="D209" s="144">
        <v>768.04</v>
      </c>
      <c r="E209" s="144">
        <v>553.52</v>
      </c>
      <c r="F209" s="144">
        <v>151</v>
      </c>
      <c r="G209" s="144">
        <v>5311.83</v>
      </c>
      <c r="H209" s="181">
        <v>646.66</v>
      </c>
      <c r="I209" s="144">
        <v>1249.53</v>
      </c>
      <c r="J209" s="144">
        <v>2091.12</v>
      </c>
      <c r="K209" s="144">
        <v>536.3</v>
      </c>
      <c r="L209" s="144">
        <v>848.13</v>
      </c>
      <c r="M209" s="144">
        <v>2260.45</v>
      </c>
      <c r="N209" s="145">
        <v>7632.18</v>
      </c>
      <c r="O209" s="144">
        <v>2411.45</v>
      </c>
      <c r="P209" s="144">
        <v>10532.56</v>
      </c>
      <c r="Q209" s="145">
        <v>12944.01</v>
      </c>
      <c r="R209" s="233"/>
      <c r="S209" s="238"/>
      <c r="T209" s="238"/>
      <c r="U209" s="238"/>
      <c r="V209" s="238"/>
      <c r="W209" s="238"/>
      <c r="X209" s="238"/>
      <c r="Y209" s="238"/>
      <c r="Z209" s="238"/>
      <c r="AA209" s="238"/>
      <c r="AB209" s="238"/>
      <c r="AC209" s="238"/>
      <c r="AD209" s="238"/>
      <c r="AE209" s="238"/>
      <c r="AF209" s="238"/>
    </row>
    <row r="210" spans="1:32" ht="12">
      <c r="A210" s="192">
        <v>2011</v>
      </c>
      <c r="B210" s="197" t="s">
        <v>29</v>
      </c>
      <c r="C210" s="144">
        <v>4092.06</v>
      </c>
      <c r="D210" s="144">
        <v>1079.86</v>
      </c>
      <c r="E210" s="144">
        <v>788.87</v>
      </c>
      <c r="F210" s="144">
        <v>151</v>
      </c>
      <c r="G210" s="144">
        <v>6111.79</v>
      </c>
      <c r="H210" s="181">
        <v>733</v>
      </c>
      <c r="I210" s="144">
        <v>1439.67</v>
      </c>
      <c r="J210" s="144">
        <v>2041.56</v>
      </c>
      <c r="K210" s="144">
        <v>521.11</v>
      </c>
      <c r="L210" s="144">
        <v>792.96</v>
      </c>
      <c r="M210" s="144">
        <v>2100.45</v>
      </c>
      <c r="N210" s="145">
        <v>7628.73</v>
      </c>
      <c r="O210" s="144">
        <v>2251.45</v>
      </c>
      <c r="P210" s="144">
        <v>11489.08</v>
      </c>
      <c r="Q210" s="145">
        <v>13740.52</v>
      </c>
      <c r="R210" s="233"/>
      <c r="S210" s="238"/>
      <c r="T210" s="238"/>
      <c r="U210" s="238"/>
      <c r="V210" s="238"/>
      <c r="W210" s="238"/>
      <c r="X210" s="238"/>
      <c r="Y210" s="238"/>
      <c r="Z210" s="238"/>
      <c r="AA210" s="238"/>
      <c r="AB210" s="238"/>
      <c r="AC210" s="238"/>
      <c r="AD210" s="238"/>
      <c r="AE210" s="238"/>
      <c r="AF210" s="238"/>
    </row>
    <row r="211" spans="1:32" ht="12">
      <c r="A211" s="193">
        <v>2011</v>
      </c>
      <c r="B211" s="202" t="s">
        <v>30</v>
      </c>
      <c r="C211" s="148">
        <v>3889.29</v>
      </c>
      <c r="D211" s="148">
        <v>694.07</v>
      </c>
      <c r="E211" s="148">
        <v>539.57</v>
      </c>
      <c r="F211" s="148">
        <v>151</v>
      </c>
      <c r="G211" s="148">
        <v>5273.94</v>
      </c>
      <c r="H211" s="182">
        <v>696.19</v>
      </c>
      <c r="I211" s="148">
        <v>1453.74</v>
      </c>
      <c r="J211" s="148">
        <v>1949.29</v>
      </c>
      <c r="K211" s="148">
        <v>524.69</v>
      </c>
      <c r="L211" s="148">
        <v>844.82</v>
      </c>
      <c r="M211" s="148">
        <v>2100.45</v>
      </c>
      <c r="N211" s="149">
        <v>7569.18</v>
      </c>
      <c r="O211" s="148">
        <v>2251.45</v>
      </c>
      <c r="P211" s="148">
        <v>10591.67</v>
      </c>
      <c r="Q211" s="149">
        <v>12843.12</v>
      </c>
      <c r="R211" s="233"/>
      <c r="S211" s="238"/>
      <c r="T211" s="238"/>
      <c r="U211" s="238"/>
      <c r="V211" s="238"/>
      <c r="W211" s="238"/>
      <c r="X211" s="238"/>
      <c r="Y211" s="238"/>
      <c r="Z211" s="238"/>
      <c r="AA211" s="238"/>
      <c r="AB211" s="238"/>
      <c r="AC211" s="238"/>
      <c r="AD211" s="238"/>
      <c r="AE211" s="238"/>
      <c r="AF211" s="238"/>
    </row>
    <row r="212" spans="1:32" ht="12">
      <c r="A212" s="192">
        <v>2012</v>
      </c>
      <c r="B212" s="197" t="s">
        <v>20</v>
      </c>
      <c r="C212" s="144">
        <v>3840.62</v>
      </c>
      <c r="D212" s="144">
        <v>825.59</v>
      </c>
      <c r="E212" s="144">
        <v>613.42</v>
      </c>
      <c r="F212" s="144">
        <v>90</v>
      </c>
      <c r="G212" s="144">
        <v>5369.63</v>
      </c>
      <c r="H212" s="181">
        <v>842.19</v>
      </c>
      <c r="I212" s="144">
        <v>1612.65</v>
      </c>
      <c r="J212" s="144">
        <v>2128.78</v>
      </c>
      <c r="K212" s="144">
        <v>650.24</v>
      </c>
      <c r="L212" s="144">
        <v>790.82</v>
      </c>
      <c r="M212" s="144">
        <v>2276.83</v>
      </c>
      <c r="N212" s="145">
        <v>8301.5</v>
      </c>
      <c r="O212" s="144">
        <v>2366.83</v>
      </c>
      <c r="P212" s="144">
        <v>11304.3</v>
      </c>
      <c r="Q212" s="145">
        <v>13671.13</v>
      </c>
      <c r="R212" s="233"/>
      <c r="S212" s="238"/>
      <c r="T212" s="238"/>
      <c r="U212" s="238"/>
      <c r="V212" s="238"/>
      <c r="W212" s="238"/>
      <c r="X212" s="238"/>
      <c r="Y212" s="238"/>
      <c r="Z212" s="238"/>
      <c r="AA212" s="238"/>
      <c r="AB212" s="238"/>
      <c r="AC212" s="238"/>
      <c r="AD212" s="238"/>
      <c r="AE212" s="238"/>
      <c r="AF212" s="238"/>
    </row>
    <row r="213" spans="1:32" ht="12">
      <c r="A213" s="192">
        <v>2012</v>
      </c>
      <c r="B213" s="197" t="s">
        <v>21</v>
      </c>
      <c r="C213" s="144">
        <v>4099.58</v>
      </c>
      <c r="D213" s="144">
        <v>915.42</v>
      </c>
      <c r="E213" s="144">
        <v>451.23</v>
      </c>
      <c r="F213" s="144">
        <v>90</v>
      </c>
      <c r="G213" s="144">
        <v>5556.22</v>
      </c>
      <c r="H213" s="181">
        <v>845.07</v>
      </c>
      <c r="I213" s="144">
        <v>1459.85</v>
      </c>
      <c r="J213" s="144">
        <v>1962.06</v>
      </c>
      <c r="K213" s="144">
        <v>683.22</v>
      </c>
      <c r="L213" s="144">
        <v>857.24</v>
      </c>
      <c r="M213" s="144">
        <v>2276.83</v>
      </c>
      <c r="N213" s="145">
        <v>8084.27</v>
      </c>
      <c r="O213" s="144">
        <v>2366.83</v>
      </c>
      <c r="P213" s="144">
        <v>11273.67</v>
      </c>
      <c r="Q213" s="145">
        <v>13640.5</v>
      </c>
      <c r="R213" s="233"/>
      <c r="S213" s="238"/>
      <c r="T213" s="238"/>
      <c r="U213" s="238"/>
      <c r="V213" s="238"/>
      <c r="W213" s="238"/>
      <c r="X213" s="238"/>
      <c r="Y213" s="238"/>
      <c r="Z213" s="238"/>
      <c r="AA213" s="238"/>
      <c r="AB213" s="238"/>
      <c r="AC213" s="238"/>
      <c r="AD213" s="238"/>
      <c r="AE213" s="238"/>
      <c r="AF213" s="238"/>
    </row>
    <row r="214" spans="1:32" ht="12">
      <c r="A214" s="192">
        <v>2012</v>
      </c>
      <c r="B214" s="197" t="s">
        <v>22</v>
      </c>
      <c r="C214" s="144">
        <v>4006.32</v>
      </c>
      <c r="D214" s="144">
        <v>860.76</v>
      </c>
      <c r="E214" s="144">
        <v>488.18</v>
      </c>
      <c r="F214" s="144">
        <v>90</v>
      </c>
      <c r="G214" s="144">
        <v>5445.26</v>
      </c>
      <c r="H214" s="181">
        <v>730.97</v>
      </c>
      <c r="I214" s="144">
        <v>1357.15</v>
      </c>
      <c r="J214" s="144">
        <v>1933.68</v>
      </c>
      <c r="K214" s="144">
        <v>699.25</v>
      </c>
      <c r="L214" s="144">
        <v>853.28</v>
      </c>
      <c r="M214" s="144">
        <v>2276.83</v>
      </c>
      <c r="N214" s="145">
        <v>7851.14</v>
      </c>
      <c r="O214" s="144">
        <v>2366.83</v>
      </c>
      <c r="P214" s="144">
        <v>10929.57</v>
      </c>
      <c r="Q214" s="145">
        <v>13296.4</v>
      </c>
      <c r="R214" s="233"/>
      <c r="S214" s="238"/>
      <c r="T214" s="238"/>
      <c r="U214" s="238"/>
      <c r="V214" s="238"/>
      <c r="W214" s="238"/>
      <c r="X214" s="238"/>
      <c r="Y214" s="238"/>
      <c r="Z214" s="238"/>
      <c r="AA214" s="238"/>
      <c r="AB214" s="238"/>
      <c r="AC214" s="238"/>
      <c r="AD214" s="238"/>
      <c r="AE214" s="238"/>
      <c r="AF214" s="238"/>
    </row>
    <row r="215" spans="1:32" ht="12">
      <c r="A215" s="192">
        <v>2012</v>
      </c>
      <c r="B215" s="197" t="s">
        <v>23</v>
      </c>
      <c r="C215" s="144">
        <v>4120.06</v>
      </c>
      <c r="D215" s="144">
        <v>1110.96</v>
      </c>
      <c r="E215" s="144">
        <v>506.29</v>
      </c>
      <c r="F215" s="144">
        <v>247</v>
      </c>
      <c r="G215" s="144">
        <v>5984.31</v>
      </c>
      <c r="H215" s="181">
        <v>835.68</v>
      </c>
      <c r="I215" s="144">
        <v>1165.09</v>
      </c>
      <c r="J215" s="144">
        <v>2093.09</v>
      </c>
      <c r="K215" s="144">
        <v>673.85</v>
      </c>
      <c r="L215" s="144">
        <v>795.63</v>
      </c>
      <c r="M215" s="144">
        <v>2392.97</v>
      </c>
      <c r="N215" s="145">
        <v>7956.31</v>
      </c>
      <c r="O215" s="144">
        <v>2639.97</v>
      </c>
      <c r="P215" s="144">
        <v>11300.65</v>
      </c>
      <c r="Q215" s="145">
        <v>13940.62</v>
      </c>
      <c r="R215" s="233"/>
      <c r="S215" s="238"/>
      <c r="T215" s="238"/>
      <c r="U215" s="238"/>
      <c r="V215" s="238"/>
      <c r="W215" s="238"/>
      <c r="X215" s="238"/>
      <c r="Y215" s="238"/>
      <c r="Z215" s="238"/>
      <c r="AA215" s="238"/>
      <c r="AB215" s="238"/>
      <c r="AC215" s="238"/>
      <c r="AD215" s="238"/>
      <c r="AE215" s="238"/>
      <c r="AF215" s="238"/>
    </row>
    <row r="216" spans="1:32" ht="12">
      <c r="A216" s="192">
        <v>2012</v>
      </c>
      <c r="B216" s="197" t="s">
        <v>19</v>
      </c>
      <c r="C216" s="144">
        <v>4165.86</v>
      </c>
      <c r="D216" s="144">
        <v>1132.07</v>
      </c>
      <c r="E216" s="144">
        <v>492.07</v>
      </c>
      <c r="F216" s="144">
        <v>247</v>
      </c>
      <c r="G216" s="144">
        <v>6037.01</v>
      </c>
      <c r="H216" s="181">
        <v>776.91</v>
      </c>
      <c r="I216" s="144">
        <v>1076.65</v>
      </c>
      <c r="J216" s="144">
        <v>1996.85</v>
      </c>
      <c r="K216" s="144">
        <v>595.23</v>
      </c>
      <c r="L216" s="144">
        <v>776.01</v>
      </c>
      <c r="M216" s="144">
        <v>2430.57</v>
      </c>
      <c r="N216" s="145">
        <v>7652.22</v>
      </c>
      <c r="O216" s="144">
        <v>2677.57</v>
      </c>
      <c r="P216" s="144">
        <v>11011.65</v>
      </c>
      <c r="Q216" s="145">
        <v>13689.22</v>
      </c>
      <c r="R216" s="233"/>
      <c r="S216" s="238"/>
      <c r="T216" s="238"/>
      <c r="U216" s="238"/>
      <c r="V216" s="238"/>
      <c r="W216" s="238"/>
      <c r="X216" s="238"/>
      <c r="Y216" s="238"/>
      <c r="Z216" s="238"/>
      <c r="AA216" s="238"/>
      <c r="AB216" s="238"/>
      <c r="AC216" s="238"/>
      <c r="AD216" s="238"/>
      <c r="AE216" s="238"/>
      <c r="AF216" s="238"/>
    </row>
    <row r="217" spans="1:32" ht="12">
      <c r="A217" s="192">
        <v>2012</v>
      </c>
      <c r="B217" s="197" t="s">
        <v>24</v>
      </c>
      <c r="C217" s="144">
        <v>3825.46</v>
      </c>
      <c r="D217" s="144">
        <v>1248.45</v>
      </c>
      <c r="E217" s="144">
        <v>521.98</v>
      </c>
      <c r="F217" s="144">
        <v>247</v>
      </c>
      <c r="G217" s="144">
        <v>5842.89</v>
      </c>
      <c r="H217" s="181">
        <v>749.52</v>
      </c>
      <c r="I217" s="144">
        <v>1170.64</v>
      </c>
      <c r="J217" s="144">
        <v>1958.29</v>
      </c>
      <c r="K217" s="144">
        <v>594.64</v>
      </c>
      <c r="L217" s="144">
        <v>843.34</v>
      </c>
      <c r="M217" s="144">
        <v>2430.57</v>
      </c>
      <c r="N217" s="145">
        <v>7747</v>
      </c>
      <c r="O217" s="144">
        <v>2677.57</v>
      </c>
      <c r="P217" s="144">
        <v>10912.32</v>
      </c>
      <c r="Q217" s="145">
        <v>13589.89</v>
      </c>
      <c r="R217" s="233"/>
      <c r="S217" s="238"/>
      <c r="T217" s="238"/>
      <c r="U217" s="238"/>
      <c r="V217" s="238"/>
      <c r="W217" s="238"/>
      <c r="X217" s="238"/>
      <c r="Y217" s="238"/>
      <c r="Z217" s="238"/>
      <c r="AA217" s="238"/>
      <c r="AB217" s="238"/>
      <c r="AC217" s="238"/>
      <c r="AD217" s="238"/>
      <c r="AE217" s="238"/>
      <c r="AF217" s="238"/>
    </row>
    <row r="218" spans="1:32" ht="12">
      <c r="A218" s="192">
        <v>2012</v>
      </c>
      <c r="B218" s="197" t="s">
        <v>25</v>
      </c>
      <c r="C218" s="144">
        <v>3926.18</v>
      </c>
      <c r="D218" s="144">
        <v>1178.5</v>
      </c>
      <c r="E218" s="144">
        <v>516.48</v>
      </c>
      <c r="F218" s="144">
        <v>245</v>
      </c>
      <c r="G218" s="144">
        <v>5866.16</v>
      </c>
      <c r="H218" s="181">
        <v>620.44</v>
      </c>
      <c r="I218" s="144">
        <v>1374.24</v>
      </c>
      <c r="J218" s="144">
        <v>1642.28</v>
      </c>
      <c r="K218" s="144">
        <v>582.63</v>
      </c>
      <c r="L218" s="144">
        <v>837.23</v>
      </c>
      <c r="M218" s="144">
        <v>2447.62</v>
      </c>
      <c r="N218" s="145">
        <v>7504.43</v>
      </c>
      <c r="O218" s="144">
        <v>2692.62</v>
      </c>
      <c r="P218" s="144">
        <v>10677.97</v>
      </c>
      <c r="Q218" s="145">
        <v>13370.59</v>
      </c>
      <c r="R218" s="233"/>
      <c r="S218" s="238"/>
      <c r="T218" s="238"/>
      <c r="U218" s="238"/>
      <c r="V218" s="238"/>
      <c r="W218" s="238"/>
      <c r="X218" s="238"/>
      <c r="Y218" s="238"/>
      <c r="Z218" s="238"/>
      <c r="AA218" s="238"/>
      <c r="AB218" s="238"/>
      <c r="AC218" s="238"/>
      <c r="AD218" s="238"/>
      <c r="AE218" s="238"/>
      <c r="AF218" s="238"/>
    </row>
    <row r="219" spans="1:32" ht="12">
      <c r="A219" s="192">
        <v>2012</v>
      </c>
      <c r="B219" s="197" t="s">
        <v>26</v>
      </c>
      <c r="C219" s="144">
        <v>3935.76</v>
      </c>
      <c r="D219" s="144">
        <v>1114.01</v>
      </c>
      <c r="E219" s="144">
        <v>633.63</v>
      </c>
      <c r="F219" s="144">
        <v>245</v>
      </c>
      <c r="G219" s="144">
        <v>5928.41</v>
      </c>
      <c r="H219" s="181">
        <v>613.48</v>
      </c>
      <c r="I219" s="144">
        <v>1357.52</v>
      </c>
      <c r="J219" s="144">
        <v>1788.05</v>
      </c>
      <c r="K219" s="144">
        <v>566.37</v>
      </c>
      <c r="L219" s="144">
        <v>887.83</v>
      </c>
      <c r="M219" s="144">
        <v>2447.62</v>
      </c>
      <c r="N219" s="145">
        <v>7660.88</v>
      </c>
      <c r="O219" s="144">
        <v>2692.62</v>
      </c>
      <c r="P219" s="144">
        <v>10896.67</v>
      </c>
      <c r="Q219" s="145">
        <v>13589.29</v>
      </c>
      <c r="R219" s="233"/>
      <c r="S219" s="238"/>
      <c r="T219" s="238"/>
      <c r="U219" s="238"/>
      <c r="V219" s="238"/>
      <c r="W219" s="238"/>
      <c r="X219" s="238"/>
      <c r="Y219" s="238"/>
      <c r="Z219" s="238"/>
      <c r="AA219" s="238"/>
      <c r="AB219" s="238"/>
      <c r="AC219" s="238"/>
      <c r="AD219" s="238"/>
      <c r="AE219" s="238"/>
      <c r="AF219" s="238"/>
    </row>
    <row r="220" spans="1:32" ht="12">
      <c r="A220" s="192">
        <v>2012</v>
      </c>
      <c r="B220" s="197" t="s">
        <v>27</v>
      </c>
      <c r="C220" s="144">
        <v>3344.21</v>
      </c>
      <c r="D220" s="144">
        <v>988.03</v>
      </c>
      <c r="E220" s="144">
        <v>455.57</v>
      </c>
      <c r="F220" s="144">
        <v>245</v>
      </c>
      <c r="G220" s="144">
        <v>5032.8</v>
      </c>
      <c r="H220" s="181">
        <v>692.45</v>
      </c>
      <c r="I220" s="144">
        <v>1192.92</v>
      </c>
      <c r="J220" s="144">
        <v>1954.46</v>
      </c>
      <c r="K220" s="144">
        <v>539.14</v>
      </c>
      <c r="L220" s="144">
        <v>928.98</v>
      </c>
      <c r="M220" s="144">
        <v>2447.62</v>
      </c>
      <c r="N220" s="145">
        <v>7755.56</v>
      </c>
      <c r="O220" s="144">
        <v>2692.62</v>
      </c>
      <c r="P220" s="144">
        <v>10095.74</v>
      </c>
      <c r="Q220" s="145">
        <v>12788.36</v>
      </c>
      <c r="R220" s="233"/>
      <c r="S220" s="238"/>
      <c r="T220" s="238"/>
      <c r="U220" s="238"/>
      <c r="V220" s="238"/>
      <c r="W220" s="238"/>
      <c r="X220" s="238"/>
      <c r="Y220" s="238"/>
      <c r="Z220" s="238"/>
      <c r="AA220" s="238"/>
      <c r="AB220" s="238"/>
      <c r="AC220" s="238"/>
      <c r="AD220" s="238"/>
      <c r="AE220" s="238"/>
      <c r="AF220" s="238"/>
    </row>
    <row r="221" spans="1:32" ht="12">
      <c r="A221" s="192">
        <v>2012</v>
      </c>
      <c r="B221" s="197" t="s">
        <v>28</v>
      </c>
      <c r="C221" s="144">
        <v>3571.52</v>
      </c>
      <c r="D221" s="144">
        <v>1018.71</v>
      </c>
      <c r="E221" s="144">
        <v>524.38</v>
      </c>
      <c r="F221" s="144">
        <v>195</v>
      </c>
      <c r="G221" s="144">
        <v>5309.61</v>
      </c>
      <c r="H221" s="181">
        <v>581.33</v>
      </c>
      <c r="I221" s="144">
        <v>1263.38</v>
      </c>
      <c r="J221" s="144">
        <v>1786.34</v>
      </c>
      <c r="K221" s="144">
        <v>472.4</v>
      </c>
      <c r="L221" s="144">
        <v>783.66</v>
      </c>
      <c r="M221" s="144">
        <v>2440.55</v>
      </c>
      <c r="N221" s="145">
        <v>7327.65</v>
      </c>
      <c r="O221" s="144">
        <v>2635.55</v>
      </c>
      <c r="P221" s="144">
        <v>10001.71</v>
      </c>
      <c r="Q221" s="145">
        <v>12637.25</v>
      </c>
      <c r="R221" s="233"/>
      <c r="S221" s="238"/>
      <c r="T221" s="238"/>
      <c r="U221" s="238"/>
      <c r="V221" s="238"/>
      <c r="W221" s="238"/>
      <c r="X221" s="238"/>
      <c r="Y221" s="238"/>
      <c r="Z221" s="238"/>
      <c r="AA221" s="238"/>
      <c r="AB221" s="238"/>
      <c r="AC221" s="238"/>
      <c r="AD221" s="238"/>
      <c r="AE221" s="238"/>
      <c r="AF221" s="238"/>
    </row>
    <row r="222" spans="1:32" ht="12">
      <c r="A222" s="192">
        <v>2012</v>
      </c>
      <c r="B222" s="197" t="s">
        <v>29</v>
      </c>
      <c r="C222" s="144">
        <v>4368.35</v>
      </c>
      <c r="D222" s="144">
        <v>1520.11</v>
      </c>
      <c r="E222" s="144">
        <v>470.22</v>
      </c>
      <c r="F222" s="144">
        <v>195</v>
      </c>
      <c r="G222" s="144">
        <v>6553.69</v>
      </c>
      <c r="H222" s="181">
        <v>611.97</v>
      </c>
      <c r="I222" s="144">
        <v>1371.16</v>
      </c>
      <c r="J222" s="144">
        <v>1702.72</v>
      </c>
      <c r="K222" s="144">
        <v>473.65</v>
      </c>
      <c r="L222" s="144">
        <v>828.94</v>
      </c>
      <c r="M222" s="144">
        <v>2440.55</v>
      </c>
      <c r="N222" s="145">
        <v>7428.99</v>
      </c>
      <c r="O222" s="144">
        <v>2635.55</v>
      </c>
      <c r="P222" s="144">
        <v>11347.13</v>
      </c>
      <c r="Q222" s="145">
        <v>13982.68</v>
      </c>
      <c r="R222" s="233"/>
      <c r="S222" s="238"/>
      <c r="T222" s="238"/>
      <c r="U222" s="238"/>
      <c r="V222" s="238"/>
      <c r="W222" s="238"/>
      <c r="X222" s="238"/>
      <c r="Y222" s="238"/>
      <c r="Z222" s="238"/>
      <c r="AA222" s="238"/>
      <c r="AB222" s="238"/>
      <c r="AC222" s="238"/>
      <c r="AD222" s="238"/>
      <c r="AE222" s="238"/>
      <c r="AF222" s="238"/>
    </row>
    <row r="223" spans="1:32" ht="12">
      <c r="A223" s="193">
        <v>2012</v>
      </c>
      <c r="B223" s="202" t="s">
        <v>30</v>
      </c>
      <c r="C223" s="148">
        <v>3828.56</v>
      </c>
      <c r="D223" s="148">
        <v>1193.69</v>
      </c>
      <c r="E223" s="148">
        <v>472.96</v>
      </c>
      <c r="F223" s="148">
        <v>195</v>
      </c>
      <c r="G223" s="148">
        <v>5690.21</v>
      </c>
      <c r="H223" s="182">
        <v>604.61</v>
      </c>
      <c r="I223" s="148">
        <v>1426.98</v>
      </c>
      <c r="J223" s="148">
        <v>1931.3</v>
      </c>
      <c r="K223" s="148">
        <v>490.71</v>
      </c>
      <c r="L223" s="148">
        <v>840.85</v>
      </c>
      <c r="M223" s="148">
        <v>2440.55</v>
      </c>
      <c r="N223" s="149">
        <v>7735.01</v>
      </c>
      <c r="O223" s="148">
        <v>2635.55</v>
      </c>
      <c r="P223" s="148">
        <v>10789.67</v>
      </c>
      <c r="Q223" s="149">
        <v>13425.22</v>
      </c>
      <c r="R223" s="233"/>
      <c r="S223" s="238"/>
      <c r="T223" s="238"/>
      <c r="U223" s="238"/>
      <c r="V223" s="238"/>
      <c r="W223" s="238"/>
      <c r="X223" s="238"/>
      <c r="Y223" s="238"/>
      <c r="Z223" s="238"/>
      <c r="AA223" s="238"/>
      <c r="AB223" s="238"/>
      <c r="AC223" s="238"/>
      <c r="AD223" s="238"/>
      <c r="AE223" s="238"/>
      <c r="AF223" s="238"/>
    </row>
    <row r="224" spans="1:32" ht="12">
      <c r="A224" s="192">
        <v>2013</v>
      </c>
      <c r="B224" s="197" t="s">
        <v>20</v>
      </c>
      <c r="C224" s="144">
        <v>3296.44</v>
      </c>
      <c r="D224" s="144">
        <v>1336.22</v>
      </c>
      <c r="E224" s="144">
        <v>698.67</v>
      </c>
      <c r="F224" s="144">
        <v>1561.5</v>
      </c>
      <c r="G224" s="144">
        <v>6892.83</v>
      </c>
      <c r="H224" s="181">
        <v>963.26</v>
      </c>
      <c r="I224" s="144">
        <v>1320.19</v>
      </c>
      <c r="J224" s="144">
        <v>1926.71</v>
      </c>
      <c r="K224" s="144">
        <v>502.11</v>
      </c>
      <c r="L224" s="144">
        <v>951.92</v>
      </c>
      <c r="M224" s="144">
        <v>1741.83</v>
      </c>
      <c r="N224" s="145">
        <v>7406.02</v>
      </c>
      <c r="O224" s="144">
        <v>3303.33</v>
      </c>
      <c r="P224" s="144">
        <v>10995.52</v>
      </c>
      <c r="Q224" s="145">
        <v>14298.85</v>
      </c>
      <c r="R224" s="233"/>
      <c r="S224" s="238"/>
      <c r="T224" s="238"/>
      <c r="U224" s="238"/>
      <c r="V224" s="238"/>
      <c r="W224" s="238"/>
      <c r="X224" s="238"/>
      <c r="Y224" s="238"/>
      <c r="Z224" s="238"/>
      <c r="AA224" s="238"/>
      <c r="AB224" s="238"/>
      <c r="AC224" s="238"/>
      <c r="AD224" s="238"/>
      <c r="AE224" s="238"/>
      <c r="AF224" s="238"/>
    </row>
    <row r="225" spans="1:32" ht="12">
      <c r="A225" s="192">
        <v>2013</v>
      </c>
      <c r="B225" s="197" t="s">
        <v>21</v>
      </c>
      <c r="C225" s="144">
        <v>3835.9</v>
      </c>
      <c r="D225" s="144">
        <v>1027.26</v>
      </c>
      <c r="E225" s="144">
        <v>506.24</v>
      </c>
      <c r="F225" s="144">
        <v>1561.5</v>
      </c>
      <c r="G225" s="144">
        <v>6930.9</v>
      </c>
      <c r="H225" s="181">
        <v>1045.17</v>
      </c>
      <c r="I225" s="144">
        <v>1320.19</v>
      </c>
      <c r="J225" s="144">
        <v>1704.7</v>
      </c>
      <c r="K225" s="144">
        <v>445.25</v>
      </c>
      <c r="L225" s="144">
        <v>857.51</v>
      </c>
      <c r="M225" s="144">
        <v>1826.83</v>
      </c>
      <c r="N225" s="145">
        <v>7199.66</v>
      </c>
      <c r="O225" s="144">
        <v>3388.33</v>
      </c>
      <c r="P225" s="144">
        <v>10742.22</v>
      </c>
      <c r="Q225" s="145">
        <v>14130.56</v>
      </c>
      <c r="R225" s="233"/>
      <c r="S225" s="238"/>
      <c r="T225" s="238"/>
      <c r="U225" s="238"/>
      <c r="V225" s="238"/>
      <c r="W225" s="238"/>
      <c r="X225" s="238"/>
      <c r="Y225" s="238"/>
      <c r="Z225" s="238"/>
      <c r="AA225" s="238"/>
      <c r="AB225" s="238"/>
      <c r="AC225" s="238"/>
      <c r="AD225" s="238"/>
      <c r="AE225" s="238"/>
      <c r="AF225" s="238"/>
    </row>
    <row r="226" spans="1:32" ht="12">
      <c r="A226" s="192">
        <v>2013</v>
      </c>
      <c r="B226" s="197" t="s">
        <v>22</v>
      </c>
      <c r="C226" s="144">
        <v>3588.41</v>
      </c>
      <c r="D226" s="144">
        <v>964.84</v>
      </c>
      <c r="E226" s="144">
        <v>392.07</v>
      </c>
      <c r="F226" s="144">
        <v>1561.5</v>
      </c>
      <c r="G226" s="144">
        <v>6506.82</v>
      </c>
      <c r="H226" s="181">
        <v>1072.95</v>
      </c>
      <c r="I226" s="144">
        <v>1103.15</v>
      </c>
      <c r="J226" s="144">
        <v>1704.06</v>
      </c>
      <c r="K226" s="144">
        <v>490.04</v>
      </c>
      <c r="L226" s="144">
        <v>962.58</v>
      </c>
      <c r="M226" s="144">
        <v>1826.83</v>
      </c>
      <c r="N226" s="145">
        <v>7159.61</v>
      </c>
      <c r="O226" s="144">
        <v>3388.33</v>
      </c>
      <c r="P226" s="144">
        <v>10278.09</v>
      </c>
      <c r="Q226" s="145">
        <v>13666.43</v>
      </c>
      <c r="R226" s="233"/>
      <c r="S226" s="238"/>
      <c r="T226" s="238"/>
      <c r="U226" s="238"/>
      <c r="V226" s="238"/>
      <c r="W226" s="238"/>
      <c r="X226" s="238"/>
      <c r="Y226" s="238"/>
      <c r="Z226" s="238"/>
      <c r="AA226" s="238"/>
      <c r="AB226" s="238"/>
      <c r="AC226" s="238"/>
      <c r="AD226" s="238"/>
      <c r="AE226" s="238"/>
      <c r="AF226" s="238"/>
    </row>
    <row r="227" spans="1:32" ht="12">
      <c r="A227" s="192">
        <v>2013</v>
      </c>
      <c r="B227" s="197" t="s">
        <v>23</v>
      </c>
      <c r="C227" s="144">
        <v>3932.22</v>
      </c>
      <c r="D227" s="144">
        <v>1043.33</v>
      </c>
      <c r="E227" s="144">
        <v>537.8</v>
      </c>
      <c r="F227" s="144">
        <v>1685.05</v>
      </c>
      <c r="G227" s="144">
        <v>7198.41</v>
      </c>
      <c r="H227" s="181">
        <v>1079.76</v>
      </c>
      <c r="I227" s="144">
        <v>1047.22</v>
      </c>
      <c r="J227" s="144">
        <v>1686.19</v>
      </c>
      <c r="K227" s="144">
        <v>580.28</v>
      </c>
      <c r="L227" s="144">
        <v>919.54</v>
      </c>
      <c r="M227" s="144">
        <v>2039.21</v>
      </c>
      <c r="N227" s="145">
        <v>7352.19</v>
      </c>
      <c r="O227" s="144">
        <v>3724.26</v>
      </c>
      <c r="P227" s="144">
        <v>10826.34</v>
      </c>
      <c r="Q227" s="145">
        <v>14550.59</v>
      </c>
      <c r="R227" s="233"/>
      <c r="S227" s="238"/>
      <c r="T227" s="238"/>
      <c r="U227" s="238"/>
      <c r="V227" s="238"/>
      <c r="W227" s="238"/>
      <c r="X227" s="238"/>
      <c r="Y227" s="238"/>
      <c r="Z227" s="238"/>
      <c r="AA227" s="238"/>
      <c r="AB227" s="238"/>
      <c r="AC227" s="238"/>
      <c r="AD227" s="238"/>
      <c r="AE227" s="238"/>
      <c r="AF227" s="238"/>
    </row>
    <row r="228" spans="1:32" ht="12.75" customHeight="1">
      <c r="A228" s="192">
        <v>2013</v>
      </c>
      <c r="B228" s="197" t="s">
        <v>19</v>
      </c>
      <c r="C228" s="144">
        <v>3957.31</v>
      </c>
      <c r="D228" s="144">
        <v>1194.17</v>
      </c>
      <c r="E228" s="144">
        <v>501.71</v>
      </c>
      <c r="F228" s="144">
        <v>1750.05</v>
      </c>
      <c r="G228" s="144">
        <v>7403.24</v>
      </c>
      <c r="H228" s="181">
        <v>1012.89</v>
      </c>
      <c r="I228" s="144">
        <v>1105.5</v>
      </c>
      <c r="J228" s="144">
        <v>1697.56</v>
      </c>
      <c r="K228" s="144">
        <v>455.8</v>
      </c>
      <c r="L228" s="144">
        <v>860.63</v>
      </c>
      <c r="M228" s="144">
        <v>1974.21</v>
      </c>
      <c r="N228" s="145">
        <v>7106.59</v>
      </c>
      <c r="O228" s="144">
        <v>3724.26</v>
      </c>
      <c r="P228" s="144">
        <v>10785.57</v>
      </c>
      <c r="Q228" s="145">
        <v>14509.83</v>
      </c>
      <c r="R228" s="233"/>
      <c r="S228" s="238"/>
      <c r="T228" s="238"/>
      <c r="U228" s="238"/>
      <c r="V228" s="238"/>
      <c r="W228" s="238"/>
      <c r="X228" s="238"/>
      <c r="Y228" s="238"/>
      <c r="Z228" s="238"/>
      <c r="AA228" s="238"/>
      <c r="AB228" s="238"/>
      <c r="AC228" s="238"/>
      <c r="AD228" s="238"/>
      <c r="AE228" s="238"/>
      <c r="AF228" s="238"/>
    </row>
    <row r="229" spans="1:32" ht="12">
      <c r="A229" s="192">
        <v>2013</v>
      </c>
      <c r="B229" s="197" t="s">
        <v>24</v>
      </c>
      <c r="C229" s="144">
        <v>3842.56</v>
      </c>
      <c r="D229" s="144">
        <v>1273.86</v>
      </c>
      <c r="E229" s="144">
        <v>508.24</v>
      </c>
      <c r="F229" s="144">
        <v>1719.05</v>
      </c>
      <c r="G229" s="144">
        <v>7343.72</v>
      </c>
      <c r="H229" s="181">
        <v>986.82</v>
      </c>
      <c r="I229" s="144">
        <v>1234.81</v>
      </c>
      <c r="J229" s="144">
        <v>1633.95</v>
      </c>
      <c r="K229" s="144">
        <v>480.7</v>
      </c>
      <c r="L229" s="144">
        <v>871.62</v>
      </c>
      <c r="M229" s="144">
        <v>2005.21</v>
      </c>
      <c r="N229" s="145">
        <v>7213.1</v>
      </c>
      <c r="O229" s="144">
        <v>3724.26</v>
      </c>
      <c r="P229" s="144">
        <v>10832.57</v>
      </c>
      <c r="Q229" s="145">
        <v>14556.82</v>
      </c>
      <c r="R229" s="233"/>
      <c r="S229" s="238"/>
      <c r="T229" s="238"/>
      <c r="U229" s="238"/>
      <c r="V229" s="238"/>
      <c r="W229" s="238"/>
      <c r="X229" s="238"/>
      <c r="Y229" s="238"/>
      <c r="Z229" s="238"/>
      <c r="AA229" s="238"/>
      <c r="AB229" s="238"/>
      <c r="AC229" s="238"/>
      <c r="AD229" s="238"/>
      <c r="AE229" s="238"/>
      <c r="AF229" s="238"/>
    </row>
    <row r="230" spans="1:32" ht="12.75" customHeight="1">
      <c r="A230" s="192">
        <v>2013</v>
      </c>
      <c r="B230" s="197" t="s">
        <v>25</v>
      </c>
      <c r="C230" s="144">
        <v>3486.97</v>
      </c>
      <c r="D230" s="144">
        <v>1074.07</v>
      </c>
      <c r="E230" s="144">
        <v>470.8</v>
      </c>
      <c r="F230" s="144">
        <v>1932</v>
      </c>
      <c r="G230" s="144">
        <v>6963.84</v>
      </c>
      <c r="H230" s="181">
        <v>926.69</v>
      </c>
      <c r="I230" s="144">
        <v>1304.17</v>
      </c>
      <c r="J230" s="144">
        <v>1694.99</v>
      </c>
      <c r="K230" s="144">
        <v>398.46</v>
      </c>
      <c r="L230" s="144">
        <v>871.21</v>
      </c>
      <c r="M230" s="144">
        <v>1652.24</v>
      </c>
      <c r="N230" s="145">
        <v>6847.76</v>
      </c>
      <c r="O230" s="144">
        <v>3584.24</v>
      </c>
      <c r="P230" s="144">
        <v>10227.37</v>
      </c>
      <c r="Q230" s="145">
        <v>13811.61</v>
      </c>
      <c r="R230" s="233"/>
      <c r="S230" s="238"/>
      <c r="T230" s="238"/>
      <c r="U230" s="238"/>
      <c r="V230" s="238"/>
      <c r="W230" s="238"/>
      <c r="X230" s="238"/>
      <c r="Y230" s="238"/>
      <c r="Z230" s="238"/>
      <c r="AA230" s="238"/>
      <c r="AB230" s="238"/>
      <c r="AC230" s="238"/>
      <c r="AD230" s="238"/>
      <c r="AE230" s="238"/>
      <c r="AF230" s="238"/>
    </row>
    <row r="231" spans="1:32" ht="12">
      <c r="A231" s="192">
        <v>2013</v>
      </c>
      <c r="B231" s="197" t="s">
        <v>26</v>
      </c>
      <c r="C231" s="144">
        <v>3292.12</v>
      </c>
      <c r="D231" s="150">
        <v>961.28</v>
      </c>
      <c r="E231" s="150">
        <v>457.84</v>
      </c>
      <c r="F231" s="150">
        <v>1973</v>
      </c>
      <c r="G231" s="145">
        <v>6684.24</v>
      </c>
      <c r="H231" s="150">
        <v>1001.21</v>
      </c>
      <c r="I231" s="150">
        <v>1401.79</v>
      </c>
      <c r="J231" s="150">
        <v>1652.33</v>
      </c>
      <c r="K231" s="150">
        <v>428.73</v>
      </c>
      <c r="L231" s="150">
        <v>922.22</v>
      </c>
      <c r="M231" s="150">
        <v>1734.24</v>
      </c>
      <c r="N231" s="145">
        <v>7140.52</v>
      </c>
      <c r="O231" s="150">
        <v>3707.24</v>
      </c>
      <c r="P231" s="150">
        <v>10117.52</v>
      </c>
      <c r="Q231" s="145">
        <v>13824.76</v>
      </c>
      <c r="R231" s="233"/>
      <c r="S231" s="238"/>
      <c r="T231" s="238"/>
      <c r="U231" s="238"/>
      <c r="V231" s="238"/>
      <c r="W231" s="238"/>
      <c r="X231" s="238"/>
      <c r="Y231" s="238"/>
      <c r="Z231" s="238"/>
      <c r="AA231" s="238"/>
      <c r="AB231" s="238"/>
      <c r="AC231" s="238"/>
      <c r="AD231" s="238"/>
      <c r="AE231" s="238"/>
      <c r="AF231" s="238"/>
    </row>
    <row r="232" spans="1:32" ht="12.75" customHeight="1">
      <c r="A232" s="192">
        <v>2013</v>
      </c>
      <c r="B232" s="197" t="s">
        <v>27</v>
      </c>
      <c r="C232" s="144">
        <v>3313.74</v>
      </c>
      <c r="D232" s="150">
        <v>1020.44</v>
      </c>
      <c r="E232" s="150">
        <v>472.95</v>
      </c>
      <c r="F232" s="150">
        <v>1943</v>
      </c>
      <c r="G232" s="151">
        <v>6750.13</v>
      </c>
      <c r="H232" s="150">
        <v>1015.42</v>
      </c>
      <c r="I232" s="150">
        <v>1275.6</v>
      </c>
      <c r="J232" s="150">
        <v>1641.16</v>
      </c>
      <c r="K232" s="150">
        <v>468.85</v>
      </c>
      <c r="L232" s="150">
        <v>804.26</v>
      </c>
      <c r="M232" s="150">
        <v>1841.24</v>
      </c>
      <c r="N232" s="151">
        <v>7046.54</v>
      </c>
      <c r="O232" s="150">
        <v>3784.24</v>
      </c>
      <c r="P232" s="150">
        <v>10012.43</v>
      </c>
      <c r="Q232" s="151">
        <v>13796.67</v>
      </c>
      <c r="R232" s="233"/>
      <c r="S232" s="238"/>
      <c r="T232" s="238"/>
      <c r="U232" s="238"/>
      <c r="V232" s="238"/>
      <c r="W232" s="238"/>
      <c r="X232" s="238"/>
      <c r="Y232" s="238"/>
      <c r="Z232" s="238"/>
      <c r="AA232" s="238"/>
      <c r="AB232" s="238"/>
      <c r="AC232" s="238"/>
      <c r="AD232" s="238"/>
      <c r="AE232" s="238"/>
      <c r="AF232" s="238"/>
    </row>
    <row r="233" spans="1:32" ht="12">
      <c r="A233" s="192">
        <v>2013</v>
      </c>
      <c r="B233" s="197" t="s">
        <v>28</v>
      </c>
      <c r="C233" s="144">
        <v>3459.37</v>
      </c>
      <c r="D233" s="150">
        <v>912.87</v>
      </c>
      <c r="E233" s="150">
        <v>519.99</v>
      </c>
      <c r="F233" s="150">
        <v>1449.29</v>
      </c>
      <c r="G233" s="151">
        <v>6341.52</v>
      </c>
      <c r="H233" s="150">
        <v>959.94</v>
      </c>
      <c r="I233" s="150">
        <v>1291.74</v>
      </c>
      <c r="J233" s="150">
        <v>1555.89</v>
      </c>
      <c r="K233" s="150">
        <v>431.58</v>
      </c>
      <c r="L233" s="150">
        <v>835.15</v>
      </c>
      <c r="M233" s="150">
        <v>2435.09</v>
      </c>
      <c r="N233" s="151">
        <v>7509.38</v>
      </c>
      <c r="O233" s="150">
        <v>3884.37</v>
      </c>
      <c r="P233" s="150">
        <v>9966.53</v>
      </c>
      <c r="Q233" s="151">
        <v>13850.91</v>
      </c>
      <c r="R233" s="233"/>
      <c r="S233" s="238"/>
      <c r="T233" s="238"/>
      <c r="U233" s="238"/>
      <c r="V233" s="238"/>
      <c r="W233" s="238"/>
      <c r="X233" s="238"/>
      <c r="Y233" s="238"/>
      <c r="Z233" s="238"/>
      <c r="AA233" s="238"/>
      <c r="AB233" s="238"/>
      <c r="AC233" s="238"/>
      <c r="AD233" s="238"/>
      <c r="AE233" s="238"/>
      <c r="AF233" s="238"/>
    </row>
    <row r="234" spans="1:32" ht="12.75" customHeight="1">
      <c r="A234" s="192">
        <v>2013</v>
      </c>
      <c r="B234" s="197" t="s">
        <v>29</v>
      </c>
      <c r="C234" s="144">
        <v>3613.9</v>
      </c>
      <c r="D234" s="150">
        <v>660.29</v>
      </c>
      <c r="E234" s="150">
        <v>544.49</v>
      </c>
      <c r="F234" s="150">
        <v>1479.29</v>
      </c>
      <c r="G234" s="151">
        <v>6297.96</v>
      </c>
      <c r="H234" s="150">
        <v>929.94</v>
      </c>
      <c r="I234" s="150">
        <v>1405.48</v>
      </c>
      <c r="J234" s="150">
        <v>1589.98</v>
      </c>
      <c r="K234" s="150">
        <v>456.46</v>
      </c>
      <c r="L234" s="150">
        <v>717.88</v>
      </c>
      <c r="M234" s="150">
        <v>2422.09</v>
      </c>
      <c r="N234" s="151">
        <v>7521.82</v>
      </c>
      <c r="O234" s="150">
        <v>3901.37</v>
      </c>
      <c r="P234" s="150">
        <v>9918.41</v>
      </c>
      <c r="Q234" s="151">
        <v>13819.78</v>
      </c>
      <c r="R234" s="233"/>
      <c r="S234" s="238"/>
      <c r="T234" s="238"/>
      <c r="U234" s="238"/>
      <c r="V234" s="238"/>
      <c r="W234" s="238"/>
      <c r="X234" s="238"/>
      <c r="Y234" s="238"/>
      <c r="Z234" s="238"/>
      <c r="AA234" s="238"/>
      <c r="AB234" s="238"/>
      <c r="AC234" s="238"/>
      <c r="AD234" s="238"/>
      <c r="AE234" s="238"/>
      <c r="AF234" s="238"/>
    </row>
    <row r="235" spans="1:32" ht="12">
      <c r="A235" s="193">
        <v>2013</v>
      </c>
      <c r="B235" s="202" t="s">
        <v>30</v>
      </c>
      <c r="C235" s="148">
        <v>3592.47</v>
      </c>
      <c r="D235" s="148">
        <v>1102.44</v>
      </c>
      <c r="E235" s="148">
        <v>512.54</v>
      </c>
      <c r="F235" s="148">
        <v>1469.29</v>
      </c>
      <c r="G235" s="148">
        <v>6676.73</v>
      </c>
      <c r="H235" s="182">
        <v>1041.11</v>
      </c>
      <c r="I235" s="148">
        <v>1419.29</v>
      </c>
      <c r="J235" s="148">
        <v>1539.29</v>
      </c>
      <c r="K235" s="148">
        <v>403.53</v>
      </c>
      <c r="L235" s="148">
        <v>692.91</v>
      </c>
      <c r="M235" s="148">
        <v>2432.09</v>
      </c>
      <c r="N235" s="149">
        <v>7528.21</v>
      </c>
      <c r="O235" s="148">
        <v>3901.37</v>
      </c>
      <c r="P235" s="148">
        <v>10303.58</v>
      </c>
      <c r="Q235" s="149">
        <v>14204.95</v>
      </c>
      <c r="R235" s="233"/>
      <c r="S235" s="238"/>
      <c r="T235" s="238"/>
      <c r="U235" s="238"/>
      <c r="V235" s="238"/>
      <c r="W235" s="238"/>
      <c r="X235" s="238"/>
      <c r="Y235" s="238"/>
      <c r="Z235" s="238"/>
      <c r="AA235" s="238"/>
      <c r="AB235" s="238"/>
      <c r="AC235" s="238"/>
      <c r="AD235" s="238"/>
      <c r="AE235" s="238"/>
      <c r="AF235" s="238"/>
    </row>
    <row r="236" spans="1:32" ht="12.75" customHeight="1">
      <c r="A236" s="192">
        <v>2014</v>
      </c>
      <c r="B236" s="197" t="s">
        <v>20</v>
      </c>
      <c r="C236" s="144">
        <v>3336.14</v>
      </c>
      <c r="D236" s="144">
        <v>1033.69</v>
      </c>
      <c r="E236" s="144">
        <v>581.46</v>
      </c>
      <c r="F236" s="144">
        <v>1980.3</v>
      </c>
      <c r="G236" s="144">
        <v>6931.59</v>
      </c>
      <c r="H236" s="181">
        <v>1005.67</v>
      </c>
      <c r="I236" s="144">
        <v>1296.74</v>
      </c>
      <c r="J236" s="144">
        <v>1642.49</v>
      </c>
      <c r="K236" s="144">
        <v>394.58</v>
      </c>
      <c r="L236" s="144">
        <v>730.61</v>
      </c>
      <c r="M236" s="144">
        <v>1747.27</v>
      </c>
      <c r="N236" s="145">
        <v>6817.36</v>
      </c>
      <c r="O236" s="144">
        <v>3727.57</v>
      </c>
      <c r="P236" s="144">
        <v>10021.37</v>
      </c>
      <c r="Q236" s="145">
        <v>13748.95</v>
      </c>
      <c r="R236" s="233"/>
      <c r="S236" s="238"/>
      <c r="T236" s="238"/>
      <c r="U236" s="238"/>
      <c r="V236" s="238"/>
      <c r="W236" s="238"/>
      <c r="X236" s="238"/>
      <c r="Y236" s="238"/>
      <c r="Z236" s="238"/>
      <c r="AA236" s="238"/>
      <c r="AB236" s="238"/>
      <c r="AC236" s="238"/>
      <c r="AD236" s="238"/>
      <c r="AE236" s="238"/>
      <c r="AF236" s="238"/>
    </row>
    <row r="237" spans="1:32" ht="12">
      <c r="A237" s="192">
        <v>2014</v>
      </c>
      <c r="B237" s="197" t="s">
        <v>21</v>
      </c>
      <c r="C237" s="144">
        <v>3715.27</v>
      </c>
      <c r="D237" s="144">
        <v>962.26</v>
      </c>
      <c r="E237" s="144">
        <v>533.21</v>
      </c>
      <c r="F237" s="144">
        <v>1967.3</v>
      </c>
      <c r="G237" s="144">
        <v>7178.04</v>
      </c>
      <c r="H237" s="181">
        <v>968.15</v>
      </c>
      <c r="I237" s="144">
        <v>1255.62</v>
      </c>
      <c r="J237" s="144">
        <v>1534.95</v>
      </c>
      <c r="K237" s="144">
        <v>371.42</v>
      </c>
      <c r="L237" s="144">
        <v>772.46</v>
      </c>
      <c r="M237" s="144">
        <v>1740.27</v>
      </c>
      <c r="N237" s="145">
        <v>6642.87</v>
      </c>
      <c r="O237" s="144">
        <v>3707.57</v>
      </c>
      <c r="P237" s="144">
        <v>10113.33</v>
      </c>
      <c r="Q237" s="145">
        <v>13820.91</v>
      </c>
      <c r="R237" s="233"/>
      <c r="S237" s="238"/>
      <c r="T237" s="238"/>
      <c r="U237" s="238"/>
      <c r="V237" s="238"/>
      <c r="W237" s="238"/>
      <c r="X237" s="238"/>
      <c r="Y237" s="238"/>
      <c r="Z237" s="238"/>
      <c r="AA237" s="238"/>
      <c r="AB237" s="238"/>
      <c r="AC237" s="238"/>
      <c r="AD237" s="238"/>
      <c r="AE237" s="238"/>
      <c r="AF237" s="238"/>
    </row>
    <row r="238" spans="1:32" ht="12.75" customHeight="1">
      <c r="A238" s="192">
        <v>2014</v>
      </c>
      <c r="B238" s="197" t="s">
        <v>22</v>
      </c>
      <c r="C238" s="144">
        <v>3537.59</v>
      </c>
      <c r="D238" s="144">
        <v>1216.47</v>
      </c>
      <c r="E238" s="144">
        <v>452.04</v>
      </c>
      <c r="F238" s="144">
        <v>1946.3</v>
      </c>
      <c r="G238" s="144">
        <v>7152.39</v>
      </c>
      <c r="H238" s="181">
        <v>1065.61</v>
      </c>
      <c r="I238" s="144">
        <v>1210.27</v>
      </c>
      <c r="J238" s="144">
        <v>1476.72</v>
      </c>
      <c r="K238" s="144">
        <v>368.25</v>
      </c>
      <c r="L238" s="144">
        <v>709.91</v>
      </c>
      <c r="M238" s="144">
        <v>1768.77</v>
      </c>
      <c r="N238" s="145">
        <v>6599.54</v>
      </c>
      <c r="O238" s="144">
        <v>3715.07</v>
      </c>
      <c r="P238" s="144">
        <v>10036.85</v>
      </c>
      <c r="Q238" s="145">
        <v>13751.92</v>
      </c>
      <c r="R238" s="233"/>
      <c r="S238" s="238"/>
      <c r="T238" s="238"/>
      <c r="U238" s="238"/>
      <c r="V238" s="238"/>
      <c r="W238" s="238"/>
      <c r="X238" s="238"/>
      <c r="Y238" s="238"/>
      <c r="Z238" s="238"/>
      <c r="AA238" s="238"/>
      <c r="AB238" s="238"/>
      <c r="AC238" s="238"/>
      <c r="AD238" s="238"/>
      <c r="AE238" s="238"/>
      <c r="AF238" s="238"/>
    </row>
    <row r="239" spans="1:32" ht="12">
      <c r="A239" s="192">
        <v>2014</v>
      </c>
      <c r="B239" s="197" t="s">
        <v>23</v>
      </c>
      <c r="C239" s="144">
        <v>3233.48</v>
      </c>
      <c r="D239" s="144">
        <v>1129.34</v>
      </c>
      <c r="E239" s="144">
        <v>558.98</v>
      </c>
      <c r="F239" s="144">
        <v>1711.6</v>
      </c>
      <c r="G239" s="144">
        <v>6633.4</v>
      </c>
      <c r="H239" s="181">
        <v>1009.28</v>
      </c>
      <c r="I239" s="144">
        <v>1099.06</v>
      </c>
      <c r="J239" s="144">
        <v>1742.96</v>
      </c>
      <c r="K239" s="144">
        <v>342.04</v>
      </c>
      <c r="L239" s="144">
        <v>760.59</v>
      </c>
      <c r="M239" s="144">
        <v>1605.26</v>
      </c>
      <c r="N239" s="145">
        <v>6559.19</v>
      </c>
      <c r="O239" s="144">
        <v>3316.86</v>
      </c>
      <c r="P239" s="144">
        <v>9875.72</v>
      </c>
      <c r="Q239" s="145">
        <v>13192.58</v>
      </c>
      <c r="R239" s="233"/>
      <c r="S239" s="238"/>
      <c r="T239" s="238"/>
      <c r="U239" s="238"/>
      <c r="V239" s="238"/>
      <c r="W239" s="238"/>
      <c r="X239" s="238"/>
      <c r="Y239" s="238"/>
      <c r="Z239" s="238"/>
      <c r="AA239" s="238"/>
      <c r="AB239" s="238"/>
      <c r="AC239" s="238"/>
      <c r="AD239" s="238"/>
      <c r="AE239" s="238"/>
      <c r="AF239" s="238"/>
    </row>
    <row r="240" spans="1:32" ht="12">
      <c r="A240" s="192">
        <v>2014</v>
      </c>
      <c r="B240" s="197" t="s">
        <v>19</v>
      </c>
      <c r="C240" s="144">
        <v>3064.66</v>
      </c>
      <c r="D240" s="144">
        <v>1306.36</v>
      </c>
      <c r="E240" s="144">
        <v>584.58</v>
      </c>
      <c r="F240" s="144">
        <v>1711.1</v>
      </c>
      <c r="G240" s="144">
        <v>6666.7</v>
      </c>
      <c r="H240" s="181">
        <v>1041.22</v>
      </c>
      <c r="I240" s="144">
        <v>1141.88</v>
      </c>
      <c r="J240" s="144">
        <v>1771.83</v>
      </c>
      <c r="K240" s="144">
        <v>312.55</v>
      </c>
      <c r="L240" s="144">
        <v>704.41</v>
      </c>
      <c r="M240" s="144">
        <v>1617.76</v>
      </c>
      <c r="N240" s="145">
        <v>6589.66</v>
      </c>
      <c r="O240" s="144">
        <v>3328.86</v>
      </c>
      <c r="P240" s="144">
        <v>9927.5</v>
      </c>
      <c r="Q240" s="145">
        <v>13256.36</v>
      </c>
      <c r="R240" s="233"/>
      <c r="S240" s="238"/>
      <c r="T240" s="238"/>
      <c r="U240" s="238"/>
      <c r="V240" s="238"/>
      <c r="W240" s="238"/>
      <c r="X240" s="238"/>
      <c r="Y240" s="238"/>
      <c r="Z240" s="238"/>
      <c r="AA240" s="238"/>
      <c r="AB240" s="238"/>
      <c r="AC240" s="238"/>
      <c r="AD240" s="238"/>
      <c r="AE240" s="238"/>
      <c r="AF240" s="238"/>
    </row>
    <row r="241" spans="1:32" ht="12">
      <c r="A241" s="192">
        <v>2014</v>
      </c>
      <c r="B241" s="197" t="s">
        <v>24</v>
      </c>
      <c r="C241" s="144">
        <v>3383.74</v>
      </c>
      <c r="D241" s="144">
        <v>1225.74</v>
      </c>
      <c r="E241" s="144">
        <v>547.68</v>
      </c>
      <c r="F241" s="144">
        <v>1798.8</v>
      </c>
      <c r="G241" s="144">
        <v>6955.97</v>
      </c>
      <c r="H241" s="181">
        <v>887.25</v>
      </c>
      <c r="I241" s="144">
        <v>1117.6</v>
      </c>
      <c r="J241" s="144">
        <v>1715.25</v>
      </c>
      <c r="K241" s="144">
        <v>241.21</v>
      </c>
      <c r="L241" s="144">
        <v>718.13</v>
      </c>
      <c r="M241" s="144">
        <v>1528.76</v>
      </c>
      <c r="N241" s="145">
        <v>6208.2</v>
      </c>
      <c r="O241" s="144">
        <v>3327.56</v>
      </c>
      <c r="P241" s="144">
        <v>9836.61</v>
      </c>
      <c r="Q241" s="145">
        <v>13164.17</v>
      </c>
      <c r="R241" s="233"/>
      <c r="S241" s="238"/>
      <c r="T241" s="238"/>
      <c r="U241" s="238"/>
      <c r="V241" s="238"/>
      <c r="W241" s="238"/>
      <c r="X241" s="238"/>
      <c r="Y241" s="238"/>
      <c r="Z241" s="238"/>
      <c r="AA241" s="238"/>
      <c r="AB241" s="238"/>
      <c r="AC241" s="238"/>
      <c r="AD241" s="238"/>
      <c r="AE241" s="238"/>
      <c r="AF241" s="238"/>
    </row>
    <row r="242" spans="1:32" ht="12">
      <c r="A242" s="192">
        <v>2014</v>
      </c>
      <c r="B242" s="197" t="s">
        <v>25</v>
      </c>
      <c r="C242" s="144">
        <v>3153.98</v>
      </c>
      <c r="D242" s="144">
        <v>1195.59</v>
      </c>
      <c r="E242" s="144">
        <v>465.52</v>
      </c>
      <c r="F242" s="144">
        <v>1841.25</v>
      </c>
      <c r="G242" s="144">
        <v>6656.34</v>
      </c>
      <c r="H242" s="181">
        <v>945.98</v>
      </c>
      <c r="I242" s="144">
        <v>1162.63</v>
      </c>
      <c r="J242" s="144">
        <v>1625.07</v>
      </c>
      <c r="K242" s="144">
        <v>325.46</v>
      </c>
      <c r="L242" s="144">
        <v>695.21</v>
      </c>
      <c r="M242" s="144">
        <v>2104.5</v>
      </c>
      <c r="N242" s="145">
        <v>6858.85</v>
      </c>
      <c r="O242" s="144">
        <v>3945.75</v>
      </c>
      <c r="P242" s="144">
        <v>9569.44</v>
      </c>
      <c r="Q242" s="145">
        <v>13515.19</v>
      </c>
      <c r="R242" s="233"/>
      <c r="S242" s="238"/>
      <c r="T242" s="238"/>
      <c r="U242" s="238"/>
      <c r="V242" s="238"/>
      <c r="W242" s="238"/>
      <c r="X242" s="238"/>
      <c r="Y242" s="238"/>
      <c r="Z242" s="238"/>
      <c r="AA242" s="238"/>
      <c r="AB242" s="238"/>
      <c r="AC242" s="238"/>
      <c r="AD242" s="238"/>
      <c r="AE242" s="238"/>
      <c r="AF242" s="238"/>
    </row>
    <row r="243" spans="1:32" ht="12">
      <c r="A243" s="192">
        <v>2014</v>
      </c>
      <c r="B243" s="197" t="s">
        <v>26</v>
      </c>
      <c r="C243" s="144">
        <v>3616.31</v>
      </c>
      <c r="D243" s="150">
        <v>1183.2</v>
      </c>
      <c r="E243" s="150">
        <v>465.52</v>
      </c>
      <c r="F243" s="150">
        <v>1833.2</v>
      </c>
      <c r="G243" s="145">
        <v>7098.23</v>
      </c>
      <c r="H243" s="150">
        <v>943.59</v>
      </c>
      <c r="I243" s="150">
        <v>1092.61</v>
      </c>
      <c r="J243" s="150">
        <v>1800.44</v>
      </c>
      <c r="K243" s="150">
        <v>363.1</v>
      </c>
      <c r="L243" s="150">
        <v>669.36</v>
      </c>
      <c r="M243" s="150">
        <v>2212.19</v>
      </c>
      <c r="N243" s="145">
        <v>7081.29</v>
      </c>
      <c r="O243" s="150">
        <v>4045.39</v>
      </c>
      <c r="P243" s="150">
        <v>10134.13</v>
      </c>
      <c r="Q243" s="145">
        <v>14179.53</v>
      </c>
      <c r="R243" s="233"/>
      <c r="S243" s="238"/>
      <c r="T243" s="238"/>
      <c r="U243" s="238"/>
      <c r="V243" s="238"/>
      <c r="W243" s="238"/>
      <c r="X243" s="238"/>
      <c r="Y243" s="238"/>
      <c r="Z243" s="238"/>
      <c r="AA243" s="238"/>
      <c r="AB243" s="238"/>
      <c r="AC243" s="238"/>
      <c r="AD243" s="238"/>
      <c r="AE243" s="238"/>
      <c r="AF243" s="238"/>
    </row>
    <row r="244" spans="1:32" ht="12">
      <c r="A244" s="192">
        <v>2014</v>
      </c>
      <c r="B244" s="197" t="s">
        <v>27</v>
      </c>
      <c r="C244" s="144">
        <v>3248.15</v>
      </c>
      <c r="D244" s="150">
        <v>1309.23</v>
      </c>
      <c r="E244" s="150">
        <v>511.63</v>
      </c>
      <c r="F244" s="150">
        <v>1863.2</v>
      </c>
      <c r="G244" s="151">
        <v>6932.21</v>
      </c>
      <c r="H244" s="150">
        <v>913.52</v>
      </c>
      <c r="I244" s="150">
        <v>1259.3</v>
      </c>
      <c r="J244" s="150">
        <v>1681.38</v>
      </c>
      <c r="K244" s="150">
        <v>329.87</v>
      </c>
      <c r="L244" s="150">
        <v>684.49</v>
      </c>
      <c r="M244" s="150">
        <v>2214.79</v>
      </c>
      <c r="N244" s="151">
        <v>7083.36</v>
      </c>
      <c r="O244" s="150">
        <v>4077.99</v>
      </c>
      <c r="P244" s="150">
        <v>9937.57</v>
      </c>
      <c r="Q244" s="151">
        <v>14015.57</v>
      </c>
      <c r="R244" s="233"/>
      <c r="S244" s="238"/>
      <c r="T244" s="238"/>
      <c r="U244" s="238"/>
      <c r="V244" s="238"/>
      <c r="W244" s="238"/>
      <c r="X244" s="238"/>
      <c r="Y244" s="238"/>
      <c r="Z244" s="238"/>
      <c r="AA244" s="238"/>
      <c r="AB244" s="238"/>
      <c r="AC244" s="238"/>
      <c r="AD244" s="238"/>
      <c r="AE244" s="238"/>
      <c r="AF244" s="238"/>
    </row>
    <row r="245" spans="1:32" ht="12">
      <c r="A245" s="192">
        <v>2014</v>
      </c>
      <c r="B245" s="197" t="s">
        <v>28</v>
      </c>
      <c r="C245" s="144">
        <v>3145.45</v>
      </c>
      <c r="D245" s="150">
        <v>1234.98</v>
      </c>
      <c r="E245" s="150">
        <v>502.44</v>
      </c>
      <c r="F245" s="150">
        <v>1717.9</v>
      </c>
      <c r="G245" s="151">
        <v>6600.76</v>
      </c>
      <c r="H245" s="150">
        <v>884.27</v>
      </c>
      <c r="I245" s="150">
        <v>1228.02</v>
      </c>
      <c r="J245" s="150">
        <v>1654.08</v>
      </c>
      <c r="K245" s="150">
        <v>291.55</v>
      </c>
      <c r="L245" s="150">
        <v>673.65</v>
      </c>
      <c r="M245" s="150">
        <v>2028.61</v>
      </c>
      <c r="N245" s="151">
        <v>6760.19</v>
      </c>
      <c r="O245" s="150">
        <v>3746.51</v>
      </c>
      <c r="P245" s="150">
        <v>9614.45</v>
      </c>
      <c r="Q245" s="151">
        <v>13360.95</v>
      </c>
      <c r="R245" s="233"/>
      <c r="S245" s="238"/>
      <c r="T245" s="238"/>
      <c r="U245" s="238"/>
      <c r="V245" s="238"/>
      <c r="W245" s="238"/>
      <c r="X245" s="238"/>
      <c r="Y245" s="238"/>
      <c r="Z245" s="238"/>
      <c r="AA245" s="238"/>
      <c r="AB245" s="238"/>
      <c r="AC245" s="238"/>
      <c r="AD245" s="238"/>
      <c r="AE245" s="238"/>
      <c r="AF245" s="238"/>
    </row>
    <row r="246" spans="1:32" ht="12">
      <c r="A246" s="192">
        <v>2014</v>
      </c>
      <c r="B246" s="197" t="s">
        <v>29</v>
      </c>
      <c r="C246" s="144">
        <v>3459.69</v>
      </c>
      <c r="D246" s="150">
        <v>1362.36</v>
      </c>
      <c r="E246" s="150">
        <v>432.89</v>
      </c>
      <c r="F246" s="150">
        <v>1627.9</v>
      </c>
      <c r="G246" s="151">
        <v>6882.84</v>
      </c>
      <c r="H246" s="150">
        <v>941.78</v>
      </c>
      <c r="I246" s="150">
        <v>1209.96</v>
      </c>
      <c r="J246" s="150">
        <v>1677.22</v>
      </c>
      <c r="K246" s="150">
        <v>270.58</v>
      </c>
      <c r="L246" s="150">
        <v>716.86</v>
      </c>
      <c r="M246" s="150">
        <v>1930.3</v>
      </c>
      <c r="N246" s="151">
        <v>6746.7</v>
      </c>
      <c r="O246" s="150">
        <v>3558.2</v>
      </c>
      <c r="P246" s="150">
        <v>10071.34</v>
      </c>
      <c r="Q246" s="151">
        <v>13629.54</v>
      </c>
      <c r="R246" s="233"/>
      <c r="S246" s="238"/>
      <c r="T246" s="238"/>
      <c r="U246" s="238"/>
      <c r="V246" s="238"/>
      <c r="W246" s="238"/>
      <c r="X246" s="238"/>
      <c r="Y246" s="238"/>
      <c r="Z246" s="238"/>
      <c r="AA246" s="238"/>
      <c r="AB246" s="238"/>
      <c r="AC246" s="238"/>
      <c r="AD246" s="238"/>
      <c r="AE246" s="238"/>
      <c r="AF246" s="238"/>
    </row>
    <row r="247" spans="1:32" ht="12">
      <c r="A247" s="193">
        <v>2014</v>
      </c>
      <c r="B247" s="202" t="s">
        <v>30</v>
      </c>
      <c r="C247" s="148">
        <v>3876.07</v>
      </c>
      <c r="D247" s="148">
        <v>1146.83</v>
      </c>
      <c r="E247" s="148">
        <v>460.03</v>
      </c>
      <c r="F247" s="148">
        <v>1727.9</v>
      </c>
      <c r="G247" s="148">
        <v>7210.83</v>
      </c>
      <c r="H247" s="182">
        <v>947</v>
      </c>
      <c r="I247" s="148">
        <v>1177.98</v>
      </c>
      <c r="J247" s="148">
        <v>1656.16</v>
      </c>
      <c r="K247" s="148">
        <v>253.26</v>
      </c>
      <c r="L247" s="148">
        <v>773.16</v>
      </c>
      <c r="M247" s="148">
        <v>2063.61</v>
      </c>
      <c r="N247" s="149">
        <v>6871.16</v>
      </c>
      <c r="O247" s="148">
        <v>3791.51</v>
      </c>
      <c r="P247" s="148">
        <v>10290.49</v>
      </c>
      <c r="Q247" s="149">
        <v>14081.99</v>
      </c>
      <c r="R247" s="233"/>
      <c r="S247" s="238"/>
      <c r="T247" s="238"/>
      <c r="U247" s="238"/>
      <c r="V247" s="238"/>
      <c r="W247" s="238"/>
      <c r="X247" s="238"/>
      <c r="Y247" s="238"/>
      <c r="Z247" s="238"/>
      <c r="AA247" s="238"/>
      <c r="AB247" s="238"/>
      <c r="AC247" s="238"/>
      <c r="AD247" s="238"/>
      <c r="AE247" s="238"/>
      <c r="AF247" s="238"/>
    </row>
    <row r="248" spans="1:32" ht="12">
      <c r="A248" s="192">
        <v>2015</v>
      </c>
      <c r="B248" s="197" t="s">
        <v>20</v>
      </c>
      <c r="C248" s="144">
        <v>2809.21</v>
      </c>
      <c r="D248" s="144">
        <v>1598.05</v>
      </c>
      <c r="E248" s="144">
        <v>446.99</v>
      </c>
      <c r="F248" s="144">
        <v>1756</v>
      </c>
      <c r="G248" s="144">
        <v>6610.25</v>
      </c>
      <c r="H248" s="181">
        <v>1301.6</v>
      </c>
      <c r="I248" s="144">
        <v>1009.93</v>
      </c>
      <c r="J248" s="144">
        <v>1683.96</v>
      </c>
      <c r="K248" s="144">
        <v>336.73</v>
      </c>
      <c r="L248" s="144">
        <v>778.19</v>
      </c>
      <c r="M248" s="144">
        <v>2216.88</v>
      </c>
      <c r="N248" s="145">
        <v>7327.29</v>
      </c>
      <c r="O248" s="144">
        <v>3972.88</v>
      </c>
      <c r="P248" s="144">
        <v>9964.66</v>
      </c>
      <c r="Q248" s="145">
        <v>13937.55</v>
      </c>
      <c r="R248" s="233"/>
      <c r="S248" s="238"/>
      <c r="T248" s="238"/>
      <c r="U248" s="238"/>
      <c r="V248" s="238"/>
      <c r="W248" s="238"/>
      <c r="X248" s="238"/>
      <c r="Y248" s="238"/>
      <c r="Z248" s="238"/>
      <c r="AA248" s="238"/>
      <c r="AB248" s="238"/>
      <c r="AC248" s="238"/>
      <c r="AD248" s="238"/>
      <c r="AE248" s="238"/>
      <c r="AF248" s="238"/>
    </row>
    <row r="249" spans="1:32" ht="12">
      <c r="A249" s="192">
        <v>2015</v>
      </c>
      <c r="B249" s="197" t="s">
        <v>21</v>
      </c>
      <c r="C249" s="144">
        <v>3113.17</v>
      </c>
      <c r="D249" s="144">
        <v>1278.66</v>
      </c>
      <c r="E249" s="144">
        <v>566.18</v>
      </c>
      <c r="F249" s="144">
        <v>1771</v>
      </c>
      <c r="G249" s="144">
        <v>6729.02</v>
      </c>
      <c r="H249" s="181">
        <v>1293.5</v>
      </c>
      <c r="I249" s="144">
        <v>1200.8</v>
      </c>
      <c r="J249" s="144">
        <v>1572.78</v>
      </c>
      <c r="K249" s="144">
        <v>313.13</v>
      </c>
      <c r="L249" s="144">
        <v>684.52</v>
      </c>
      <c r="M249" s="144">
        <v>2190.55</v>
      </c>
      <c r="N249" s="145">
        <v>7255.27</v>
      </c>
      <c r="O249" s="144">
        <v>3961.55</v>
      </c>
      <c r="P249" s="144">
        <v>10022.74</v>
      </c>
      <c r="Q249" s="145">
        <v>13984.29</v>
      </c>
      <c r="R249" s="233"/>
      <c r="S249" s="238"/>
      <c r="T249" s="238"/>
      <c r="U249" s="238"/>
      <c r="V249" s="238"/>
      <c r="W249" s="238"/>
      <c r="X249" s="238"/>
      <c r="Y249" s="238"/>
      <c r="Z249" s="238"/>
      <c r="AA249" s="238"/>
      <c r="AB249" s="238"/>
      <c r="AC249" s="238"/>
      <c r="AD249" s="238"/>
      <c r="AE249" s="238"/>
      <c r="AF249" s="238"/>
    </row>
    <row r="250" spans="1:32" ht="12">
      <c r="A250" s="192">
        <v>2015</v>
      </c>
      <c r="B250" s="197" t="s">
        <v>22</v>
      </c>
      <c r="C250" s="144">
        <v>3793.03</v>
      </c>
      <c r="D250" s="144">
        <v>991</v>
      </c>
      <c r="E250" s="144">
        <v>461.06</v>
      </c>
      <c r="F250" s="144">
        <v>1871</v>
      </c>
      <c r="G250" s="144">
        <v>7116.1</v>
      </c>
      <c r="H250" s="181">
        <v>1303.57</v>
      </c>
      <c r="I250" s="144">
        <v>1142.15</v>
      </c>
      <c r="J250" s="144">
        <v>1553.43</v>
      </c>
      <c r="K250" s="144">
        <v>292.18</v>
      </c>
      <c r="L250" s="144">
        <v>633.8</v>
      </c>
      <c r="M250" s="144">
        <v>2050.55</v>
      </c>
      <c r="N250" s="145">
        <v>6975.67</v>
      </c>
      <c r="O250" s="144">
        <v>3921.55</v>
      </c>
      <c r="P250" s="144">
        <v>10170.22</v>
      </c>
      <c r="Q250" s="145">
        <v>14091.77</v>
      </c>
      <c r="R250" s="233"/>
      <c r="S250" s="238"/>
      <c r="T250" s="238"/>
      <c r="U250" s="238"/>
      <c r="V250" s="238"/>
      <c r="W250" s="238"/>
      <c r="X250" s="238"/>
      <c r="Y250" s="238"/>
      <c r="Z250" s="238"/>
      <c r="AA250" s="238"/>
      <c r="AB250" s="238"/>
      <c r="AC250" s="238"/>
      <c r="AD250" s="238"/>
      <c r="AE250" s="238"/>
      <c r="AF250" s="238"/>
    </row>
    <row r="251" spans="1:32" ht="12">
      <c r="A251" s="192">
        <v>2015</v>
      </c>
      <c r="B251" s="197" t="s">
        <v>23</v>
      </c>
      <c r="C251" s="144">
        <v>4064.67</v>
      </c>
      <c r="D251" s="144">
        <v>1504.23</v>
      </c>
      <c r="E251" s="144">
        <v>650.93</v>
      </c>
      <c r="F251" s="144">
        <v>1732</v>
      </c>
      <c r="G251" s="144">
        <v>7951.83</v>
      </c>
      <c r="H251" s="181">
        <v>1281.38</v>
      </c>
      <c r="I251" s="144">
        <v>1190.68</v>
      </c>
      <c r="J251" s="144">
        <v>1675.27</v>
      </c>
      <c r="K251" s="144">
        <v>336.59</v>
      </c>
      <c r="L251" s="144">
        <v>714.55</v>
      </c>
      <c r="M251" s="144">
        <v>2350.48</v>
      </c>
      <c r="N251" s="145">
        <v>7548.95</v>
      </c>
      <c r="O251" s="144">
        <v>4082.48</v>
      </c>
      <c r="P251" s="144">
        <v>11418.3</v>
      </c>
      <c r="Q251" s="145">
        <v>15500.78</v>
      </c>
      <c r="R251" s="233"/>
      <c r="S251" s="238"/>
      <c r="T251" s="238"/>
      <c r="U251" s="238"/>
      <c r="V251" s="238"/>
      <c r="W251" s="238"/>
      <c r="X251" s="238"/>
      <c r="Y251" s="238"/>
      <c r="Z251" s="238"/>
      <c r="AA251" s="238"/>
      <c r="AB251" s="238"/>
      <c r="AC251" s="238"/>
      <c r="AD251" s="238"/>
      <c r="AE251" s="238"/>
      <c r="AF251" s="238"/>
    </row>
    <row r="252" spans="1:32" ht="12">
      <c r="A252" s="192">
        <v>2015</v>
      </c>
      <c r="B252" s="197" t="s">
        <v>19</v>
      </c>
      <c r="C252" s="144">
        <v>3331.87</v>
      </c>
      <c r="D252" s="144">
        <v>1590.14</v>
      </c>
      <c r="E252" s="144">
        <v>598.65</v>
      </c>
      <c r="F252" s="144">
        <v>1702</v>
      </c>
      <c r="G252" s="144">
        <v>7222.67</v>
      </c>
      <c r="H252" s="181">
        <v>1115.15</v>
      </c>
      <c r="I252" s="144">
        <v>1143.56</v>
      </c>
      <c r="J252" s="144">
        <v>1842.32</v>
      </c>
      <c r="K252" s="144">
        <v>344.88</v>
      </c>
      <c r="L252" s="144">
        <v>704.09</v>
      </c>
      <c r="M252" s="144">
        <v>2431.98</v>
      </c>
      <c r="N252" s="145">
        <v>7581.98</v>
      </c>
      <c r="O252" s="144">
        <v>4133.98</v>
      </c>
      <c r="P252" s="144">
        <v>10670.67</v>
      </c>
      <c r="Q252" s="145">
        <v>14804.65</v>
      </c>
      <c r="R252" s="233"/>
      <c r="S252" s="238"/>
      <c r="T252" s="238"/>
      <c r="U252" s="238"/>
      <c r="V252" s="238"/>
      <c r="W252" s="238"/>
      <c r="X252" s="238"/>
      <c r="Y252" s="238"/>
      <c r="Z252" s="238"/>
      <c r="AA252" s="238"/>
      <c r="AB252" s="238"/>
      <c r="AC252" s="238"/>
      <c r="AD252" s="238"/>
      <c r="AE252" s="238"/>
      <c r="AF252" s="238"/>
    </row>
    <row r="253" spans="1:32" ht="12">
      <c r="A253" s="192">
        <v>2015</v>
      </c>
      <c r="B253" s="197" t="s">
        <v>24</v>
      </c>
      <c r="C253" s="144">
        <v>3589.64</v>
      </c>
      <c r="D253" s="144">
        <v>1565.3</v>
      </c>
      <c r="E253" s="144">
        <v>474.25</v>
      </c>
      <c r="F253" s="144">
        <v>1862</v>
      </c>
      <c r="G253" s="144">
        <v>7491.2</v>
      </c>
      <c r="H253" s="181">
        <v>1149.7</v>
      </c>
      <c r="I253" s="144">
        <v>1265.11</v>
      </c>
      <c r="J253" s="144">
        <v>1705.8</v>
      </c>
      <c r="K253" s="144">
        <v>348.06</v>
      </c>
      <c r="L253" s="144">
        <v>697.14</v>
      </c>
      <c r="M253" s="144">
        <v>2315.48</v>
      </c>
      <c r="N253" s="145">
        <v>7481.28</v>
      </c>
      <c r="O253" s="144">
        <v>4177.48</v>
      </c>
      <c r="P253" s="144">
        <v>10795</v>
      </c>
      <c r="Q253" s="145">
        <v>14972.48</v>
      </c>
      <c r="R253" s="233"/>
      <c r="S253" s="238"/>
      <c r="T253" s="238"/>
      <c r="U253" s="238"/>
      <c r="V253" s="238"/>
      <c r="W253" s="238"/>
      <c r="X253" s="238"/>
      <c r="Y253" s="238"/>
      <c r="Z253" s="238"/>
      <c r="AA253" s="238"/>
      <c r="AB253" s="238"/>
      <c r="AC253" s="238"/>
      <c r="AD253" s="238"/>
      <c r="AE253" s="238"/>
      <c r="AF253" s="238"/>
    </row>
    <row r="254" spans="1:32" ht="12">
      <c r="A254" s="192">
        <v>2015</v>
      </c>
      <c r="B254" s="197" t="s">
        <v>25</v>
      </c>
      <c r="C254" s="144">
        <v>3443.41</v>
      </c>
      <c r="D254" s="144">
        <v>968.99</v>
      </c>
      <c r="E254" s="144">
        <v>379.59</v>
      </c>
      <c r="F254" s="144">
        <v>1640.17</v>
      </c>
      <c r="G254" s="144">
        <v>6432.17</v>
      </c>
      <c r="H254" s="181">
        <v>1002.78</v>
      </c>
      <c r="I254" s="144">
        <v>1472.1</v>
      </c>
      <c r="J254" s="144">
        <v>1706.03</v>
      </c>
      <c r="K254" s="144">
        <v>317.94</v>
      </c>
      <c r="L254" s="144">
        <v>702.13</v>
      </c>
      <c r="M254" s="144">
        <v>2695.68</v>
      </c>
      <c r="N254" s="145">
        <v>7896.66</v>
      </c>
      <c r="O254" s="144">
        <v>4335.85</v>
      </c>
      <c r="P254" s="144">
        <v>9992.98</v>
      </c>
      <c r="Q254" s="145">
        <v>14328.83</v>
      </c>
      <c r="R254" s="233"/>
      <c r="S254" s="238"/>
      <c r="T254" s="238"/>
      <c r="U254" s="238"/>
      <c r="V254" s="238"/>
      <c r="W254" s="238"/>
      <c r="X254" s="238"/>
      <c r="Y254" s="238"/>
      <c r="Z254" s="238"/>
      <c r="AA254" s="238"/>
      <c r="AB254" s="238"/>
      <c r="AC254" s="238"/>
      <c r="AD254" s="238"/>
      <c r="AE254" s="238"/>
      <c r="AF254" s="238"/>
    </row>
    <row r="255" spans="1:32" ht="12">
      <c r="A255" s="192">
        <v>2015</v>
      </c>
      <c r="B255" s="197" t="s">
        <v>26</v>
      </c>
      <c r="C255" s="144">
        <v>3147.15</v>
      </c>
      <c r="D255" s="150">
        <v>1344.54</v>
      </c>
      <c r="E255" s="150">
        <v>444.33</v>
      </c>
      <c r="F255" s="150">
        <v>1695.17</v>
      </c>
      <c r="G255" s="145">
        <v>6631.19</v>
      </c>
      <c r="H255" s="150">
        <v>997.76</v>
      </c>
      <c r="I255" s="150">
        <v>1440.9</v>
      </c>
      <c r="J255" s="150">
        <v>1782.34</v>
      </c>
      <c r="K255" s="150">
        <v>298.97</v>
      </c>
      <c r="L255" s="150">
        <v>757.57</v>
      </c>
      <c r="M255" s="150">
        <v>2711.68</v>
      </c>
      <c r="N255" s="145">
        <v>7989.23</v>
      </c>
      <c r="O255" s="150">
        <v>4406.85</v>
      </c>
      <c r="P255" s="150">
        <v>10213.58</v>
      </c>
      <c r="Q255" s="145">
        <v>14620.42</v>
      </c>
      <c r="R255" s="233"/>
      <c r="S255" s="238"/>
      <c r="T255" s="238"/>
      <c r="U255" s="238"/>
      <c r="V255" s="238"/>
      <c r="W255" s="238"/>
      <c r="X255" s="238"/>
      <c r="Y255" s="238"/>
      <c r="Z255" s="238"/>
      <c r="AA255" s="238"/>
      <c r="AB255" s="238"/>
      <c r="AC255" s="238"/>
      <c r="AD255" s="238"/>
      <c r="AE255" s="238"/>
      <c r="AF255" s="238"/>
    </row>
    <row r="256" spans="1:32" ht="12">
      <c r="A256" s="192">
        <v>2015</v>
      </c>
      <c r="B256" s="197" t="s">
        <v>27</v>
      </c>
      <c r="C256" s="144">
        <v>3097.99</v>
      </c>
      <c r="D256" s="150">
        <v>1210.77</v>
      </c>
      <c r="E256" s="150">
        <v>349.95</v>
      </c>
      <c r="F256" s="150">
        <v>1792.67</v>
      </c>
      <c r="G256" s="151">
        <v>6451.38</v>
      </c>
      <c r="H256" s="150">
        <v>1087.19</v>
      </c>
      <c r="I256" s="150">
        <v>1435.69</v>
      </c>
      <c r="J256" s="150">
        <v>1824.99</v>
      </c>
      <c r="K256" s="150">
        <v>314.24</v>
      </c>
      <c r="L256" s="150">
        <v>750.41</v>
      </c>
      <c r="M256" s="150">
        <v>2703.26</v>
      </c>
      <c r="N256" s="151">
        <v>8115.79</v>
      </c>
      <c r="O256" s="150">
        <v>4495.93</v>
      </c>
      <c r="P256" s="150">
        <v>10071.25</v>
      </c>
      <c r="Q256" s="151">
        <v>14567.17</v>
      </c>
      <c r="R256" s="233"/>
      <c r="S256" s="238"/>
      <c r="T256" s="238"/>
      <c r="U256" s="238"/>
      <c r="V256" s="238"/>
      <c r="W256" s="238"/>
      <c r="X256" s="238"/>
      <c r="Y256" s="238"/>
      <c r="Z256" s="238"/>
      <c r="AA256" s="238"/>
      <c r="AB256" s="238"/>
      <c r="AC256" s="238"/>
      <c r="AD256" s="238"/>
      <c r="AE256" s="238"/>
      <c r="AF256" s="238"/>
    </row>
    <row r="257" spans="1:32" ht="12">
      <c r="A257" s="192">
        <v>2015</v>
      </c>
      <c r="B257" s="197" t="s">
        <v>28</v>
      </c>
      <c r="C257" s="144">
        <v>3632.89</v>
      </c>
      <c r="D257" s="150">
        <v>1072.81</v>
      </c>
      <c r="E257" s="150">
        <v>589.02</v>
      </c>
      <c r="F257" s="150">
        <v>2212.67</v>
      </c>
      <c r="G257" s="151">
        <v>7507.38</v>
      </c>
      <c r="H257" s="150">
        <v>1018.59</v>
      </c>
      <c r="I257" s="150">
        <v>1579.34</v>
      </c>
      <c r="J257" s="150">
        <v>1735.73</v>
      </c>
      <c r="K257" s="150">
        <v>258.23</v>
      </c>
      <c r="L257" s="150">
        <v>722.67</v>
      </c>
      <c r="M257" s="150">
        <v>2193.96</v>
      </c>
      <c r="N257" s="151">
        <v>7508.53</v>
      </c>
      <c r="O257" s="150">
        <v>4406.63</v>
      </c>
      <c r="P257" s="150">
        <v>10609.28</v>
      </c>
      <c r="Q257" s="151">
        <v>15015.91</v>
      </c>
      <c r="R257" s="233"/>
      <c r="S257" s="238"/>
      <c r="T257" s="238"/>
      <c r="U257" s="238"/>
      <c r="V257" s="238"/>
      <c r="W257" s="238"/>
      <c r="X257" s="238"/>
      <c r="Y257" s="238"/>
      <c r="Z257" s="238"/>
      <c r="AA257" s="238"/>
      <c r="AB257" s="238"/>
      <c r="AC257" s="238"/>
      <c r="AD257" s="238"/>
      <c r="AE257" s="238"/>
      <c r="AF257" s="238"/>
    </row>
    <row r="258" spans="1:32" ht="12">
      <c r="A258" s="192">
        <v>2015</v>
      </c>
      <c r="B258" s="197" t="s">
        <v>29</v>
      </c>
      <c r="C258" s="144">
        <v>3510.26</v>
      </c>
      <c r="D258" s="150">
        <v>1369.65</v>
      </c>
      <c r="E258" s="150">
        <v>559.55</v>
      </c>
      <c r="F258" s="150">
        <v>2212.67</v>
      </c>
      <c r="G258" s="151">
        <v>7652.12</v>
      </c>
      <c r="H258" s="150">
        <v>1044.81</v>
      </c>
      <c r="I258" s="150">
        <v>1595.8</v>
      </c>
      <c r="J258" s="150">
        <v>1851.3</v>
      </c>
      <c r="K258" s="150">
        <v>307.37</v>
      </c>
      <c r="L258" s="150">
        <v>791.23</v>
      </c>
      <c r="M258" s="150">
        <v>2143.96</v>
      </c>
      <c r="N258" s="151">
        <v>7734.47</v>
      </c>
      <c r="O258" s="150">
        <v>4356.63</v>
      </c>
      <c r="P258" s="150">
        <v>11029.97</v>
      </c>
      <c r="Q258" s="151">
        <v>15386.6</v>
      </c>
      <c r="R258" s="233"/>
      <c r="S258" s="238"/>
      <c r="T258" s="238"/>
      <c r="U258" s="238"/>
      <c r="V258" s="238"/>
      <c r="W258" s="238"/>
      <c r="X258" s="238"/>
      <c r="Y258" s="238"/>
      <c r="Z258" s="238"/>
      <c r="AA258" s="238"/>
      <c r="AB258" s="238"/>
      <c r="AC258" s="238"/>
      <c r="AD258" s="238"/>
      <c r="AE258" s="238"/>
      <c r="AF258" s="238"/>
    </row>
    <row r="259" spans="1:32" ht="12">
      <c r="A259" s="193">
        <v>2015</v>
      </c>
      <c r="B259" s="202" t="s">
        <v>30</v>
      </c>
      <c r="C259" s="148">
        <v>3155.88</v>
      </c>
      <c r="D259" s="148">
        <v>1629.13</v>
      </c>
      <c r="E259" s="148">
        <v>499.36</v>
      </c>
      <c r="F259" s="148">
        <v>2289.13</v>
      </c>
      <c r="G259" s="148">
        <v>7573.5</v>
      </c>
      <c r="H259" s="182">
        <v>1084.46</v>
      </c>
      <c r="I259" s="148">
        <v>1425.13</v>
      </c>
      <c r="J259" s="148">
        <v>1858.3</v>
      </c>
      <c r="K259" s="148">
        <v>314.31</v>
      </c>
      <c r="L259" s="148">
        <v>792.1</v>
      </c>
      <c r="M259" s="148">
        <v>2022.49</v>
      </c>
      <c r="N259" s="149">
        <v>7496.8</v>
      </c>
      <c r="O259" s="148">
        <v>4311.63</v>
      </c>
      <c r="P259" s="148">
        <v>10758.68</v>
      </c>
      <c r="Q259" s="149">
        <v>15070.3</v>
      </c>
      <c r="R259" s="233"/>
      <c r="S259" s="238"/>
      <c r="T259" s="238"/>
      <c r="U259" s="238"/>
      <c r="V259" s="238"/>
      <c r="W259" s="238"/>
      <c r="X259" s="238"/>
      <c r="Y259" s="238"/>
      <c r="Z259" s="238"/>
      <c r="AA259" s="238"/>
      <c r="AB259" s="238"/>
      <c r="AC259" s="238"/>
      <c r="AD259" s="238"/>
      <c r="AE259" s="238"/>
      <c r="AF259" s="238"/>
    </row>
    <row r="260" spans="1:32" ht="12">
      <c r="A260" s="192">
        <v>2016</v>
      </c>
      <c r="B260" s="197" t="s">
        <v>118</v>
      </c>
      <c r="C260" s="144">
        <v>3656.53</v>
      </c>
      <c r="D260" s="144">
        <v>1431.94</v>
      </c>
      <c r="E260" s="144">
        <v>478.49</v>
      </c>
      <c r="F260" s="144">
        <v>2102.89</v>
      </c>
      <c r="G260" s="144">
        <v>7669.84</v>
      </c>
      <c r="H260" s="181">
        <v>1113.86</v>
      </c>
      <c r="I260" s="144">
        <v>1317.2</v>
      </c>
      <c r="J260" s="144">
        <v>1886.19</v>
      </c>
      <c r="K260" s="144">
        <v>317.01</v>
      </c>
      <c r="L260" s="144">
        <v>750</v>
      </c>
      <c r="M260" s="144">
        <v>1722.49</v>
      </c>
      <c r="N260" s="145">
        <v>7106.75</v>
      </c>
      <c r="O260" s="144">
        <v>3825.38</v>
      </c>
      <c r="P260" s="144">
        <v>10951.22</v>
      </c>
      <c r="Q260" s="145">
        <v>14776.6</v>
      </c>
      <c r="R260" s="233"/>
      <c r="S260" s="238"/>
      <c r="T260" s="238"/>
      <c r="U260" s="238"/>
      <c r="V260" s="238"/>
      <c r="W260" s="238"/>
      <c r="X260" s="238"/>
      <c r="Y260" s="238"/>
      <c r="Z260" s="238"/>
      <c r="AA260" s="238"/>
      <c r="AB260" s="238"/>
      <c r="AC260" s="238"/>
      <c r="AD260" s="238"/>
      <c r="AE260" s="238"/>
      <c r="AF260" s="238"/>
    </row>
    <row r="261" spans="1:32" ht="12">
      <c r="A261" s="192">
        <v>2016</v>
      </c>
      <c r="B261" s="197" t="s">
        <v>119</v>
      </c>
      <c r="C261" s="144">
        <v>3591.61</v>
      </c>
      <c r="D261" s="144">
        <v>1247.92</v>
      </c>
      <c r="E261" s="144">
        <v>437.87</v>
      </c>
      <c r="F261" s="144">
        <v>2147.79</v>
      </c>
      <c r="G261" s="144">
        <v>7425.19</v>
      </c>
      <c r="H261" s="181">
        <v>1188.13</v>
      </c>
      <c r="I261" s="144">
        <v>1425.72</v>
      </c>
      <c r="J261" s="144">
        <v>1864.59</v>
      </c>
      <c r="K261" s="144">
        <v>288.65</v>
      </c>
      <c r="L261" s="144">
        <v>724.36</v>
      </c>
      <c r="M261" s="144">
        <v>1822.49</v>
      </c>
      <c r="N261" s="145">
        <v>7313.94</v>
      </c>
      <c r="O261" s="144">
        <v>3970.28</v>
      </c>
      <c r="P261" s="144">
        <v>10768.85</v>
      </c>
      <c r="Q261" s="145">
        <v>14739.13</v>
      </c>
      <c r="R261" s="233"/>
      <c r="S261" s="238"/>
      <c r="T261" s="238"/>
      <c r="U261" s="238"/>
      <c r="V261" s="238"/>
      <c r="W261" s="238"/>
      <c r="X261" s="238"/>
      <c r="Y261" s="238"/>
      <c r="Z261" s="238"/>
      <c r="AA261" s="238"/>
      <c r="AB261" s="238"/>
      <c r="AC261" s="238"/>
      <c r="AD261" s="238"/>
      <c r="AE261" s="238"/>
      <c r="AF261" s="238"/>
    </row>
    <row r="262" spans="1:32" ht="12">
      <c r="A262" s="192">
        <v>2016</v>
      </c>
      <c r="B262" s="197" t="s">
        <v>120</v>
      </c>
      <c r="C262" s="144">
        <v>3081.43</v>
      </c>
      <c r="D262" s="144">
        <v>1369.72</v>
      </c>
      <c r="E262" s="144">
        <v>478.14</v>
      </c>
      <c r="F262" s="144">
        <v>2192.79</v>
      </c>
      <c r="G262" s="144">
        <v>7122.08</v>
      </c>
      <c r="H262" s="181">
        <v>1084.64</v>
      </c>
      <c r="I262" s="144">
        <v>1455.52</v>
      </c>
      <c r="J262" s="144">
        <v>1767.5</v>
      </c>
      <c r="K262" s="144">
        <v>246.96</v>
      </c>
      <c r="L262" s="144">
        <v>763.38</v>
      </c>
      <c r="M262" s="144">
        <v>1812.49</v>
      </c>
      <c r="N262" s="145">
        <v>7130.49</v>
      </c>
      <c r="O262" s="144">
        <v>4005.28</v>
      </c>
      <c r="P262" s="144">
        <v>10247.29</v>
      </c>
      <c r="Q262" s="145">
        <v>14252.57</v>
      </c>
      <c r="R262" s="233"/>
      <c r="S262" s="238"/>
      <c r="T262" s="238"/>
      <c r="U262" s="238"/>
      <c r="V262" s="238"/>
      <c r="W262" s="238"/>
      <c r="X262" s="238"/>
      <c r="Y262" s="238"/>
      <c r="Z262" s="238"/>
      <c r="AA262" s="238"/>
      <c r="AB262" s="238"/>
      <c r="AC262" s="238"/>
      <c r="AD262" s="238"/>
      <c r="AE262" s="238"/>
      <c r="AF262" s="238"/>
    </row>
    <row r="263" spans="1:32" ht="12">
      <c r="A263" s="192">
        <v>2016</v>
      </c>
      <c r="B263" s="197" t="s">
        <v>121</v>
      </c>
      <c r="C263" s="144">
        <v>3198.42</v>
      </c>
      <c r="D263" s="144">
        <v>1353.16</v>
      </c>
      <c r="E263" s="144">
        <v>465.43</v>
      </c>
      <c r="F263" s="144">
        <v>2442.3</v>
      </c>
      <c r="G263" s="144">
        <v>7459.32</v>
      </c>
      <c r="H263" s="181">
        <v>1078.81</v>
      </c>
      <c r="I263" s="144">
        <v>1308.59</v>
      </c>
      <c r="J263" s="144">
        <v>1893.74</v>
      </c>
      <c r="K263" s="144">
        <v>237.23</v>
      </c>
      <c r="L263" s="144">
        <v>775.68</v>
      </c>
      <c r="M263" s="144">
        <v>1798.67</v>
      </c>
      <c r="N263" s="145">
        <v>7092.71</v>
      </c>
      <c r="O263" s="144">
        <v>4240.97</v>
      </c>
      <c r="P263" s="144">
        <v>10311.05</v>
      </c>
      <c r="Q263" s="145">
        <v>14552.02</v>
      </c>
      <c r="R263" s="233"/>
      <c r="S263" s="238"/>
      <c r="T263" s="238"/>
      <c r="U263" s="238"/>
      <c r="V263" s="238"/>
      <c r="W263" s="238"/>
      <c r="X263" s="238"/>
      <c r="Y263" s="238"/>
      <c r="Z263" s="238"/>
      <c r="AA263" s="238"/>
      <c r="AB263" s="238"/>
      <c r="AC263" s="238"/>
      <c r="AD263" s="238"/>
      <c r="AE263" s="238"/>
      <c r="AF263" s="238"/>
    </row>
    <row r="264" spans="1:32" ht="12">
      <c r="A264" s="192">
        <v>2016</v>
      </c>
      <c r="B264" s="197" t="s">
        <v>19</v>
      </c>
      <c r="C264" s="144">
        <v>3611.06</v>
      </c>
      <c r="D264" s="144">
        <v>1375.21</v>
      </c>
      <c r="E264" s="144">
        <v>508.79</v>
      </c>
      <c r="F264" s="144">
        <v>2305.12</v>
      </c>
      <c r="G264" s="144">
        <v>7800.17</v>
      </c>
      <c r="H264" s="181">
        <v>1167.82</v>
      </c>
      <c r="I264" s="144">
        <v>1251.47</v>
      </c>
      <c r="J264" s="144">
        <v>1909.84</v>
      </c>
      <c r="K264" s="144">
        <v>318.6</v>
      </c>
      <c r="L264" s="144">
        <v>796.84</v>
      </c>
      <c r="M264" s="144">
        <v>1733.67</v>
      </c>
      <c r="N264" s="145">
        <v>7178.24</v>
      </c>
      <c r="O264" s="144">
        <v>4038.78</v>
      </c>
      <c r="P264" s="144">
        <v>10939.63</v>
      </c>
      <c r="Q264" s="145">
        <v>14978.42</v>
      </c>
      <c r="R264" s="233"/>
      <c r="S264" s="238"/>
      <c r="T264" s="238"/>
      <c r="U264" s="238"/>
      <c r="V264" s="238"/>
      <c r="W264" s="238"/>
      <c r="X264" s="238"/>
      <c r="Y264" s="238"/>
      <c r="Z264" s="238"/>
      <c r="AA264" s="238"/>
      <c r="AB264" s="238"/>
      <c r="AC264" s="238"/>
      <c r="AD264" s="238"/>
      <c r="AE264" s="238"/>
      <c r="AF264" s="238"/>
    </row>
    <row r="265" spans="1:32" ht="12">
      <c r="A265" s="192">
        <v>2016</v>
      </c>
      <c r="B265" s="197" t="s">
        <v>24</v>
      </c>
      <c r="C265" s="144">
        <v>3200.59</v>
      </c>
      <c r="D265" s="144">
        <v>1586.3</v>
      </c>
      <c r="E265" s="144">
        <v>634.85</v>
      </c>
      <c r="F265" s="144">
        <v>2427.3</v>
      </c>
      <c r="G265" s="144">
        <v>7849.04</v>
      </c>
      <c r="H265" s="181">
        <v>1158.1</v>
      </c>
      <c r="I265" s="144">
        <v>1398.15</v>
      </c>
      <c r="J265" s="144">
        <v>1990.44</v>
      </c>
      <c r="K265" s="144">
        <v>269.82</v>
      </c>
      <c r="L265" s="144">
        <v>779.61</v>
      </c>
      <c r="M265" s="144">
        <v>1898.67</v>
      </c>
      <c r="N265" s="145">
        <v>7494.79</v>
      </c>
      <c r="O265" s="144">
        <v>4325.97</v>
      </c>
      <c r="P265" s="144">
        <v>11017.86</v>
      </c>
      <c r="Q265" s="145">
        <v>15343.84</v>
      </c>
      <c r="R265" s="233"/>
      <c r="S265" s="238"/>
      <c r="T265" s="238"/>
      <c r="U265" s="238"/>
      <c r="V265" s="238"/>
      <c r="W265" s="238"/>
      <c r="X265" s="238"/>
      <c r="Y265" s="238"/>
      <c r="Z265" s="238"/>
      <c r="AA265" s="238"/>
      <c r="AB265" s="238"/>
      <c r="AC265" s="238"/>
      <c r="AD265" s="238"/>
      <c r="AE265" s="238"/>
      <c r="AF265" s="238"/>
    </row>
    <row r="266" spans="1:32" ht="12">
      <c r="A266" s="192">
        <v>2016</v>
      </c>
      <c r="B266" s="197" t="s">
        <v>25</v>
      </c>
      <c r="C266" s="144">
        <v>2765.24</v>
      </c>
      <c r="D266" s="144">
        <v>1401.58</v>
      </c>
      <c r="E266" s="144">
        <v>423.1</v>
      </c>
      <c r="F266" s="144">
        <v>2253.41</v>
      </c>
      <c r="G266" s="144">
        <v>6843.33</v>
      </c>
      <c r="H266" s="181">
        <v>1030.07</v>
      </c>
      <c r="I266" s="144">
        <v>1277.35</v>
      </c>
      <c r="J266" s="144">
        <v>1995.03</v>
      </c>
      <c r="K266" s="144">
        <v>271.04</v>
      </c>
      <c r="L266" s="144">
        <v>773.42</v>
      </c>
      <c r="M266" s="144">
        <v>1887.83</v>
      </c>
      <c r="N266" s="145">
        <v>7234.74</v>
      </c>
      <c r="O266" s="144">
        <v>4141.23</v>
      </c>
      <c r="P266" s="144">
        <v>9936.84</v>
      </c>
      <c r="Q266" s="145">
        <v>14078.07</v>
      </c>
      <c r="R266" s="233"/>
      <c r="S266" s="238"/>
      <c r="T266" s="238"/>
      <c r="U266" s="238"/>
      <c r="V266" s="238"/>
      <c r="W266" s="238"/>
      <c r="X266" s="238"/>
      <c r="Y266" s="238"/>
      <c r="Z266" s="238"/>
      <c r="AA266" s="238"/>
      <c r="AB266" s="238"/>
      <c r="AC266" s="238"/>
      <c r="AD266" s="238"/>
      <c r="AE266" s="238"/>
      <c r="AF266" s="238"/>
    </row>
    <row r="267" spans="1:32" ht="12">
      <c r="A267" s="192">
        <v>2016</v>
      </c>
      <c r="B267" s="197" t="s">
        <v>26</v>
      </c>
      <c r="C267" s="144">
        <v>3221.97</v>
      </c>
      <c r="D267" s="150">
        <v>1444.53</v>
      </c>
      <c r="E267" s="150">
        <v>594.94</v>
      </c>
      <c r="F267" s="150">
        <v>2268.41</v>
      </c>
      <c r="G267" s="145">
        <v>7529.84</v>
      </c>
      <c r="H267" s="150">
        <v>1108.93</v>
      </c>
      <c r="I267" s="150">
        <v>1355.56</v>
      </c>
      <c r="J267" s="150">
        <v>1941.44</v>
      </c>
      <c r="K267" s="150">
        <v>235.42</v>
      </c>
      <c r="L267" s="150">
        <v>764.12</v>
      </c>
      <c r="M267" s="150">
        <v>1881.36</v>
      </c>
      <c r="N267" s="145">
        <v>7286.83</v>
      </c>
      <c r="O267" s="150">
        <v>4149.77</v>
      </c>
      <c r="P267" s="150">
        <v>10666.9</v>
      </c>
      <c r="Q267" s="145">
        <v>14816.67</v>
      </c>
      <c r="R267" s="233"/>
      <c r="S267" s="238"/>
      <c r="T267" s="238"/>
      <c r="U267" s="238"/>
      <c r="V267" s="238"/>
      <c r="W267" s="238"/>
      <c r="X267" s="238"/>
      <c r="Y267" s="238"/>
      <c r="Z267" s="238"/>
      <c r="AA267" s="238"/>
      <c r="AB267" s="238"/>
      <c r="AC267" s="238"/>
      <c r="AD267" s="238"/>
      <c r="AE267" s="238"/>
      <c r="AF267" s="238"/>
    </row>
    <row r="268" spans="1:32" ht="12">
      <c r="A268" s="192">
        <v>2016</v>
      </c>
      <c r="B268" s="197" t="s">
        <v>27</v>
      </c>
      <c r="C268" s="144">
        <v>3237.99</v>
      </c>
      <c r="D268" s="150">
        <v>1473</v>
      </c>
      <c r="E268" s="150">
        <v>615.44</v>
      </c>
      <c r="F268" s="150">
        <v>2323.41</v>
      </c>
      <c r="G268" s="151">
        <v>7649.84</v>
      </c>
      <c r="H268" s="150">
        <v>1107.06</v>
      </c>
      <c r="I268" s="150">
        <v>1241.3</v>
      </c>
      <c r="J268" s="150">
        <v>1809.4</v>
      </c>
      <c r="K268" s="150">
        <v>261.18</v>
      </c>
      <c r="L268" s="150">
        <v>718.42</v>
      </c>
      <c r="M268" s="150">
        <v>1826.36</v>
      </c>
      <c r="N268" s="151">
        <v>6963.73</v>
      </c>
      <c r="O268" s="150">
        <v>4149.77</v>
      </c>
      <c r="P268" s="150">
        <v>10463.8</v>
      </c>
      <c r="Q268" s="151">
        <v>14613.57</v>
      </c>
      <c r="R268" s="233"/>
      <c r="S268" s="238"/>
      <c r="T268" s="238"/>
      <c r="U268" s="238"/>
      <c r="V268" s="238"/>
      <c r="W268" s="238"/>
      <c r="X268" s="238"/>
      <c r="Y268" s="238"/>
      <c r="Z268" s="238"/>
      <c r="AA268" s="238"/>
      <c r="AB268" s="238"/>
      <c r="AC268" s="238"/>
      <c r="AD268" s="238"/>
      <c r="AE268" s="238"/>
      <c r="AF268" s="238"/>
    </row>
    <row r="269" spans="1:32" ht="12">
      <c r="A269" s="192">
        <v>2016</v>
      </c>
      <c r="B269" s="197" t="s">
        <v>28</v>
      </c>
      <c r="C269" s="144">
        <v>3011.96</v>
      </c>
      <c r="D269" s="150">
        <v>1373.83</v>
      </c>
      <c r="E269" s="150">
        <v>716.9</v>
      </c>
      <c r="F269" s="150">
        <v>2070.01</v>
      </c>
      <c r="G269" s="151">
        <v>7172.69</v>
      </c>
      <c r="H269" s="150">
        <v>1123.97</v>
      </c>
      <c r="I269" s="150">
        <v>1245.01</v>
      </c>
      <c r="J269" s="150">
        <v>1966.27</v>
      </c>
      <c r="K269" s="150">
        <v>245.13</v>
      </c>
      <c r="L269" s="150">
        <v>700.59</v>
      </c>
      <c r="M269" s="150">
        <v>2042.35</v>
      </c>
      <c r="N269" s="151">
        <v>7323.31</v>
      </c>
      <c r="O269" s="150">
        <v>4112.36</v>
      </c>
      <c r="P269" s="150">
        <v>10383.65</v>
      </c>
      <c r="Q269" s="151">
        <v>14496</v>
      </c>
      <c r="R269" s="233"/>
      <c r="S269" s="238"/>
      <c r="T269" s="238"/>
      <c r="U269" s="238"/>
      <c r="V269" s="238"/>
      <c r="W269" s="238"/>
      <c r="X269" s="238"/>
      <c r="Y269" s="238"/>
      <c r="Z269" s="238"/>
      <c r="AA269" s="238"/>
      <c r="AB269" s="238"/>
      <c r="AC269" s="238"/>
      <c r="AD269" s="238"/>
      <c r="AE269" s="238"/>
      <c r="AF269" s="238"/>
    </row>
    <row r="270" spans="1:32" ht="12">
      <c r="A270" s="192">
        <v>2016</v>
      </c>
      <c r="B270" s="197" t="s">
        <v>29</v>
      </c>
      <c r="C270" s="144">
        <v>3345.11</v>
      </c>
      <c r="D270" s="150">
        <v>1289.67</v>
      </c>
      <c r="E270" s="150">
        <v>558.87</v>
      </c>
      <c r="F270" s="150">
        <v>2055.01</v>
      </c>
      <c r="G270" s="151">
        <v>7248.66</v>
      </c>
      <c r="H270" s="150">
        <v>1112.9</v>
      </c>
      <c r="I270" s="150">
        <v>1298.18</v>
      </c>
      <c r="J270" s="150">
        <v>1940.5</v>
      </c>
      <c r="K270" s="150">
        <v>274.08</v>
      </c>
      <c r="L270" s="150">
        <v>713.63</v>
      </c>
      <c r="M270" s="150">
        <v>2097.35</v>
      </c>
      <c r="N270" s="151">
        <v>7436.64</v>
      </c>
      <c r="O270" s="150">
        <v>4152.36</v>
      </c>
      <c r="P270" s="150">
        <v>10532.94</v>
      </c>
      <c r="Q270" s="151">
        <v>14685.3</v>
      </c>
      <c r="R270" s="233"/>
      <c r="S270" s="238"/>
      <c r="T270" s="238"/>
      <c r="U270" s="238"/>
      <c r="V270" s="238"/>
      <c r="W270" s="238"/>
      <c r="X270" s="238"/>
      <c r="Y270" s="238"/>
      <c r="Z270" s="238"/>
      <c r="AA270" s="238"/>
      <c r="AB270" s="238"/>
      <c r="AC270" s="238"/>
      <c r="AD270" s="238"/>
      <c r="AE270" s="238"/>
      <c r="AF270" s="238"/>
    </row>
    <row r="271" spans="1:32" ht="12">
      <c r="A271" s="193">
        <v>2016</v>
      </c>
      <c r="B271" s="202" t="s">
        <v>30</v>
      </c>
      <c r="C271" s="148">
        <v>3088.1</v>
      </c>
      <c r="D271" s="148">
        <v>1795.4</v>
      </c>
      <c r="E271" s="148">
        <v>525.63</v>
      </c>
      <c r="F271" s="148">
        <v>2006.26</v>
      </c>
      <c r="G271" s="148">
        <v>7415.39</v>
      </c>
      <c r="H271" s="182">
        <v>1079.21</v>
      </c>
      <c r="I271" s="148">
        <v>1342.31</v>
      </c>
      <c r="J271" s="148">
        <v>2032.93</v>
      </c>
      <c r="K271" s="148">
        <v>217.91</v>
      </c>
      <c r="L271" s="148">
        <v>687.28</v>
      </c>
      <c r="M271" s="148">
        <v>2082.35</v>
      </c>
      <c r="N271" s="149">
        <v>7441.99</v>
      </c>
      <c r="O271" s="148">
        <v>4088.61</v>
      </c>
      <c r="P271" s="148">
        <v>10768.76</v>
      </c>
      <c r="Q271" s="149">
        <v>14857.37</v>
      </c>
      <c r="R271" s="233"/>
      <c r="S271" s="238"/>
      <c r="T271" s="238"/>
      <c r="U271" s="238"/>
      <c r="V271" s="238"/>
      <c r="W271" s="238"/>
      <c r="X271" s="238"/>
      <c r="Y271" s="238"/>
      <c r="Z271" s="238"/>
      <c r="AA271" s="238"/>
      <c r="AB271" s="238"/>
      <c r="AC271" s="238"/>
      <c r="AD271" s="238"/>
      <c r="AE271" s="238"/>
      <c r="AF271" s="238"/>
    </row>
    <row r="272" spans="1:32" ht="12">
      <c r="A272" s="192">
        <v>2017</v>
      </c>
      <c r="B272" s="197" t="s">
        <v>20</v>
      </c>
      <c r="C272" s="144">
        <v>2948.38</v>
      </c>
      <c r="D272" s="144">
        <v>1263.45</v>
      </c>
      <c r="E272" s="144">
        <v>585.91</v>
      </c>
      <c r="F272" s="144">
        <v>2175.16</v>
      </c>
      <c r="G272" s="144">
        <v>6972.9</v>
      </c>
      <c r="H272" s="181">
        <v>1263.18</v>
      </c>
      <c r="I272" s="144">
        <v>1461.32</v>
      </c>
      <c r="J272" s="144">
        <v>2251.69</v>
      </c>
      <c r="K272" s="144">
        <v>264.04</v>
      </c>
      <c r="L272" s="144">
        <v>696.54</v>
      </c>
      <c r="M272" s="144">
        <v>1963.61</v>
      </c>
      <c r="N272" s="145">
        <v>7900.37</v>
      </c>
      <c r="O272" s="144">
        <v>4138.76</v>
      </c>
      <c r="P272" s="144">
        <v>10734.5</v>
      </c>
      <c r="Q272" s="145">
        <v>14873.26</v>
      </c>
      <c r="R272" s="233"/>
      <c r="S272" s="238"/>
      <c r="T272" s="238"/>
      <c r="U272" s="238"/>
      <c r="V272" s="238"/>
      <c r="W272" s="238"/>
      <c r="X272" s="238"/>
      <c r="Y272" s="238"/>
      <c r="Z272" s="238"/>
      <c r="AA272" s="238"/>
      <c r="AB272" s="238"/>
      <c r="AC272" s="238"/>
      <c r="AD272" s="238"/>
      <c r="AE272" s="238"/>
      <c r="AF272" s="238"/>
    </row>
    <row r="273" spans="1:32" ht="12">
      <c r="A273" s="192">
        <v>2017</v>
      </c>
      <c r="B273" s="197" t="s">
        <v>21</v>
      </c>
      <c r="C273" s="144">
        <v>3062.05</v>
      </c>
      <c r="D273" s="144">
        <v>1375.54</v>
      </c>
      <c r="E273" s="144">
        <v>609.94</v>
      </c>
      <c r="F273" s="144">
        <v>2228.91</v>
      </c>
      <c r="G273" s="144">
        <v>7276.44</v>
      </c>
      <c r="H273" s="181">
        <v>1156.88</v>
      </c>
      <c r="I273" s="144">
        <v>1441.57</v>
      </c>
      <c r="J273" s="144">
        <v>2005.88</v>
      </c>
      <c r="K273" s="144">
        <v>245.49</v>
      </c>
      <c r="L273" s="144">
        <v>686.49</v>
      </c>
      <c r="M273" s="144">
        <v>1948.61</v>
      </c>
      <c r="N273" s="145">
        <v>7484.91</v>
      </c>
      <c r="O273" s="144">
        <v>4177.51</v>
      </c>
      <c r="P273" s="144">
        <v>10583.83</v>
      </c>
      <c r="Q273" s="145">
        <v>14761.35</v>
      </c>
      <c r="R273" s="233"/>
      <c r="S273" s="238"/>
      <c r="T273" s="238"/>
      <c r="U273" s="238"/>
      <c r="V273" s="238"/>
      <c r="W273" s="238"/>
      <c r="X273" s="238"/>
      <c r="Y273" s="238"/>
      <c r="Z273" s="238"/>
      <c r="AA273" s="238"/>
      <c r="AB273" s="238"/>
      <c r="AC273" s="238"/>
      <c r="AD273" s="238"/>
      <c r="AE273" s="238"/>
      <c r="AF273" s="238"/>
    </row>
    <row r="274" spans="1:32" ht="12">
      <c r="A274" s="192">
        <v>2017</v>
      </c>
      <c r="B274" s="197" t="s">
        <v>22</v>
      </c>
      <c r="C274" s="144">
        <v>3131.34</v>
      </c>
      <c r="D274" s="144">
        <v>1301.84</v>
      </c>
      <c r="E274" s="144">
        <v>556.58</v>
      </c>
      <c r="F274" s="144">
        <v>2228.91</v>
      </c>
      <c r="G274" s="144">
        <v>7218.67</v>
      </c>
      <c r="H274" s="181">
        <v>1221.4</v>
      </c>
      <c r="I274" s="144">
        <v>1574.54</v>
      </c>
      <c r="J274" s="144">
        <v>1974.52</v>
      </c>
      <c r="K274" s="144">
        <v>236.03</v>
      </c>
      <c r="L274" s="144">
        <v>678.39</v>
      </c>
      <c r="M274" s="144">
        <v>1948.61</v>
      </c>
      <c r="N274" s="145">
        <v>7633.49</v>
      </c>
      <c r="O274" s="144">
        <v>4177.51</v>
      </c>
      <c r="P274" s="144">
        <v>10674.64</v>
      </c>
      <c r="Q274" s="145">
        <v>14852.15</v>
      </c>
      <c r="R274" s="233"/>
      <c r="S274" s="238"/>
      <c r="T274" s="238"/>
      <c r="U274" s="238"/>
      <c r="V274" s="238"/>
      <c r="W274" s="238"/>
      <c r="X274" s="238"/>
      <c r="Y274" s="238"/>
      <c r="Z274" s="238"/>
      <c r="AA274" s="238"/>
      <c r="AB274" s="238"/>
      <c r="AC274" s="238"/>
      <c r="AD274" s="238"/>
      <c r="AE274" s="238"/>
      <c r="AF274" s="238"/>
    </row>
    <row r="275" spans="1:32" ht="12">
      <c r="A275" s="192">
        <v>2017</v>
      </c>
      <c r="B275" s="197" t="s">
        <v>23</v>
      </c>
      <c r="C275" s="144">
        <v>3077.55</v>
      </c>
      <c r="D275" s="144">
        <v>1713.21</v>
      </c>
      <c r="E275" s="144">
        <v>434.66</v>
      </c>
      <c r="F275" s="144">
        <v>2119</v>
      </c>
      <c r="G275" s="144">
        <v>7344.42</v>
      </c>
      <c r="H275" s="181">
        <v>1215.97</v>
      </c>
      <c r="I275" s="144">
        <v>1423.45</v>
      </c>
      <c r="J275" s="144">
        <v>2210.22</v>
      </c>
      <c r="K275" s="144">
        <v>228.45</v>
      </c>
      <c r="L275" s="144">
        <v>696.89</v>
      </c>
      <c r="M275" s="144">
        <v>1900.83</v>
      </c>
      <c r="N275" s="145">
        <v>7675.81</v>
      </c>
      <c r="O275" s="144">
        <v>4019.83</v>
      </c>
      <c r="P275" s="144">
        <v>11000.4</v>
      </c>
      <c r="Q275" s="145">
        <v>15020.23</v>
      </c>
      <c r="R275" s="233"/>
      <c r="S275" s="238"/>
      <c r="T275" s="238"/>
      <c r="U275" s="238"/>
      <c r="V275" s="238"/>
      <c r="W275" s="238"/>
      <c r="X275" s="238"/>
      <c r="Y275" s="238"/>
      <c r="Z275" s="238"/>
      <c r="AA275" s="238"/>
      <c r="AB275" s="238"/>
      <c r="AC275" s="238"/>
      <c r="AD275" s="238"/>
      <c r="AE275" s="238"/>
      <c r="AF275" s="238"/>
    </row>
    <row r="276" spans="1:32" ht="12">
      <c r="A276" s="192">
        <v>2017</v>
      </c>
      <c r="B276" s="197" t="s">
        <v>19</v>
      </c>
      <c r="C276" s="144">
        <v>2902.81</v>
      </c>
      <c r="D276" s="144">
        <v>1624.69</v>
      </c>
      <c r="E276" s="144">
        <v>509.73</v>
      </c>
      <c r="F276" s="144">
        <v>2124</v>
      </c>
      <c r="G276" s="144">
        <v>7161.23</v>
      </c>
      <c r="H276" s="181">
        <v>1068.45</v>
      </c>
      <c r="I276" s="144">
        <v>1522.42</v>
      </c>
      <c r="J276" s="144">
        <v>2167.61</v>
      </c>
      <c r="K276" s="144">
        <v>225.38</v>
      </c>
      <c r="L276" s="144">
        <v>666.46</v>
      </c>
      <c r="M276" s="144">
        <v>1900.98</v>
      </c>
      <c r="N276" s="145">
        <v>7551.31</v>
      </c>
      <c r="O276" s="144">
        <v>4024.98</v>
      </c>
      <c r="P276" s="144">
        <v>10687.55</v>
      </c>
      <c r="Q276" s="145">
        <v>14712.54</v>
      </c>
      <c r="R276" s="233"/>
      <c r="S276" s="238"/>
      <c r="T276" s="238"/>
      <c r="U276" s="238"/>
      <c r="V276" s="238"/>
      <c r="W276" s="238"/>
      <c r="X276" s="238"/>
      <c r="Y276" s="238"/>
      <c r="Z276" s="238"/>
      <c r="AA276" s="238"/>
      <c r="AB276" s="238"/>
      <c r="AC276" s="238"/>
      <c r="AD276" s="238"/>
      <c r="AE276" s="238"/>
      <c r="AF276" s="238"/>
    </row>
    <row r="277" spans="1:32" ht="12">
      <c r="A277" s="192">
        <v>2017</v>
      </c>
      <c r="B277" s="197" t="s">
        <v>24</v>
      </c>
      <c r="C277" s="144">
        <v>3002.83</v>
      </c>
      <c r="D277" s="144">
        <v>1548.83</v>
      </c>
      <c r="E277" s="144">
        <v>542.01</v>
      </c>
      <c r="F277" s="144">
        <v>2129</v>
      </c>
      <c r="G277" s="144">
        <v>7222.68</v>
      </c>
      <c r="H277" s="181">
        <v>1112.77</v>
      </c>
      <c r="I277" s="144">
        <v>1433.71</v>
      </c>
      <c r="J277" s="144">
        <v>2090.52</v>
      </c>
      <c r="K277" s="144">
        <v>225.75</v>
      </c>
      <c r="L277" s="144">
        <v>698.06</v>
      </c>
      <c r="M277" s="144">
        <v>1875.98</v>
      </c>
      <c r="N277" s="145">
        <v>7436.79</v>
      </c>
      <c r="O277" s="144">
        <v>4004.98</v>
      </c>
      <c r="P277" s="144">
        <v>10654.49</v>
      </c>
      <c r="Q277" s="145">
        <v>14659.47</v>
      </c>
      <c r="R277" s="233"/>
      <c r="S277" s="238"/>
      <c r="T277" s="238"/>
      <c r="U277" s="238"/>
      <c r="V277" s="238"/>
      <c r="W277" s="238"/>
      <c r="X277" s="238"/>
      <c r="Y277" s="238"/>
      <c r="Z277" s="238"/>
      <c r="AA277" s="238"/>
      <c r="AB277" s="238"/>
      <c r="AC277" s="238"/>
      <c r="AD277" s="238"/>
      <c r="AE277" s="238"/>
      <c r="AF277" s="238"/>
    </row>
    <row r="278" spans="1:32" ht="12">
      <c r="A278" s="192">
        <v>2017</v>
      </c>
      <c r="B278" s="197" t="s">
        <v>25</v>
      </c>
      <c r="C278" s="144">
        <v>3406.71</v>
      </c>
      <c r="D278" s="144">
        <v>1211.72</v>
      </c>
      <c r="E278" s="144">
        <v>590.56</v>
      </c>
      <c r="F278" s="144">
        <v>2271.55</v>
      </c>
      <c r="G278" s="144">
        <v>7480.54</v>
      </c>
      <c r="H278" s="181">
        <v>1009.33</v>
      </c>
      <c r="I278" s="144">
        <v>1357.91</v>
      </c>
      <c r="J278" s="144">
        <v>2066.16</v>
      </c>
      <c r="K278" s="144">
        <v>185.54</v>
      </c>
      <c r="L278" s="144">
        <v>710.29</v>
      </c>
      <c r="M278" s="144">
        <v>1760.4</v>
      </c>
      <c r="N278" s="145">
        <v>7089.63</v>
      </c>
      <c r="O278" s="144">
        <v>4031.94</v>
      </c>
      <c r="P278" s="144">
        <v>10538.23</v>
      </c>
      <c r="Q278" s="145">
        <v>14570.17</v>
      </c>
      <c r="R278" s="233"/>
      <c r="S278" s="238"/>
      <c r="T278" s="238"/>
      <c r="U278" s="238"/>
      <c r="V278" s="238"/>
      <c r="W278" s="238"/>
      <c r="X278" s="238"/>
      <c r="Y278" s="238"/>
      <c r="Z278" s="238"/>
      <c r="AA278" s="238"/>
      <c r="AB278" s="238"/>
      <c r="AC278" s="238"/>
      <c r="AD278" s="238"/>
      <c r="AE278" s="238"/>
      <c r="AF278" s="238"/>
    </row>
    <row r="279" spans="1:32" ht="12">
      <c r="A279" s="192">
        <v>2017</v>
      </c>
      <c r="B279" s="197" t="s">
        <v>26</v>
      </c>
      <c r="C279" s="144">
        <v>3071.44</v>
      </c>
      <c r="D279" s="144">
        <v>1677.08</v>
      </c>
      <c r="E279" s="144">
        <v>494.08</v>
      </c>
      <c r="F279" s="144">
        <v>2196.55</v>
      </c>
      <c r="G279" s="144">
        <v>7439.14</v>
      </c>
      <c r="H279" s="181">
        <v>1104.71</v>
      </c>
      <c r="I279" s="144">
        <v>1245.29</v>
      </c>
      <c r="J279" s="144">
        <v>2088.87</v>
      </c>
      <c r="K279" s="144">
        <v>211.25</v>
      </c>
      <c r="L279" s="144">
        <v>731.36</v>
      </c>
      <c r="M279" s="144">
        <v>1849.88</v>
      </c>
      <c r="N279" s="145">
        <v>7231.36</v>
      </c>
      <c r="O279" s="144">
        <v>4046.42</v>
      </c>
      <c r="P279" s="144">
        <v>10624.08</v>
      </c>
      <c r="Q279" s="145">
        <v>14670.5</v>
      </c>
      <c r="R279" s="233"/>
      <c r="S279" s="238"/>
      <c r="T279" s="238"/>
      <c r="U279" s="238"/>
      <c r="V279" s="238"/>
      <c r="W279" s="238"/>
      <c r="X279" s="238"/>
      <c r="Y279" s="238"/>
      <c r="Z279" s="238"/>
      <c r="AA279" s="238"/>
      <c r="AB279" s="238"/>
      <c r="AC279" s="238"/>
      <c r="AD279" s="238"/>
      <c r="AE279" s="238"/>
      <c r="AF279" s="238"/>
    </row>
    <row r="280" spans="1:32" ht="12">
      <c r="A280" s="192">
        <v>2017</v>
      </c>
      <c r="B280" s="197" t="s">
        <v>27</v>
      </c>
      <c r="C280" s="144">
        <v>2970.07</v>
      </c>
      <c r="D280" s="144">
        <v>1317.87</v>
      </c>
      <c r="E280" s="144">
        <v>609.93</v>
      </c>
      <c r="F280" s="144">
        <v>2196.55</v>
      </c>
      <c r="G280" s="144">
        <v>7094.42</v>
      </c>
      <c r="H280" s="181">
        <v>1093.49</v>
      </c>
      <c r="I280" s="144">
        <v>1277.24</v>
      </c>
      <c r="J280" s="144">
        <v>1967.83</v>
      </c>
      <c r="K280" s="144">
        <v>229.1</v>
      </c>
      <c r="L280" s="144">
        <v>741.97</v>
      </c>
      <c r="M280" s="144">
        <v>1826.48</v>
      </c>
      <c r="N280" s="145">
        <v>7136.11</v>
      </c>
      <c r="O280" s="144">
        <v>4023.02</v>
      </c>
      <c r="P280" s="144">
        <v>10207.51</v>
      </c>
      <c r="Q280" s="145">
        <v>14230.53</v>
      </c>
      <c r="R280" s="233"/>
      <c r="S280" s="238"/>
      <c r="T280" s="238"/>
      <c r="U280" s="238"/>
      <c r="V280" s="238"/>
      <c r="W280" s="238"/>
      <c r="X280" s="238"/>
      <c r="Y280" s="238"/>
      <c r="Z280" s="238"/>
      <c r="AA280" s="238"/>
      <c r="AB280" s="238"/>
      <c r="AC280" s="238"/>
      <c r="AD280" s="238"/>
      <c r="AE280" s="238"/>
      <c r="AF280" s="238"/>
    </row>
    <row r="281" spans="1:32" ht="12">
      <c r="A281" s="192">
        <v>2017</v>
      </c>
      <c r="B281" s="197" t="s">
        <v>28</v>
      </c>
      <c r="C281" s="144">
        <v>3050.87</v>
      </c>
      <c r="D281" s="144">
        <v>1281.9</v>
      </c>
      <c r="E281" s="144">
        <v>700.09</v>
      </c>
      <c r="F281" s="144">
        <v>2120.72</v>
      </c>
      <c r="G281" s="144">
        <v>7153.58</v>
      </c>
      <c r="H281" s="181">
        <v>1139.78</v>
      </c>
      <c r="I281" s="144">
        <v>1278.84</v>
      </c>
      <c r="J281" s="144">
        <v>1982.17</v>
      </c>
      <c r="K281" s="144">
        <v>257.8</v>
      </c>
      <c r="L281" s="144">
        <v>754.18</v>
      </c>
      <c r="M281" s="144">
        <v>2144.17</v>
      </c>
      <c r="N281" s="145">
        <v>7556.94</v>
      </c>
      <c r="O281" s="144">
        <v>4264.89</v>
      </c>
      <c r="P281" s="144">
        <v>10445.63</v>
      </c>
      <c r="Q281" s="145">
        <v>14710.52</v>
      </c>
      <c r="R281" s="233"/>
      <c r="S281" s="238"/>
      <c r="T281" s="238"/>
      <c r="U281" s="238"/>
      <c r="V281" s="238"/>
      <c r="W281" s="238"/>
      <c r="X281" s="238"/>
      <c r="Y281" s="238"/>
      <c r="Z281" s="238"/>
      <c r="AA281" s="238"/>
      <c r="AB281" s="238"/>
      <c r="AC281" s="238"/>
      <c r="AD281" s="238"/>
      <c r="AE281" s="238"/>
      <c r="AF281" s="238"/>
    </row>
    <row r="282" spans="1:32" ht="12">
      <c r="A282" s="192">
        <v>2017</v>
      </c>
      <c r="B282" s="197" t="s">
        <v>29</v>
      </c>
      <c r="C282" s="144">
        <v>3450.13</v>
      </c>
      <c r="D282" s="144">
        <v>1205.8</v>
      </c>
      <c r="E282" s="144">
        <v>757.82</v>
      </c>
      <c r="F282" s="144">
        <v>2105.72</v>
      </c>
      <c r="G282" s="144">
        <v>7519.48</v>
      </c>
      <c r="H282" s="181">
        <v>1086.51</v>
      </c>
      <c r="I282" s="144">
        <v>1371.38</v>
      </c>
      <c r="J282" s="144">
        <v>1916.23</v>
      </c>
      <c r="K282" s="144">
        <v>252.66</v>
      </c>
      <c r="L282" s="144">
        <v>860.41</v>
      </c>
      <c r="M282" s="144">
        <v>2140.77</v>
      </c>
      <c r="N282" s="145">
        <v>7627.96</v>
      </c>
      <c r="O282" s="144">
        <v>4246.49</v>
      </c>
      <c r="P282" s="144">
        <v>10900.94</v>
      </c>
      <c r="Q282" s="145">
        <v>15147.44</v>
      </c>
      <c r="R282" s="233"/>
      <c r="S282" s="238"/>
      <c r="T282" s="238"/>
      <c r="U282" s="238"/>
      <c r="V282" s="238"/>
      <c r="W282" s="238"/>
      <c r="X282" s="238"/>
      <c r="Y282" s="238"/>
      <c r="Z282" s="238"/>
      <c r="AA282" s="238"/>
      <c r="AB282" s="238"/>
      <c r="AC282" s="238"/>
      <c r="AD282" s="238"/>
      <c r="AE282" s="238"/>
      <c r="AF282" s="238"/>
    </row>
    <row r="283" spans="1:32" ht="12">
      <c r="A283" s="193">
        <v>2017</v>
      </c>
      <c r="B283" s="202" t="s">
        <v>30</v>
      </c>
      <c r="C283" s="148">
        <v>3244.06</v>
      </c>
      <c r="D283" s="148">
        <v>1235.41</v>
      </c>
      <c r="E283" s="148">
        <v>613.59</v>
      </c>
      <c r="F283" s="148">
        <v>2120.72</v>
      </c>
      <c r="G283" s="148">
        <v>7213.78</v>
      </c>
      <c r="H283" s="182">
        <v>1128.4</v>
      </c>
      <c r="I283" s="148">
        <v>1298.42</v>
      </c>
      <c r="J283" s="148">
        <v>2045.22</v>
      </c>
      <c r="K283" s="148">
        <v>239.26</v>
      </c>
      <c r="L283" s="148">
        <v>794.14</v>
      </c>
      <c r="M283" s="148">
        <v>2125.77</v>
      </c>
      <c r="N283" s="149">
        <v>7631.22</v>
      </c>
      <c r="O283" s="148">
        <v>4246.49</v>
      </c>
      <c r="P283" s="148">
        <v>10598.51</v>
      </c>
      <c r="Q283" s="149">
        <v>14845</v>
      </c>
      <c r="R283" s="233"/>
      <c r="S283" s="238"/>
      <c r="T283" s="238"/>
      <c r="U283" s="238"/>
      <c r="V283" s="238"/>
      <c r="W283" s="238"/>
      <c r="X283" s="238"/>
      <c r="Y283" s="238"/>
      <c r="Z283" s="238"/>
      <c r="AA283" s="238"/>
      <c r="AB283" s="238"/>
      <c r="AC283" s="238"/>
      <c r="AD283" s="238"/>
      <c r="AE283" s="238"/>
      <c r="AF283" s="238"/>
    </row>
    <row r="284" spans="1:32" ht="12">
      <c r="A284" s="192">
        <v>2018</v>
      </c>
      <c r="B284" s="197" t="s">
        <v>20</v>
      </c>
      <c r="C284" s="144">
        <v>3394.24</v>
      </c>
      <c r="D284" s="144">
        <v>1401.94</v>
      </c>
      <c r="E284" s="144">
        <v>622.52</v>
      </c>
      <c r="F284" s="144">
        <v>2669.78</v>
      </c>
      <c r="G284" s="144">
        <v>8088.48</v>
      </c>
      <c r="H284" s="181">
        <v>1190.94</v>
      </c>
      <c r="I284" s="144">
        <v>1315.3</v>
      </c>
      <c r="J284" s="144">
        <v>1987.63</v>
      </c>
      <c r="K284" s="144">
        <v>244.67</v>
      </c>
      <c r="L284" s="144">
        <v>721.46</v>
      </c>
      <c r="M284" s="144">
        <v>2043.16</v>
      </c>
      <c r="N284" s="145">
        <v>7503.16</v>
      </c>
      <c r="O284" s="144">
        <v>4712.93</v>
      </c>
      <c r="P284" s="144">
        <v>10878.71</v>
      </c>
      <c r="Q284" s="145">
        <v>15591.64</v>
      </c>
      <c r="R284" s="233"/>
      <c r="S284" s="238"/>
      <c r="T284" s="238"/>
      <c r="U284" s="238"/>
      <c r="V284" s="238"/>
      <c r="W284" s="238"/>
      <c r="X284" s="238"/>
      <c r="Y284" s="238"/>
      <c r="Z284" s="238"/>
      <c r="AA284" s="238"/>
      <c r="AB284" s="238"/>
      <c r="AC284" s="238"/>
      <c r="AD284" s="238"/>
      <c r="AE284" s="238"/>
      <c r="AF284" s="238"/>
    </row>
    <row r="285" spans="1:32" ht="12">
      <c r="A285" s="192">
        <v>2018</v>
      </c>
      <c r="B285" s="197" t="s">
        <v>21</v>
      </c>
      <c r="C285" s="144">
        <v>3049.27</v>
      </c>
      <c r="D285" s="144">
        <v>1273.05</v>
      </c>
      <c r="E285" s="144">
        <v>572.87</v>
      </c>
      <c r="F285" s="144">
        <v>2689.78</v>
      </c>
      <c r="G285" s="144">
        <v>7584.96</v>
      </c>
      <c r="H285" s="181">
        <v>1247.33</v>
      </c>
      <c r="I285" s="144">
        <v>1238.1</v>
      </c>
      <c r="J285" s="144">
        <v>2015.2</v>
      </c>
      <c r="K285" s="144">
        <v>276.67</v>
      </c>
      <c r="L285" s="144">
        <v>786.87</v>
      </c>
      <c r="M285" s="144">
        <v>2073.16</v>
      </c>
      <c r="N285" s="145">
        <v>7637.34</v>
      </c>
      <c r="O285" s="144">
        <v>4762.93</v>
      </c>
      <c r="P285" s="144">
        <v>10459.36</v>
      </c>
      <c r="Q285" s="145">
        <v>15222.29</v>
      </c>
      <c r="R285" s="233"/>
      <c r="S285" s="238"/>
      <c r="T285" s="238"/>
      <c r="U285" s="238"/>
      <c r="V285" s="238"/>
      <c r="W285" s="238"/>
      <c r="X285" s="238"/>
      <c r="Y285" s="238"/>
      <c r="Z285" s="238"/>
      <c r="AA285" s="238"/>
      <c r="AB285" s="238"/>
      <c r="AC285" s="238"/>
      <c r="AD285" s="238"/>
      <c r="AE285" s="238"/>
      <c r="AF285" s="238"/>
    </row>
    <row r="286" spans="1:32" ht="12">
      <c r="A286" s="192">
        <v>2018</v>
      </c>
      <c r="B286" s="197" t="s">
        <v>22</v>
      </c>
      <c r="C286" s="144">
        <v>3284.3</v>
      </c>
      <c r="D286" s="144">
        <v>1008.89</v>
      </c>
      <c r="E286" s="144">
        <v>559.48</v>
      </c>
      <c r="F286" s="144">
        <v>2719.78</v>
      </c>
      <c r="G286" s="144">
        <v>7572.45</v>
      </c>
      <c r="H286" s="181">
        <v>1275.8</v>
      </c>
      <c r="I286" s="144">
        <v>1122.96</v>
      </c>
      <c r="J286" s="144">
        <v>1980.5</v>
      </c>
      <c r="K286" s="144">
        <v>239.71</v>
      </c>
      <c r="L286" s="144">
        <v>760.74</v>
      </c>
      <c r="M286" s="144">
        <v>2073.16</v>
      </c>
      <c r="N286" s="145">
        <v>7452.86</v>
      </c>
      <c r="O286" s="144">
        <v>4792.93</v>
      </c>
      <c r="P286" s="144">
        <v>10232.38</v>
      </c>
      <c r="Q286" s="145">
        <v>15025.31</v>
      </c>
      <c r="R286" s="233"/>
      <c r="S286" s="238"/>
      <c r="T286" s="238"/>
      <c r="U286" s="238"/>
      <c r="V286" s="238"/>
      <c r="W286" s="238"/>
      <c r="X286" s="238"/>
      <c r="Y286" s="238"/>
      <c r="Z286" s="238"/>
      <c r="AA286" s="238"/>
      <c r="AB286" s="238"/>
      <c r="AC286" s="238"/>
      <c r="AD286" s="238"/>
      <c r="AE286" s="238"/>
      <c r="AF286" s="238"/>
    </row>
    <row r="287" spans="1:32" ht="12">
      <c r="A287" s="192">
        <v>2018</v>
      </c>
      <c r="B287" s="197" t="s">
        <v>23</v>
      </c>
      <c r="C287" s="144">
        <v>3148.88</v>
      </c>
      <c r="D287" s="144">
        <v>1493.5</v>
      </c>
      <c r="E287" s="144">
        <v>451.6</v>
      </c>
      <c r="F287" s="144">
        <v>2298.13</v>
      </c>
      <c r="G287" s="144">
        <v>7392.11</v>
      </c>
      <c r="H287" s="181">
        <v>1190.93</v>
      </c>
      <c r="I287" s="144">
        <v>1224.7</v>
      </c>
      <c r="J287" s="144">
        <v>1882.56</v>
      </c>
      <c r="K287" s="144">
        <v>216.15</v>
      </c>
      <c r="L287" s="144">
        <v>754.35</v>
      </c>
      <c r="M287" s="144">
        <v>2103.59</v>
      </c>
      <c r="N287" s="145">
        <v>7372.27</v>
      </c>
      <c r="O287" s="144">
        <v>4401.71</v>
      </c>
      <c r="P287" s="144">
        <v>10362.67</v>
      </c>
      <c r="Q287" s="145">
        <v>14764.38</v>
      </c>
      <c r="R287" s="233"/>
      <c r="S287" s="238"/>
      <c r="T287" s="238"/>
      <c r="U287" s="238"/>
      <c r="V287" s="238"/>
      <c r="W287" s="238"/>
      <c r="X287" s="238"/>
      <c r="Y287" s="238"/>
      <c r="Z287" s="238"/>
      <c r="AA287" s="238"/>
      <c r="AB287" s="238"/>
      <c r="AC287" s="238"/>
      <c r="AD287" s="238"/>
      <c r="AE287" s="238"/>
      <c r="AF287" s="238"/>
    </row>
    <row r="288" spans="1:32" ht="12">
      <c r="A288" s="192">
        <v>2018</v>
      </c>
      <c r="B288" s="197" t="s">
        <v>19</v>
      </c>
      <c r="C288" s="144">
        <v>3381.1</v>
      </c>
      <c r="D288" s="144">
        <v>1442.15</v>
      </c>
      <c r="E288" s="144">
        <v>713.95</v>
      </c>
      <c r="F288" s="144">
        <v>2298.13</v>
      </c>
      <c r="G288" s="144">
        <v>7835.32</v>
      </c>
      <c r="H288" s="181">
        <v>1073.28</v>
      </c>
      <c r="I288" s="144">
        <v>1242.72</v>
      </c>
      <c r="J288" s="144">
        <v>1848.95</v>
      </c>
      <c r="K288" s="144">
        <v>209.89</v>
      </c>
      <c r="L288" s="144">
        <v>686.59</v>
      </c>
      <c r="M288" s="144">
        <v>2135.84</v>
      </c>
      <c r="N288" s="145">
        <v>7197.27</v>
      </c>
      <c r="O288" s="144">
        <v>4433.96</v>
      </c>
      <c r="P288" s="144">
        <v>10598.63</v>
      </c>
      <c r="Q288" s="145">
        <v>15032.59</v>
      </c>
      <c r="R288" s="233"/>
      <c r="S288" s="238"/>
      <c r="T288" s="238"/>
      <c r="U288" s="238"/>
      <c r="V288" s="238"/>
      <c r="W288" s="238"/>
      <c r="X288" s="238"/>
      <c r="Y288" s="238"/>
      <c r="Z288" s="238"/>
      <c r="AA288" s="238"/>
      <c r="AB288" s="238"/>
      <c r="AC288" s="238"/>
      <c r="AD288" s="238"/>
      <c r="AE288" s="238"/>
      <c r="AF288" s="238"/>
    </row>
    <row r="289" spans="1:32" ht="12">
      <c r="A289" s="192">
        <v>2018</v>
      </c>
      <c r="B289" s="197" t="s">
        <v>24</v>
      </c>
      <c r="C289" s="144">
        <v>3446.49</v>
      </c>
      <c r="D289" s="144">
        <v>1594.48</v>
      </c>
      <c r="E289" s="144">
        <v>684.05</v>
      </c>
      <c r="F289" s="144">
        <v>2313.13</v>
      </c>
      <c r="G289" s="144">
        <v>8038.15</v>
      </c>
      <c r="H289" s="181">
        <v>1118.89</v>
      </c>
      <c r="I289" s="144">
        <v>1148.6</v>
      </c>
      <c r="J289" s="144">
        <v>1866.57</v>
      </c>
      <c r="K289" s="144">
        <v>217.86</v>
      </c>
      <c r="L289" s="144">
        <v>737.02</v>
      </c>
      <c r="M289" s="144">
        <v>2043.79</v>
      </c>
      <c r="N289" s="145">
        <v>7132.73</v>
      </c>
      <c r="O289" s="144">
        <v>4356.92</v>
      </c>
      <c r="P289" s="144">
        <v>10813.96</v>
      </c>
      <c r="Q289" s="145">
        <v>15170.88</v>
      </c>
      <c r="R289" s="233"/>
      <c r="S289" s="238"/>
      <c r="T289" s="238"/>
      <c r="U289" s="238"/>
      <c r="V289" s="238"/>
      <c r="W289" s="238"/>
      <c r="X289" s="238"/>
      <c r="Y289" s="238"/>
      <c r="Z289" s="238"/>
      <c r="AA289" s="238"/>
      <c r="AB289" s="238"/>
      <c r="AC289" s="238"/>
      <c r="AD289" s="238"/>
      <c r="AE289" s="238"/>
      <c r="AF289" s="238"/>
    </row>
    <row r="290" spans="1:32" ht="12">
      <c r="A290" s="192">
        <v>2018</v>
      </c>
      <c r="B290" s="197" t="s">
        <v>25</v>
      </c>
      <c r="C290" s="144">
        <v>3184.04</v>
      </c>
      <c r="D290" s="144">
        <v>1534.32</v>
      </c>
      <c r="E290" s="144">
        <v>747.48</v>
      </c>
      <c r="F290" s="144">
        <v>2409.6</v>
      </c>
      <c r="G290" s="144">
        <v>7875.44</v>
      </c>
      <c r="H290" s="181">
        <v>1166.18</v>
      </c>
      <c r="I290" s="144">
        <v>1250.91</v>
      </c>
      <c r="J290" s="144">
        <v>1985.93</v>
      </c>
      <c r="K290" s="144">
        <v>220.42</v>
      </c>
      <c r="L290" s="144">
        <v>792.37</v>
      </c>
      <c r="M290" s="144">
        <v>1652.22</v>
      </c>
      <c r="N290" s="145">
        <v>7068.03</v>
      </c>
      <c r="O290" s="144">
        <v>4061.82</v>
      </c>
      <c r="P290" s="144">
        <v>10881.65</v>
      </c>
      <c r="Q290" s="145">
        <v>14943.48</v>
      </c>
      <c r="R290" s="233"/>
      <c r="S290" s="238"/>
      <c r="T290" s="238"/>
      <c r="U290" s="238"/>
      <c r="V290" s="238"/>
      <c r="W290" s="238"/>
      <c r="X290" s="238"/>
      <c r="Y290" s="238"/>
      <c r="Z290" s="238"/>
      <c r="AA290" s="238"/>
      <c r="AB290" s="238"/>
      <c r="AC290" s="238"/>
      <c r="AD290" s="238"/>
      <c r="AE290" s="238"/>
      <c r="AF290" s="238"/>
    </row>
    <row r="291" spans="1:32" ht="12">
      <c r="A291" s="192">
        <v>2018</v>
      </c>
      <c r="B291" s="197" t="s">
        <v>26</v>
      </c>
      <c r="C291" s="144">
        <v>3089.48</v>
      </c>
      <c r="D291" s="144">
        <v>1501.64</v>
      </c>
      <c r="E291" s="144">
        <v>633.11</v>
      </c>
      <c r="F291" s="144">
        <v>2409.6</v>
      </c>
      <c r="G291" s="144">
        <v>7633.83</v>
      </c>
      <c r="H291" s="181">
        <v>1082.81</v>
      </c>
      <c r="I291" s="144">
        <v>1285.59</v>
      </c>
      <c r="J291" s="144">
        <v>1985.9</v>
      </c>
      <c r="K291" s="144">
        <v>231.74</v>
      </c>
      <c r="L291" s="144">
        <v>762.16</v>
      </c>
      <c r="M291" s="144">
        <v>1657.22</v>
      </c>
      <c r="N291" s="145">
        <v>7005.42</v>
      </c>
      <c r="O291" s="144">
        <v>4066.82</v>
      </c>
      <c r="P291" s="144">
        <v>10572.42</v>
      </c>
      <c r="Q291" s="145">
        <v>14639.25</v>
      </c>
      <c r="R291" s="233"/>
      <c r="S291" s="238"/>
      <c r="T291" s="238"/>
      <c r="U291" s="238"/>
      <c r="V291" s="238"/>
      <c r="W291" s="238"/>
      <c r="X291" s="238"/>
      <c r="Y291" s="238"/>
      <c r="Z291" s="238"/>
      <c r="AA291" s="238"/>
      <c r="AB291" s="238"/>
      <c r="AC291" s="238"/>
      <c r="AD291" s="238"/>
      <c r="AE291" s="238"/>
      <c r="AF291" s="238"/>
    </row>
    <row r="292" spans="1:32" ht="12">
      <c r="A292" s="192">
        <v>2018</v>
      </c>
      <c r="B292" s="197" t="s">
        <v>27</v>
      </c>
      <c r="C292" s="144">
        <v>3240.46</v>
      </c>
      <c r="D292" s="144">
        <v>1107.51</v>
      </c>
      <c r="E292" s="144">
        <v>603.26</v>
      </c>
      <c r="F292" s="144">
        <v>2409.6</v>
      </c>
      <c r="G292" s="144">
        <v>7360.83</v>
      </c>
      <c r="H292" s="181">
        <v>1079.25</v>
      </c>
      <c r="I292" s="144">
        <v>1197.12</v>
      </c>
      <c r="J292" s="144">
        <v>2036.19</v>
      </c>
      <c r="K292" s="144">
        <v>200.29</v>
      </c>
      <c r="L292" s="144">
        <v>726.92</v>
      </c>
      <c r="M292" s="144">
        <v>1742.22</v>
      </c>
      <c r="N292" s="145">
        <v>6981.99</v>
      </c>
      <c r="O292" s="144">
        <v>4151.82</v>
      </c>
      <c r="P292" s="144">
        <v>10191</v>
      </c>
      <c r="Q292" s="145">
        <v>14342.82</v>
      </c>
      <c r="R292" s="233"/>
      <c r="S292" s="238"/>
      <c r="T292" s="238"/>
      <c r="U292" s="238"/>
      <c r="V292" s="238"/>
      <c r="W292" s="238"/>
      <c r="X292" s="238"/>
      <c r="Y292" s="238"/>
      <c r="Z292" s="238"/>
      <c r="AA292" s="238"/>
      <c r="AB292" s="238"/>
      <c r="AC292" s="238"/>
      <c r="AD292" s="238"/>
      <c r="AE292" s="238"/>
      <c r="AF292" s="238"/>
    </row>
    <row r="293" spans="1:32" ht="12">
      <c r="A293" s="192">
        <v>2018</v>
      </c>
      <c r="B293" s="197" t="s">
        <v>28</v>
      </c>
      <c r="C293" s="144">
        <v>2976.46</v>
      </c>
      <c r="D293" s="144">
        <v>1356.7</v>
      </c>
      <c r="E293" s="144">
        <v>632.11</v>
      </c>
      <c r="F293" s="144">
        <v>2019.5</v>
      </c>
      <c r="G293" s="144">
        <v>6984.77</v>
      </c>
      <c r="H293" s="181">
        <v>1074.36</v>
      </c>
      <c r="I293" s="144">
        <v>1147.47</v>
      </c>
      <c r="J293" s="144">
        <v>1903.58</v>
      </c>
      <c r="K293" s="144">
        <v>175.42</v>
      </c>
      <c r="L293" s="144">
        <v>821.56</v>
      </c>
      <c r="M293" s="144">
        <v>2026.56</v>
      </c>
      <c r="N293" s="145">
        <v>7148.95</v>
      </c>
      <c r="O293" s="144">
        <v>4046.06</v>
      </c>
      <c r="P293" s="144">
        <v>10087.67</v>
      </c>
      <c r="Q293" s="145">
        <v>14133.73</v>
      </c>
      <c r="R293" s="233"/>
      <c r="S293" s="238"/>
      <c r="T293" s="238"/>
      <c r="U293" s="238"/>
      <c r="V293" s="238"/>
      <c r="W293" s="238"/>
      <c r="X293" s="238"/>
      <c r="Y293" s="238"/>
      <c r="Z293" s="238"/>
      <c r="AA293" s="238"/>
      <c r="AB293" s="238"/>
      <c r="AC293" s="238"/>
      <c r="AD293" s="238"/>
      <c r="AE293" s="238"/>
      <c r="AF293" s="238"/>
    </row>
    <row r="294" spans="1:32" ht="12">
      <c r="A294" s="192">
        <v>2018</v>
      </c>
      <c r="B294" s="197" t="s">
        <v>29</v>
      </c>
      <c r="C294" s="144">
        <v>2949.32</v>
      </c>
      <c r="D294" s="144">
        <v>1181.9</v>
      </c>
      <c r="E294" s="144">
        <v>643.17</v>
      </c>
      <c r="F294" s="144">
        <v>2054.5</v>
      </c>
      <c r="G294" s="144">
        <v>6828.88</v>
      </c>
      <c r="H294" s="181">
        <v>1060.95</v>
      </c>
      <c r="I294" s="144">
        <v>1313.12</v>
      </c>
      <c r="J294" s="144">
        <v>1608.9</v>
      </c>
      <c r="K294" s="144">
        <v>164.29</v>
      </c>
      <c r="L294" s="144">
        <v>777.83</v>
      </c>
      <c r="M294" s="144">
        <v>2148.57</v>
      </c>
      <c r="N294" s="145">
        <v>7073.65</v>
      </c>
      <c r="O294" s="144">
        <v>4203.07</v>
      </c>
      <c r="P294" s="144">
        <v>9699.47</v>
      </c>
      <c r="Q294" s="145">
        <v>13902.54</v>
      </c>
      <c r="R294" s="233"/>
      <c r="S294" s="238"/>
      <c r="T294" s="238"/>
      <c r="U294" s="238"/>
      <c r="V294" s="238"/>
      <c r="W294" s="238"/>
      <c r="X294" s="238"/>
      <c r="Y294" s="238"/>
      <c r="Z294" s="238"/>
      <c r="AA294" s="238"/>
      <c r="AB294" s="238"/>
      <c r="AC294" s="238"/>
      <c r="AD294" s="238"/>
      <c r="AE294" s="238"/>
      <c r="AF294" s="238"/>
    </row>
    <row r="295" spans="1:32" ht="12">
      <c r="A295" s="193">
        <v>2018</v>
      </c>
      <c r="B295" s="202" t="s">
        <v>30</v>
      </c>
      <c r="C295" s="148">
        <v>2933.3</v>
      </c>
      <c r="D295" s="148">
        <v>1257.52</v>
      </c>
      <c r="E295" s="148">
        <v>615.38</v>
      </c>
      <c r="F295" s="148">
        <v>2054.5</v>
      </c>
      <c r="G295" s="148">
        <v>6860.7</v>
      </c>
      <c r="H295" s="182">
        <v>1169.8</v>
      </c>
      <c r="I295" s="148">
        <v>1098.72</v>
      </c>
      <c r="J295" s="148">
        <v>2016.46</v>
      </c>
      <c r="K295" s="148">
        <v>191.36</v>
      </c>
      <c r="L295" s="148">
        <v>737.04</v>
      </c>
      <c r="M295" s="148">
        <v>2362.56</v>
      </c>
      <c r="N295" s="149">
        <v>7575.95</v>
      </c>
      <c r="O295" s="148">
        <v>4417.06</v>
      </c>
      <c r="P295" s="148">
        <v>10019.59</v>
      </c>
      <c r="Q295" s="149">
        <v>14436.65</v>
      </c>
      <c r="R295" s="233"/>
      <c r="S295" s="238"/>
      <c r="T295" s="238"/>
      <c r="U295" s="238"/>
      <c r="V295" s="238"/>
      <c r="W295" s="238"/>
      <c r="X295" s="238"/>
      <c r="Y295" s="238"/>
      <c r="Z295" s="238"/>
      <c r="AA295" s="238"/>
      <c r="AB295" s="238"/>
      <c r="AC295" s="238"/>
      <c r="AD295" s="238"/>
      <c r="AE295" s="238"/>
      <c r="AF295" s="238"/>
    </row>
    <row r="296" spans="1:32" ht="12">
      <c r="A296" s="192">
        <v>2019</v>
      </c>
      <c r="B296" s="197" t="s">
        <v>20</v>
      </c>
      <c r="C296" s="144">
        <v>3242.86</v>
      </c>
      <c r="D296" s="144">
        <v>1029.68</v>
      </c>
      <c r="E296" s="144">
        <v>905.97</v>
      </c>
      <c r="F296" s="144">
        <v>2197</v>
      </c>
      <c r="G296" s="144">
        <v>7375.52</v>
      </c>
      <c r="H296" s="181">
        <v>1132.28</v>
      </c>
      <c r="I296" s="144">
        <v>1137.13</v>
      </c>
      <c r="J296" s="144">
        <v>2125.77</v>
      </c>
      <c r="K296" s="144">
        <v>185.08</v>
      </c>
      <c r="L296" s="144">
        <v>698.24</v>
      </c>
      <c r="M296" s="144">
        <v>2303.7</v>
      </c>
      <c r="N296" s="145">
        <v>7582.2</v>
      </c>
      <c r="O296" s="144">
        <v>4500.7</v>
      </c>
      <c r="P296" s="144">
        <v>10457.02</v>
      </c>
      <c r="Q296" s="145">
        <v>14957.72</v>
      </c>
      <c r="R296" s="233"/>
      <c r="S296" s="238"/>
      <c r="T296" s="238"/>
      <c r="U296" s="238"/>
      <c r="V296" s="238"/>
      <c r="W296" s="238"/>
      <c r="X296" s="238"/>
      <c r="Y296" s="238"/>
      <c r="Z296" s="238"/>
      <c r="AA296" s="238"/>
      <c r="AB296" s="238"/>
      <c r="AC296" s="238"/>
      <c r="AD296" s="238"/>
      <c r="AE296" s="238"/>
      <c r="AF296" s="238"/>
    </row>
    <row r="297" spans="1:32" ht="12">
      <c r="A297" s="192">
        <v>2019</v>
      </c>
      <c r="B297" s="197" t="s">
        <v>21</v>
      </c>
      <c r="C297" s="144">
        <v>2980.71</v>
      </c>
      <c r="D297" s="144">
        <v>1211.77</v>
      </c>
      <c r="E297" s="144">
        <v>884.59</v>
      </c>
      <c r="F297" s="144">
        <v>2197</v>
      </c>
      <c r="G297" s="144">
        <v>7274.07</v>
      </c>
      <c r="H297" s="181">
        <v>1191.08</v>
      </c>
      <c r="I297" s="144">
        <v>1212.07</v>
      </c>
      <c r="J297" s="144">
        <v>2020.36</v>
      </c>
      <c r="K297" s="144">
        <v>147.59</v>
      </c>
      <c r="L297" s="144">
        <v>699.44</v>
      </c>
      <c r="M297" s="144">
        <v>2303.7</v>
      </c>
      <c r="N297" s="145">
        <v>7574.23</v>
      </c>
      <c r="O297" s="144">
        <v>4500.7</v>
      </c>
      <c r="P297" s="144">
        <v>10347.61</v>
      </c>
      <c r="Q297" s="145">
        <v>14848.31</v>
      </c>
      <c r="R297" s="233"/>
      <c r="S297" s="238"/>
      <c r="T297" s="238"/>
      <c r="U297" s="238"/>
      <c r="V297" s="238"/>
      <c r="W297" s="238"/>
      <c r="X297" s="238"/>
      <c r="Y297" s="238"/>
      <c r="Z297" s="238"/>
      <c r="AA297" s="238"/>
      <c r="AB297" s="238"/>
      <c r="AC297" s="238"/>
      <c r="AD297" s="238"/>
      <c r="AE297" s="238"/>
      <c r="AF297" s="238"/>
    </row>
    <row r="298" spans="1:32" ht="12">
      <c r="A298" s="192">
        <v>2019</v>
      </c>
      <c r="B298" s="197" t="s">
        <v>22</v>
      </c>
      <c r="C298" s="144">
        <v>3331.01</v>
      </c>
      <c r="D298" s="144">
        <v>1083.16</v>
      </c>
      <c r="E298" s="144">
        <v>960.65</v>
      </c>
      <c r="F298" s="144">
        <v>2307</v>
      </c>
      <c r="G298" s="144">
        <v>7681.81</v>
      </c>
      <c r="H298" s="181">
        <v>1169.83</v>
      </c>
      <c r="I298" s="144">
        <v>1245.96</v>
      </c>
      <c r="J298" s="144">
        <v>1905.69</v>
      </c>
      <c r="K298" s="144">
        <v>207.03</v>
      </c>
      <c r="L298" s="144">
        <v>719.44</v>
      </c>
      <c r="M298" s="144">
        <v>2423.7</v>
      </c>
      <c r="N298" s="145">
        <v>7671.66</v>
      </c>
      <c r="O298" s="144">
        <v>4730.7</v>
      </c>
      <c r="P298" s="144">
        <v>10622.77</v>
      </c>
      <c r="Q298" s="145">
        <v>15353.47</v>
      </c>
      <c r="R298" s="233"/>
      <c r="S298" s="238"/>
      <c r="T298" s="238"/>
      <c r="U298" s="238"/>
      <c r="V298" s="238"/>
      <c r="W298" s="238"/>
      <c r="X298" s="238"/>
      <c r="Y298" s="238"/>
      <c r="Z298" s="238"/>
      <c r="AA298" s="238"/>
      <c r="AB298" s="238"/>
      <c r="AC298" s="238"/>
      <c r="AD298" s="238"/>
      <c r="AE298" s="238"/>
      <c r="AF298" s="238"/>
    </row>
    <row r="299" spans="1:32" ht="12">
      <c r="A299" s="192">
        <v>2019</v>
      </c>
      <c r="B299" s="197" t="s">
        <v>23</v>
      </c>
      <c r="C299" s="144">
        <v>3378.64</v>
      </c>
      <c r="D299" s="144">
        <v>1145.67</v>
      </c>
      <c r="E299" s="144">
        <v>973</v>
      </c>
      <c r="F299" s="144">
        <v>2087.05</v>
      </c>
      <c r="G299" s="145">
        <v>7584.37</v>
      </c>
      <c r="H299" s="187">
        <v>1119.29</v>
      </c>
      <c r="I299" s="144">
        <v>1141.01</v>
      </c>
      <c r="J299" s="144">
        <v>2209.62</v>
      </c>
      <c r="K299" s="144">
        <v>224.54</v>
      </c>
      <c r="L299" s="144">
        <v>910.64</v>
      </c>
      <c r="M299" s="144">
        <v>2400.92</v>
      </c>
      <c r="N299" s="145">
        <v>8006.02</v>
      </c>
      <c r="O299" s="144">
        <v>4487.97</v>
      </c>
      <c r="P299" s="144">
        <v>11102.41</v>
      </c>
      <c r="Q299" s="145">
        <v>15590.39</v>
      </c>
      <c r="R299" s="233"/>
      <c r="S299" s="238"/>
      <c r="T299" s="238"/>
      <c r="U299" s="238"/>
      <c r="V299" s="238"/>
      <c r="W299" s="238"/>
      <c r="X299" s="238"/>
      <c r="Y299" s="238"/>
      <c r="Z299" s="238"/>
      <c r="AA299" s="238"/>
      <c r="AB299" s="238"/>
      <c r="AC299" s="238"/>
      <c r="AD299" s="238"/>
      <c r="AE299" s="238"/>
      <c r="AF299" s="238"/>
    </row>
    <row r="300" spans="1:32" ht="12">
      <c r="A300" s="192">
        <v>2019</v>
      </c>
      <c r="B300" s="197" t="s">
        <v>19</v>
      </c>
      <c r="C300" s="144">
        <v>3327.78</v>
      </c>
      <c r="D300" s="144">
        <v>1071.24</v>
      </c>
      <c r="E300" s="144">
        <v>675.34</v>
      </c>
      <c r="F300" s="144">
        <v>2087.05</v>
      </c>
      <c r="G300" s="145">
        <v>7161.41</v>
      </c>
      <c r="H300" s="187">
        <v>1035.4</v>
      </c>
      <c r="I300" s="144">
        <v>1161.47</v>
      </c>
      <c r="J300" s="144">
        <v>2055.15</v>
      </c>
      <c r="K300" s="144">
        <v>207.01</v>
      </c>
      <c r="L300" s="144">
        <v>903.37</v>
      </c>
      <c r="M300" s="144">
        <v>2510.92</v>
      </c>
      <c r="N300" s="145">
        <v>7873.3</v>
      </c>
      <c r="O300" s="144">
        <v>4597.97</v>
      </c>
      <c r="P300" s="144">
        <v>10436.74</v>
      </c>
      <c r="Q300" s="145">
        <v>15034.71</v>
      </c>
      <c r="R300" s="233"/>
      <c r="S300" s="238"/>
      <c r="T300" s="238"/>
      <c r="U300" s="238"/>
      <c r="V300" s="238"/>
      <c r="W300" s="238"/>
      <c r="X300" s="238"/>
      <c r="Y300" s="238"/>
      <c r="Z300" s="238"/>
      <c r="AA300" s="238"/>
      <c r="AB300" s="238"/>
      <c r="AC300" s="238"/>
      <c r="AD300" s="238"/>
      <c r="AE300" s="238"/>
      <c r="AF300" s="238"/>
    </row>
    <row r="301" spans="1:32" ht="12">
      <c r="A301" s="192">
        <v>2019</v>
      </c>
      <c r="B301" s="197" t="s">
        <v>24</v>
      </c>
      <c r="C301" s="144">
        <v>3443.58</v>
      </c>
      <c r="D301" s="144">
        <v>1251.91</v>
      </c>
      <c r="E301" s="144">
        <v>674.92</v>
      </c>
      <c r="F301" s="144">
        <v>2079.05</v>
      </c>
      <c r="G301" s="145">
        <v>7449.46</v>
      </c>
      <c r="H301" s="187">
        <v>996.88</v>
      </c>
      <c r="I301" s="144">
        <v>989.79</v>
      </c>
      <c r="J301" s="144">
        <v>2166.07</v>
      </c>
      <c r="K301" s="144">
        <v>231.57</v>
      </c>
      <c r="L301" s="144">
        <v>985.43</v>
      </c>
      <c r="M301" s="144">
        <v>2538.92</v>
      </c>
      <c r="N301" s="145">
        <v>7908.65</v>
      </c>
      <c r="O301" s="144">
        <v>4617.97</v>
      </c>
      <c r="P301" s="144">
        <v>10740.14</v>
      </c>
      <c r="Q301" s="145">
        <v>15358.11</v>
      </c>
      <c r="R301" s="233"/>
      <c r="S301" s="238"/>
      <c r="T301" s="238"/>
      <c r="U301" s="238"/>
      <c r="V301" s="238"/>
      <c r="W301" s="238"/>
      <c r="X301" s="238"/>
      <c r="Y301" s="238"/>
      <c r="Z301" s="238"/>
      <c r="AA301" s="238"/>
      <c r="AB301" s="238"/>
      <c r="AC301" s="238"/>
      <c r="AD301" s="238"/>
      <c r="AE301" s="238"/>
      <c r="AF301" s="238"/>
    </row>
    <row r="302" spans="1:32" ht="12">
      <c r="A302" s="192">
        <v>2019</v>
      </c>
      <c r="B302" s="197" t="s">
        <v>25</v>
      </c>
      <c r="C302" s="144">
        <v>3266.65</v>
      </c>
      <c r="D302" s="144">
        <v>873.47</v>
      </c>
      <c r="E302" s="144">
        <v>723.88</v>
      </c>
      <c r="F302" s="144">
        <v>1982.86</v>
      </c>
      <c r="G302" s="145">
        <v>6846.86</v>
      </c>
      <c r="H302" s="187">
        <v>1052.19</v>
      </c>
      <c r="I302" s="144">
        <v>1214.1</v>
      </c>
      <c r="J302" s="144">
        <v>2240.2</v>
      </c>
      <c r="K302" s="144">
        <v>187.91</v>
      </c>
      <c r="L302" s="144">
        <v>973.89</v>
      </c>
      <c r="M302" s="144">
        <v>2669.57</v>
      </c>
      <c r="N302" s="145">
        <v>8337.87</v>
      </c>
      <c r="O302" s="144">
        <v>4652.43</v>
      </c>
      <c r="P302" s="144">
        <v>10532.29</v>
      </c>
      <c r="Q302" s="145">
        <v>15184.73</v>
      </c>
      <c r="R302" s="233"/>
      <c r="S302" s="238"/>
      <c r="T302" s="238"/>
      <c r="U302" s="238"/>
      <c r="V302" s="238"/>
      <c r="W302" s="238"/>
      <c r="X302" s="238"/>
      <c r="Y302" s="238"/>
      <c r="Z302" s="238"/>
      <c r="AA302" s="238"/>
      <c r="AB302" s="238"/>
      <c r="AC302" s="238"/>
      <c r="AD302" s="238"/>
      <c r="AE302" s="238"/>
      <c r="AF302" s="238"/>
    </row>
    <row r="303" spans="1:32" ht="12">
      <c r="A303" s="192">
        <v>2019</v>
      </c>
      <c r="B303" s="197" t="s">
        <v>26</v>
      </c>
      <c r="C303" s="144">
        <v>3377.21</v>
      </c>
      <c r="D303" s="144">
        <v>913.85</v>
      </c>
      <c r="E303" s="144">
        <v>714.52</v>
      </c>
      <c r="F303" s="144">
        <v>1982.86</v>
      </c>
      <c r="G303" s="145">
        <v>6988.44</v>
      </c>
      <c r="H303" s="187">
        <v>1012.11</v>
      </c>
      <c r="I303" s="144">
        <v>1291.97</v>
      </c>
      <c r="J303" s="144">
        <v>2289.97</v>
      </c>
      <c r="K303" s="144">
        <v>216.08</v>
      </c>
      <c r="L303" s="144">
        <v>1070.24</v>
      </c>
      <c r="M303" s="144">
        <v>2694.57</v>
      </c>
      <c r="N303" s="145">
        <v>8574.95</v>
      </c>
      <c r="O303" s="144">
        <v>4677.43</v>
      </c>
      <c r="P303" s="144">
        <v>10885.96</v>
      </c>
      <c r="Q303" s="145">
        <v>15563.39</v>
      </c>
      <c r="R303" s="233"/>
      <c r="S303" s="238"/>
      <c r="T303" s="238"/>
      <c r="U303" s="238"/>
      <c r="V303" s="238"/>
      <c r="W303" s="238"/>
      <c r="X303" s="238"/>
      <c r="Y303" s="238"/>
      <c r="Z303" s="238"/>
      <c r="AA303" s="238"/>
      <c r="AB303" s="238"/>
      <c r="AC303" s="238"/>
      <c r="AD303" s="238"/>
      <c r="AE303" s="238"/>
      <c r="AF303" s="238"/>
    </row>
    <row r="304" spans="1:32" ht="12">
      <c r="A304" s="192">
        <v>2019</v>
      </c>
      <c r="B304" s="197" t="s">
        <v>27</v>
      </c>
      <c r="C304" s="144">
        <v>3151.94</v>
      </c>
      <c r="D304" s="144">
        <v>817.14</v>
      </c>
      <c r="E304" s="144">
        <v>766.13</v>
      </c>
      <c r="F304" s="144">
        <v>1982.86</v>
      </c>
      <c r="G304" s="145">
        <v>6718.06</v>
      </c>
      <c r="H304" s="187">
        <v>1059.57</v>
      </c>
      <c r="I304" s="144">
        <v>1187.21</v>
      </c>
      <c r="J304" s="144">
        <v>2105.97</v>
      </c>
      <c r="K304" s="144">
        <v>231.79</v>
      </c>
      <c r="L304" s="144">
        <v>1061.61</v>
      </c>
      <c r="M304" s="144">
        <v>2685.27</v>
      </c>
      <c r="N304" s="145">
        <v>8331.43</v>
      </c>
      <c r="O304" s="144">
        <v>4668.13</v>
      </c>
      <c r="P304" s="144">
        <v>10381.36</v>
      </c>
      <c r="Q304" s="145">
        <v>15049.49</v>
      </c>
      <c r="R304" s="233"/>
      <c r="S304" s="238"/>
      <c r="T304" s="238"/>
      <c r="U304" s="238"/>
      <c r="V304" s="238"/>
      <c r="W304" s="238"/>
      <c r="X304" s="238"/>
      <c r="Y304" s="238"/>
      <c r="Z304" s="238"/>
      <c r="AA304" s="238"/>
      <c r="AB304" s="238"/>
      <c r="AC304" s="238"/>
      <c r="AD304" s="238"/>
      <c r="AE304" s="238"/>
      <c r="AF304" s="238"/>
    </row>
    <row r="305" spans="1:32" ht="12">
      <c r="A305" s="192">
        <v>2019</v>
      </c>
      <c r="B305" s="197" t="s">
        <v>28</v>
      </c>
      <c r="C305" s="144">
        <v>3231.42</v>
      </c>
      <c r="D305" s="144">
        <v>1101.31</v>
      </c>
      <c r="E305" s="144">
        <v>840.63</v>
      </c>
      <c r="F305" s="144">
        <v>1815.83</v>
      </c>
      <c r="G305" s="145">
        <v>6989.19</v>
      </c>
      <c r="H305" s="187">
        <v>1061.2</v>
      </c>
      <c r="I305" s="144">
        <v>1218.91</v>
      </c>
      <c r="J305" s="144">
        <v>2148.06</v>
      </c>
      <c r="K305" s="144">
        <v>226.35</v>
      </c>
      <c r="L305" s="144">
        <v>1069.78</v>
      </c>
      <c r="M305" s="144">
        <v>2630.83</v>
      </c>
      <c r="N305" s="145">
        <v>8355.13</v>
      </c>
      <c r="O305" s="144">
        <v>4446.66</v>
      </c>
      <c r="P305" s="144">
        <v>10897.67</v>
      </c>
      <c r="Q305" s="145">
        <v>15344.32</v>
      </c>
      <c r="R305" s="233"/>
      <c r="S305" s="238"/>
      <c r="T305" s="238"/>
      <c r="U305" s="238"/>
      <c r="V305" s="238"/>
      <c r="W305" s="238"/>
      <c r="X305" s="238"/>
      <c r="Y305" s="238"/>
      <c r="Z305" s="238"/>
      <c r="AA305" s="238"/>
      <c r="AB305" s="238"/>
      <c r="AC305" s="238"/>
      <c r="AD305" s="238"/>
      <c r="AE305" s="238"/>
      <c r="AF305" s="238"/>
    </row>
    <row r="306" spans="1:32" ht="12">
      <c r="A306" s="192">
        <v>2019</v>
      </c>
      <c r="B306" s="197" t="s">
        <v>29</v>
      </c>
      <c r="C306" s="144">
        <v>3059.69</v>
      </c>
      <c r="D306" s="144">
        <v>1009.61</v>
      </c>
      <c r="E306" s="144">
        <v>801.82</v>
      </c>
      <c r="F306" s="144">
        <v>1845.83</v>
      </c>
      <c r="G306" s="145">
        <v>6716.94</v>
      </c>
      <c r="H306" s="187">
        <v>1047.82</v>
      </c>
      <c r="I306" s="144">
        <v>1551.61</v>
      </c>
      <c r="J306" s="144">
        <v>2108.95</v>
      </c>
      <c r="K306" s="144">
        <v>211.2</v>
      </c>
      <c r="L306" s="144">
        <v>1027.44</v>
      </c>
      <c r="M306" s="144">
        <v>2610.83</v>
      </c>
      <c r="N306" s="145">
        <v>8557.85</v>
      </c>
      <c r="O306" s="144">
        <v>4456.66</v>
      </c>
      <c r="P306" s="144">
        <v>10818.14</v>
      </c>
      <c r="Q306" s="145">
        <v>15274.79</v>
      </c>
      <c r="R306" s="233"/>
      <c r="S306" s="238"/>
      <c r="T306" s="238"/>
      <c r="U306" s="238"/>
      <c r="V306" s="238"/>
      <c r="W306" s="238"/>
      <c r="X306" s="238"/>
      <c r="Y306" s="238"/>
      <c r="Z306" s="238"/>
      <c r="AA306" s="238"/>
      <c r="AB306" s="238"/>
      <c r="AC306" s="238"/>
      <c r="AD306" s="238"/>
      <c r="AE306" s="238"/>
      <c r="AF306" s="238"/>
    </row>
    <row r="307" spans="1:32" ht="12">
      <c r="A307" s="192">
        <v>2019</v>
      </c>
      <c r="B307" s="197" t="s">
        <v>30</v>
      </c>
      <c r="C307" s="144">
        <v>3065.36</v>
      </c>
      <c r="D307" s="144">
        <v>962.37</v>
      </c>
      <c r="E307" s="144">
        <v>875.32</v>
      </c>
      <c r="F307" s="144">
        <v>1845.83</v>
      </c>
      <c r="G307" s="145">
        <v>6748.88</v>
      </c>
      <c r="H307" s="187">
        <v>1035.72</v>
      </c>
      <c r="I307" s="144">
        <v>1318.66</v>
      </c>
      <c r="J307" s="144">
        <v>2233.93</v>
      </c>
      <c r="K307" s="144">
        <v>210.24</v>
      </c>
      <c r="L307" s="144">
        <v>1089.89</v>
      </c>
      <c r="M307" s="144">
        <v>2590.83</v>
      </c>
      <c r="N307" s="145">
        <v>8479.28</v>
      </c>
      <c r="O307" s="144">
        <v>4436.66</v>
      </c>
      <c r="P307" s="144">
        <v>10791.5</v>
      </c>
      <c r="Q307" s="145">
        <v>15228.16</v>
      </c>
      <c r="R307" s="233"/>
      <c r="S307" s="238"/>
      <c r="T307" s="238"/>
      <c r="U307" s="238"/>
      <c r="V307" s="238"/>
      <c r="W307" s="238"/>
      <c r="X307" s="238"/>
      <c r="Y307" s="238"/>
      <c r="Z307" s="238"/>
      <c r="AA307" s="238"/>
      <c r="AB307" s="238"/>
      <c r="AC307" s="238"/>
      <c r="AD307" s="238"/>
      <c r="AE307" s="238"/>
      <c r="AF307" s="238"/>
    </row>
    <row r="308" spans="1:32" ht="12">
      <c r="A308" s="204">
        <v>2020</v>
      </c>
      <c r="B308" s="205" t="s">
        <v>44</v>
      </c>
      <c r="C308" s="188">
        <v>3195.71</v>
      </c>
      <c r="D308" s="188">
        <v>916.55</v>
      </c>
      <c r="E308" s="188">
        <v>819.44</v>
      </c>
      <c r="F308" s="188">
        <v>2079.5</v>
      </c>
      <c r="G308" s="188">
        <v>7011.21</v>
      </c>
      <c r="H308" s="189">
        <v>1240.07</v>
      </c>
      <c r="I308" s="188">
        <v>1568.07</v>
      </c>
      <c r="J308" s="188">
        <v>2176.68</v>
      </c>
      <c r="K308" s="188">
        <v>207.69</v>
      </c>
      <c r="L308" s="188">
        <v>964.76</v>
      </c>
      <c r="M308" s="188">
        <v>2385.62</v>
      </c>
      <c r="N308" s="190">
        <v>8542.89</v>
      </c>
      <c r="O308" s="188">
        <v>4465.12</v>
      </c>
      <c r="P308" s="188">
        <v>11088.98</v>
      </c>
      <c r="Q308" s="190">
        <v>15554.1</v>
      </c>
      <c r="R308" s="233"/>
      <c r="S308" s="238"/>
      <c r="T308" s="238"/>
      <c r="U308" s="238"/>
      <c r="V308" s="238"/>
      <c r="W308" s="238"/>
      <c r="X308" s="238"/>
      <c r="Y308" s="238"/>
      <c r="Z308" s="238"/>
      <c r="AA308" s="238"/>
      <c r="AB308" s="238"/>
      <c r="AC308" s="238"/>
      <c r="AD308" s="238"/>
      <c r="AE308" s="238"/>
      <c r="AF308" s="238"/>
    </row>
    <row r="309" spans="1:32" ht="12">
      <c r="A309" s="206">
        <v>2020</v>
      </c>
      <c r="B309" s="197" t="s">
        <v>21</v>
      </c>
      <c r="C309" s="187">
        <v>2906.68</v>
      </c>
      <c r="D309" s="187">
        <v>907.07</v>
      </c>
      <c r="E309" s="187">
        <v>925.6</v>
      </c>
      <c r="F309" s="187">
        <v>2109.5</v>
      </c>
      <c r="G309" s="145">
        <v>6848.84</v>
      </c>
      <c r="H309" s="187">
        <v>1242.5</v>
      </c>
      <c r="I309" s="187">
        <v>1374.41</v>
      </c>
      <c r="J309" s="187">
        <v>2186.93</v>
      </c>
      <c r="K309" s="187">
        <v>328.22</v>
      </c>
      <c r="L309" s="187">
        <v>1015.59</v>
      </c>
      <c r="M309" s="187">
        <v>2425.24</v>
      </c>
      <c r="N309" s="145">
        <v>8572.9</v>
      </c>
      <c r="O309" s="187">
        <v>4534.74</v>
      </c>
      <c r="P309" s="187">
        <v>10886.99</v>
      </c>
      <c r="Q309" s="145">
        <v>15421.74</v>
      </c>
      <c r="R309" s="233"/>
      <c r="S309" s="238"/>
      <c r="T309" s="238"/>
      <c r="U309" s="238"/>
      <c r="V309" s="238"/>
      <c r="W309" s="238"/>
      <c r="X309" s="238"/>
      <c r="Y309" s="238"/>
      <c r="Z309" s="238"/>
      <c r="AA309" s="238"/>
      <c r="AB309" s="238"/>
      <c r="AC309" s="238"/>
      <c r="AD309" s="238"/>
      <c r="AE309" s="238"/>
      <c r="AF309" s="238"/>
    </row>
    <row r="310" spans="1:32" ht="12">
      <c r="A310" s="206">
        <v>2020</v>
      </c>
      <c r="B310" s="197" t="s">
        <v>45</v>
      </c>
      <c r="C310" s="187">
        <v>3257.04</v>
      </c>
      <c r="D310" s="187">
        <v>900.05</v>
      </c>
      <c r="E310" s="187">
        <v>795.09</v>
      </c>
      <c r="F310" s="187">
        <v>2109.5</v>
      </c>
      <c r="G310" s="145">
        <v>7061.69</v>
      </c>
      <c r="H310" s="187">
        <v>1199.66</v>
      </c>
      <c r="I310" s="187">
        <v>1310.44</v>
      </c>
      <c r="J310" s="187">
        <v>2217.97</v>
      </c>
      <c r="K310" s="187">
        <v>272.73</v>
      </c>
      <c r="L310" s="187">
        <v>1013.91</v>
      </c>
      <c r="M310" s="187">
        <v>2325.24</v>
      </c>
      <c r="N310" s="145">
        <v>8339.96</v>
      </c>
      <c r="O310" s="187">
        <v>4434.74</v>
      </c>
      <c r="P310" s="187">
        <v>10962.98</v>
      </c>
      <c r="Q310" s="145">
        <v>15397.72</v>
      </c>
      <c r="R310" s="233"/>
      <c r="S310" s="238"/>
      <c r="T310" s="238"/>
      <c r="U310" s="238"/>
      <c r="V310" s="238"/>
      <c r="W310" s="238"/>
      <c r="X310" s="238"/>
      <c r="Y310" s="238"/>
      <c r="Z310" s="238"/>
      <c r="AA310" s="238"/>
      <c r="AB310" s="238"/>
      <c r="AC310" s="238"/>
      <c r="AD310" s="238"/>
      <c r="AE310" s="238"/>
      <c r="AF310" s="238"/>
    </row>
    <row r="311" spans="1:32" ht="12">
      <c r="A311" s="206">
        <v>2020</v>
      </c>
      <c r="B311" s="207" t="s">
        <v>23</v>
      </c>
      <c r="C311" s="187">
        <v>3056.11</v>
      </c>
      <c r="D311" s="187">
        <v>1000.25</v>
      </c>
      <c r="E311" s="187">
        <v>1085.71</v>
      </c>
      <c r="F311" s="187">
        <v>2018.12</v>
      </c>
      <c r="G311" s="145">
        <v>7160.2</v>
      </c>
      <c r="H311" s="187">
        <v>1228.8</v>
      </c>
      <c r="I311" s="187">
        <v>1535.05</v>
      </c>
      <c r="J311" s="187">
        <v>2555.01</v>
      </c>
      <c r="K311" s="187">
        <v>239.29</v>
      </c>
      <c r="L311" s="187">
        <v>1037.68</v>
      </c>
      <c r="M311" s="187">
        <v>2308.54</v>
      </c>
      <c r="N311" s="145">
        <v>8904.37</v>
      </c>
      <c r="O311" s="187">
        <v>4326.66</v>
      </c>
      <c r="P311" s="187">
        <v>11726.09</v>
      </c>
      <c r="Q311" s="145">
        <v>16052.75</v>
      </c>
      <c r="R311" s="233"/>
      <c r="S311" s="238"/>
      <c r="T311" s="238"/>
      <c r="U311" s="238"/>
      <c r="V311" s="238"/>
      <c r="W311" s="238"/>
      <c r="X311" s="238"/>
      <c r="Y311" s="238"/>
      <c r="Z311" s="238"/>
      <c r="AA311" s="238"/>
      <c r="AB311" s="238"/>
      <c r="AC311" s="238"/>
      <c r="AD311" s="238"/>
      <c r="AE311" s="238"/>
      <c r="AF311" s="238"/>
    </row>
    <row r="312" spans="1:32" ht="12">
      <c r="A312" s="206">
        <v>2020</v>
      </c>
      <c r="B312" s="208" t="s">
        <v>19</v>
      </c>
      <c r="C312" s="187">
        <v>3167.57</v>
      </c>
      <c r="D312" s="187">
        <v>903.54</v>
      </c>
      <c r="E312" s="187">
        <v>991.54</v>
      </c>
      <c r="F312" s="187">
        <v>2018.12</v>
      </c>
      <c r="G312" s="145">
        <v>7080.78</v>
      </c>
      <c r="H312" s="187">
        <v>1040.81</v>
      </c>
      <c r="I312" s="187">
        <v>1643.95</v>
      </c>
      <c r="J312" s="187">
        <v>2429.31</v>
      </c>
      <c r="K312" s="187">
        <v>207.05</v>
      </c>
      <c r="L312" s="187">
        <v>1057.25</v>
      </c>
      <c r="M312" s="187">
        <v>2293.54</v>
      </c>
      <c r="N312" s="145">
        <v>8671.91</v>
      </c>
      <c r="O312" s="187">
        <v>4311.66</v>
      </c>
      <c r="P312" s="187">
        <v>11441.03</v>
      </c>
      <c r="Q312" s="145">
        <v>15752.69</v>
      </c>
      <c r="R312" s="233"/>
      <c r="S312" s="238"/>
      <c r="T312" s="238"/>
      <c r="U312" s="238"/>
      <c r="V312" s="238"/>
      <c r="W312" s="238"/>
      <c r="X312" s="238"/>
      <c r="Y312" s="238"/>
      <c r="Z312" s="238"/>
      <c r="AA312" s="238"/>
      <c r="AB312" s="238"/>
      <c r="AC312" s="238"/>
      <c r="AD312" s="238"/>
      <c r="AE312" s="238"/>
      <c r="AF312" s="238"/>
    </row>
    <row r="313" spans="1:32" ht="12">
      <c r="A313" s="206">
        <v>2020</v>
      </c>
      <c r="B313" s="209" t="s">
        <v>24</v>
      </c>
      <c r="C313" s="187">
        <v>3260.37</v>
      </c>
      <c r="D313" s="187">
        <v>976.07</v>
      </c>
      <c r="E313" s="187">
        <v>1132.58</v>
      </c>
      <c r="F313" s="187">
        <v>2003.12</v>
      </c>
      <c r="G313" s="145">
        <v>7372.13</v>
      </c>
      <c r="H313" s="187">
        <v>1079.08</v>
      </c>
      <c r="I313" s="187">
        <v>1848.36</v>
      </c>
      <c r="J313" s="187">
        <v>2333.72</v>
      </c>
      <c r="K313" s="187">
        <v>279.25</v>
      </c>
      <c r="L313" s="187">
        <v>986.31</v>
      </c>
      <c r="M313" s="187">
        <v>2473.04</v>
      </c>
      <c r="N313" s="145">
        <v>8999.76</v>
      </c>
      <c r="O313" s="187">
        <v>4476.16</v>
      </c>
      <c r="P313" s="187">
        <v>11895.73</v>
      </c>
      <c r="Q313" s="145">
        <v>16371.89</v>
      </c>
      <c r="R313" s="233"/>
      <c r="S313" s="238"/>
      <c r="T313" s="238"/>
      <c r="U313" s="238"/>
      <c r="V313" s="238"/>
      <c r="W313" s="238"/>
      <c r="X313" s="238"/>
      <c r="Y313" s="238"/>
      <c r="Z313" s="238"/>
      <c r="AA313" s="238"/>
      <c r="AB313" s="238"/>
      <c r="AC313" s="238"/>
      <c r="AD313" s="238"/>
      <c r="AE313" s="238"/>
      <c r="AF313" s="238"/>
    </row>
    <row r="314" spans="1:32" ht="12">
      <c r="A314" s="206">
        <v>2020</v>
      </c>
      <c r="B314" s="210" t="s">
        <v>25</v>
      </c>
      <c r="C314" s="187">
        <v>3215.04</v>
      </c>
      <c r="D314" s="187">
        <v>1095.06</v>
      </c>
      <c r="E314" s="187">
        <v>1008</v>
      </c>
      <c r="F314" s="187">
        <v>1573.17</v>
      </c>
      <c r="G314" s="145">
        <v>6891.27</v>
      </c>
      <c r="H314" s="187">
        <v>1113.64</v>
      </c>
      <c r="I314" s="187">
        <v>1748.97</v>
      </c>
      <c r="J314" s="187">
        <v>2425.63</v>
      </c>
      <c r="K314" s="187">
        <v>237.88</v>
      </c>
      <c r="L314" s="187">
        <v>1095.79</v>
      </c>
      <c r="M314" s="187">
        <v>2603.09</v>
      </c>
      <c r="N314" s="145">
        <v>9224.99</v>
      </c>
      <c r="O314" s="187">
        <v>4176.26</v>
      </c>
      <c r="P314" s="187">
        <v>11939.05</v>
      </c>
      <c r="Q314" s="145">
        <v>16115.31</v>
      </c>
      <c r="R314" s="233"/>
      <c r="S314" s="238"/>
      <c r="T314" s="238"/>
      <c r="U314" s="238"/>
      <c r="V314" s="238"/>
      <c r="W314" s="238"/>
      <c r="X314" s="238"/>
      <c r="Y314" s="238"/>
      <c r="Z314" s="238"/>
      <c r="AA314" s="238"/>
      <c r="AB314" s="238"/>
      <c r="AC314" s="238"/>
      <c r="AD314" s="238"/>
      <c r="AE314" s="238"/>
      <c r="AF314" s="238"/>
    </row>
    <row r="315" spans="1:32" ht="12">
      <c r="A315" s="206">
        <v>2020</v>
      </c>
      <c r="B315" s="210" t="s">
        <v>26</v>
      </c>
      <c r="C315" s="187">
        <v>2910.94</v>
      </c>
      <c r="D315" s="187">
        <v>973.2</v>
      </c>
      <c r="E315" s="187">
        <v>897.07</v>
      </c>
      <c r="F315" s="187">
        <v>1573.17</v>
      </c>
      <c r="G315" s="145">
        <v>6354.37</v>
      </c>
      <c r="H315" s="187">
        <v>1067.68</v>
      </c>
      <c r="I315" s="187">
        <v>1649.46</v>
      </c>
      <c r="J315" s="187">
        <v>2513.79</v>
      </c>
      <c r="K315" s="187">
        <v>274.87</v>
      </c>
      <c r="L315" s="187">
        <v>1101.66</v>
      </c>
      <c r="M315" s="187">
        <v>2633.09</v>
      </c>
      <c r="N315" s="145">
        <v>9240.55</v>
      </c>
      <c r="O315" s="187">
        <v>4206.26</v>
      </c>
      <c r="P315" s="187">
        <v>11388.65</v>
      </c>
      <c r="Q315" s="145">
        <v>15594.91</v>
      </c>
      <c r="R315" s="233"/>
      <c r="S315" s="238"/>
      <c r="T315" s="238"/>
      <c r="U315" s="238"/>
      <c r="V315" s="238"/>
      <c r="W315" s="238"/>
      <c r="X315" s="238"/>
      <c r="Y315" s="238"/>
      <c r="Z315" s="238"/>
      <c r="AA315" s="238"/>
      <c r="AB315" s="238"/>
      <c r="AC315" s="238"/>
      <c r="AD315" s="238"/>
      <c r="AE315" s="238"/>
      <c r="AF315" s="238"/>
    </row>
    <row r="316" spans="1:32" ht="12">
      <c r="A316" s="206">
        <v>2020</v>
      </c>
      <c r="B316" s="210" t="s">
        <v>27</v>
      </c>
      <c r="C316" s="187">
        <v>2880.87</v>
      </c>
      <c r="D316" s="187">
        <v>1056.45</v>
      </c>
      <c r="E316" s="187">
        <v>824.17</v>
      </c>
      <c r="F316" s="187">
        <v>1573.17</v>
      </c>
      <c r="G316" s="145">
        <v>6334.67</v>
      </c>
      <c r="H316" s="187">
        <v>1140.09</v>
      </c>
      <c r="I316" s="187">
        <v>1605.3</v>
      </c>
      <c r="J316" s="187">
        <v>2325.59</v>
      </c>
      <c r="K316" s="187">
        <v>181.31</v>
      </c>
      <c r="L316" s="187">
        <v>994.67</v>
      </c>
      <c r="M316" s="187">
        <v>2633.09</v>
      </c>
      <c r="N316" s="145">
        <v>8880.05</v>
      </c>
      <c r="O316" s="187">
        <v>4206.26</v>
      </c>
      <c r="P316" s="187">
        <v>11040.98</v>
      </c>
      <c r="Q316" s="145">
        <v>15247.24</v>
      </c>
      <c r="R316" s="233"/>
      <c r="S316" s="238"/>
      <c r="T316" s="238"/>
      <c r="U316" s="238"/>
      <c r="V316" s="238"/>
      <c r="W316" s="238"/>
      <c r="X316" s="238"/>
      <c r="Y316" s="238"/>
      <c r="Z316" s="238"/>
      <c r="AA316" s="238"/>
      <c r="AB316" s="238"/>
      <c r="AC316" s="238"/>
      <c r="AD316" s="238"/>
      <c r="AE316" s="238"/>
      <c r="AF316" s="238"/>
    </row>
    <row r="317" spans="1:32" ht="12">
      <c r="A317" s="206">
        <v>2020</v>
      </c>
      <c r="B317" s="207" t="s">
        <v>28</v>
      </c>
      <c r="C317" s="187">
        <v>3018.31</v>
      </c>
      <c r="D317" s="187">
        <v>905.55</v>
      </c>
      <c r="E317" s="187">
        <v>936.84</v>
      </c>
      <c r="F317" s="187">
        <v>1494.5</v>
      </c>
      <c r="G317" s="145">
        <v>6355.2</v>
      </c>
      <c r="H317" s="187">
        <v>1194.49</v>
      </c>
      <c r="I317" s="187">
        <v>1777.26</v>
      </c>
      <c r="J317" s="187">
        <v>2421.64</v>
      </c>
      <c r="K317" s="187">
        <v>167.45</v>
      </c>
      <c r="L317" s="187">
        <v>1014.43</v>
      </c>
      <c r="M317" s="187">
        <v>2422.68</v>
      </c>
      <c r="N317" s="145">
        <v>8997.95</v>
      </c>
      <c r="O317" s="187">
        <v>3917.18</v>
      </c>
      <c r="P317" s="187">
        <v>11436.16</v>
      </c>
      <c r="Q317" s="145">
        <v>15353.33</v>
      </c>
      <c r="R317" s="233"/>
      <c r="S317" s="238"/>
      <c r="T317" s="238"/>
      <c r="U317" s="238"/>
      <c r="V317" s="238"/>
      <c r="W317" s="238"/>
      <c r="X317" s="238"/>
      <c r="Y317" s="238"/>
      <c r="Z317" s="238"/>
      <c r="AA317" s="238"/>
      <c r="AB317" s="238"/>
      <c r="AC317" s="238"/>
      <c r="AD317" s="238"/>
      <c r="AE317" s="238"/>
      <c r="AF317" s="238"/>
    </row>
    <row r="318" spans="1:32" ht="12">
      <c r="A318" s="206">
        <v>2020</v>
      </c>
      <c r="B318" s="210" t="s">
        <v>29</v>
      </c>
      <c r="C318" s="181">
        <v>3150.86</v>
      </c>
      <c r="D318" s="187">
        <v>861.63</v>
      </c>
      <c r="E318" s="187">
        <v>638.49</v>
      </c>
      <c r="F318" s="187">
        <v>1494.5</v>
      </c>
      <c r="G318" s="187">
        <v>6145.47</v>
      </c>
      <c r="H318" s="181">
        <v>1218.54</v>
      </c>
      <c r="I318" s="187">
        <v>1656.92</v>
      </c>
      <c r="J318" s="187">
        <v>2275.35</v>
      </c>
      <c r="K318" s="187">
        <v>173.29</v>
      </c>
      <c r="L318" s="187">
        <v>977.44</v>
      </c>
      <c r="M318" s="187">
        <v>2363.78</v>
      </c>
      <c r="N318" s="187">
        <v>8665.33</v>
      </c>
      <c r="O318" s="181">
        <v>3858.28</v>
      </c>
      <c r="P318" s="187">
        <v>10952.52</v>
      </c>
      <c r="Q318" s="187">
        <v>14810.8</v>
      </c>
      <c r="R318" s="233"/>
      <c r="S318" s="238"/>
      <c r="T318" s="238"/>
      <c r="U318" s="238"/>
      <c r="V318" s="238"/>
      <c r="W318" s="238"/>
      <c r="X318" s="238"/>
      <c r="Y318" s="238"/>
      <c r="Z318" s="238"/>
      <c r="AA318" s="238"/>
      <c r="AB318" s="238"/>
      <c r="AC318" s="238"/>
      <c r="AD318" s="238"/>
      <c r="AE318" s="238"/>
      <c r="AF318" s="238"/>
    </row>
    <row r="319" spans="1:17" ht="12">
      <c r="A319" s="206">
        <v>2020</v>
      </c>
      <c r="B319" s="210" t="s">
        <v>30</v>
      </c>
      <c r="C319" s="181">
        <v>2924.76</v>
      </c>
      <c r="D319" s="187">
        <v>947</v>
      </c>
      <c r="E319" s="187">
        <v>773.89</v>
      </c>
      <c r="F319" s="187">
        <v>1515.49</v>
      </c>
      <c r="G319" s="187">
        <v>6161.17</v>
      </c>
      <c r="H319" s="181">
        <v>1288.05</v>
      </c>
      <c r="I319" s="187">
        <v>1563.46</v>
      </c>
      <c r="J319" s="187">
        <v>2367.09</v>
      </c>
      <c r="K319" s="187">
        <v>195.94</v>
      </c>
      <c r="L319" s="187">
        <v>1040.46</v>
      </c>
      <c r="M319" s="187">
        <v>2302.78</v>
      </c>
      <c r="N319" s="187">
        <v>8757.8</v>
      </c>
      <c r="O319" s="181">
        <v>3818.27</v>
      </c>
      <c r="P319" s="187">
        <v>11100.69</v>
      </c>
      <c r="Q319" s="149">
        <v>14918.97</v>
      </c>
    </row>
    <row r="320" spans="1:17" ht="12">
      <c r="A320" s="204">
        <v>2021</v>
      </c>
      <c r="B320" s="262" t="s">
        <v>20</v>
      </c>
      <c r="C320" s="188">
        <v>2888.49</v>
      </c>
      <c r="D320" s="188">
        <v>901.81</v>
      </c>
      <c r="E320" s="188">
        <v>864.41</v>
      </c>
      <c r="F320" s="188">
        <v>479.21</v>
      </c>
      <c r="G320" s="190">
        <v>5133.94</v>
      </c>
      <c r="H320" s="188">
        <v>1364.63</v>
      </c>
      <c r="I320" s="188">
        <v>1662.4</v>
      </c>
      <c r="J320" s="188">
        <v>2405.71</v>
      </c>
      <c r="K320" s="188">
        <v>242.27</v>
      </c>
      <c r="L320" s="188">
        <v>1012.8</v>
      </c>
      <c r="M320" s="188">
        <v>12</v>
      </c>
      <c r="N320" s="190">
        <v>6699.85</v>
      </c>
      <c r="O320" s="188">
        <v>491.23</v>
      </c>
      <c r="P320" s="188">
        <v>11342.56</v>
      </c>
      <c r="Q320" s="190">
        <v>11833.79</v>
      </c>
    </row>
    <row r="321" spans="1:17" ht="12">
      <c r="A321" s="206"/>
      <c r="B321" s="211"/>
      <c r="C321" s="187"/>
      <c r="D321" s="187"/>
      <c r="E321" s="187"/>
      <c r="F321" s="187"/>
      <c r="G321" s="187"/>
      <c r="H321" s="187"/>
      <c r="I321" s="187"/>
      <c r="J321" s="187"/>
      <c r="K321" s="187"/>
      <c r="L321" s="187"/>
      <c r="M321" s="187"/>
      <c r="N321" s="187"/>
      <c r="O321" s="187"/>
      <c r="P321" s="187"/>
      <c r="Q321" s="187"/>
    </row>
    <row r="322" spans="1:16" ht="12">
      <c r="A322" s="11" t="s">
        <v>86</v>
      </c>
      <c r="P322" s="60"/>
    </row>
    <row r="325" ht="12">
      <c r="E325" s="60"/>
    </row>
  </sheetData>
  <sheetProtection/>
  <hyperlinks>
    <hyperlink ref="A322" location="Contents!A1" display="Return to contents page"/>
  </hyperlinks>
  <printOptions/>
  <pageMargins left="0.75" right="0.75" top="0.63" bottom="0.53" header="0.3" footer="0.23"/>
  <pageSetup fitToHeight="2"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codeName="Sheet6"/>
  <dimension ref="O3:AH131"/>
  <sheetViews>
    <sheetView zoomScalePageLayoutView="0" workbookViewId="0" topLeftCell="Q1">
      <selection activeCell="R6" sqref="R6"/>
    </sheetView>
  </sheetViews>
  <sheetFormatPr defaultColWidth="9.140625" defaultRowHeight="12.75"/>
  <cols>
    <col min="1" max="1" width="0" style="0" hidden="1" customWidth="1"/>
    <col min="2" max="2" width="10.28125" style="0" hidden="1" customWidth="1"/>
    <col min="3" max="13" width="0" style="0" hidden="1" customWidth="1"/>
    <col min="14" max="14" width="9.140625" style="0" hidden="1" customWidth="1"/>
    <col min="15" max="15" width="4.57421875" style="0" hidden="1" customWidth="1"/>
    <col min="18" max="18" width="10.28125" style="0" bestFit="1" customWidth="1"/>
    <col min="30" max="30" width="11.28125" style="0" bestFit="1" customWidth="1"/>
    <col min="31" max="31" width="11.00390625" style="0" bestFit="1" customWidth="1"/>
    <col min="32" max="32" width="13.7109375" style="0" customWidth="1"/>
  </cols>
  <sheetData>
    <row r="3" ht="12">
      <c r="O3" s="1"/>
    </row>
    <row r="4" ht="12" thickBot="1">
      <c r="O4" s="1"/>
    </row>
    <row r="5" spans="15:20" ht="12">
      <c r="O5" s="1"/>
      <c r="P5" s="1"/>
      <c r="Q5" s="4" t="s">
        <v>3</v>
      </c>
      <c r="R5" s="5">
        <v>2021</v>
      </c>
      <c r="T5" t="s">
        <v>33</v>
      </c>
    </row>
    <row r="6" spans="15:18" ht="12" thickBot="1">
      <c r="O6" s="3"/>
      <c r="Q6" s="6" t="s">
        <v>4</v>
      </c>
      <c r="R6" s="7">
        <v>1</v>
      </c>
    </row>
    <row r="8" spans="18:34" ht="12">
      <c r="R8" t="s">
        <v>5</v>
      </c>
      <c r="S8" t="s">
        <v>6</v>
      </c>
      <c r="T8" t="s">
        <v>7</v>
      </c>
      <c r="U8" t="s">
        <v>8</v>
      </c>
      <c r="V8" t="s">
        <v>9</v>
      </c>
      <c r="W8" t="s">
        <v>10</v>
      </c>
      <c r="X8" t="s">
        <v>11</v>
      </c>
      <c r="Y8" t="s">
        <v>12</v>
      </c>
      <c r="Z8" t="s">
        <v>13</v>
      </c>
      <c r="AA8" t="s">
        <v>14</v>
      </c>
      <c r="AB8" t="s">
        <v>15</v>
      </c>
      <c r="AC8" t="s">
        <v>16</v>
      </c>
      <c r="AD8" t="s">
        <v>17</v>
      </c>
      <c r="AE8" s="9" t="s">
        <v>49</v>
      </c>
      <c r="AF8" s="9" t="s">
        <v>50</v>
      </c>
      <c r="AG8" s="9" t="s">
        <v>54</v>
      </c>
      <c r="AH8" s="9" t="s">
        <v>55</v>
      </c>
    </row>
    <row r="9" spans="17:34" ht="12">
      <c r="Q9">
        <v>28</v>
      </c>
      <c r="R9" s="2" t="str">
        <f aca="true" t="shared" si="0" ref="R9:AH13">$T$5&amp;R$8&amp;$Q9</f>
        <v>Annual!A28</v>
      </c>
      <c r="S9" s="2" t="str">
        <f t="shared" si="0"/>
        <v>Annual!C28</v>
      </c>
      <c r="T9" s="2" t="str">
        <f t="shared" si="0"/>
        <v>Annual!D28</v>
      </c>
      <c r="U9" s="2" t="str">
        <f t="shared" si="0"/>
        <v>Annual!E28</v>
      </c>
      <c r="V9" s="2" t="str">
        <f t="shared" si="0"/>
        <v>Annual!F28</v>
      </c>
      <c r="W9" s="2" t="str">
        <f t="shared" si="0"/>
        <v>Annual!G28</v>
      </c>
      <c r="X9" s="2" t="str">
        <f t="shared" si="0"/>
        <v>Annual!H28</v>
      </c>
      <c r="Y9" s="2" t="str">
        <f t="shared" si="0"/>
        <v>Annual!I28</v>
      </c>
      <c r="Z9" s="2" t="str">
        <f t="shared" si="0"/>
        <v>Annual!J28</v>
      </c>
      <c r="AA9" s="2" t="str">
        <f t="shared" si="0"/>
        <v>Annual!K28</v>
      </c>
      <c r="AB9" s="2" t="str">
        <f t="shared" si="0"/>
        <v>Annual!L28</v>
      </c>
      <c r="AC9" s="2" t="str">
        <f t="shared" si="0"/>
        <v>Annual!M28</v>
      </c>
      <c r="AD9" s="2" t="str">
        <f t="shared" si="0"/>
        <v>Annual!N28</v>
      </c>
      <c r="AE9" s="2" t="str">
        <f t="shared" si="0"/>
        <v>Annual!O28</v>
      </c>
      <c r="AF9" s="2" t="str">
        <f t="shared" si="0"/>
        <v>Annual!P28</v>
      </c>
      <c r="AG9" s="2" t="str">
        <f t="shared" si="0"/>
        <v>Annual!Q28</v>
      </c>
      <c r="AH9" s="2" t="str">
        <f t="shared" si="0"/>
        <v>Annual!R28</v>
      </c>
    </row>
    <row r="10" spans="17:34" ht="12">
      <c r="Q10">
        <f>Q9+1</f>
        <v>29</v>
      </c>
      <c r="R10" s="2" t="str">
        <f t="shared" si="0"/>
        <v>Annual!A29</v>
      </c>
      <c r="S10" s="2" t="str">
        <f t="shared" si="0"/>
        <v>Annual!C29</v>
      </c>
      <c r="T10" s="2" t="str">
        <f t="shared" si="0"/>
        <v>Annual!D29</v>
      </c>
      <c r="U10" s="2" t="str">
        <f t="shared" si="0"/>
        <v>Annual!E29</v>
      </c>
      <c r="V10" s="2" t="str">
        <f t="shared" si="0"/>
        <v>Annual!F29</v>
      </c>
      <c r="W10" s="2" t="str">
        <f t="shared" si="0"/>
        <v>Annual!G29</v>
      </c>
      <c r="X10" s="2" t="str">
        <f t="shared" si="0"/>
        <v>Annual!H29</v>
      </c>
      <c r="Y10" s="2" t="str">
        <f t="shared" si="0"/>
        <v>Annual!I29</v>
      </c>
      <c r="Z10" s="2" t="str">
        <f t="shared" si="0"/>
        <v>Annual!J29</v>
      </c>
      <c r="AA10" s="2" t="str">
        <f t="shared" si="0"/>
        <v>Annual!K29</v>
      </c>
      <c r="AB10" s="2" t="str">
        <f t="shared" si="0"/>
        <v>Annual!L29</v>
      </c>
      <c r="AC10" s="2" t="str">
        <f t="shared" si="0"/>
        <v>Annual!M29</v>
      </c>
      <c r="AD10" s="2" t="str">
        <f t="shared" si="0"/>
        <v>Annual!N29</v>
      </c>
      <c r="AE10" s="2" t="str">
        <f t="shared" si="0"/>
        <v>Annual!O29</v>
      </c>
      <c r="AF10" s="2" t="str">
        <f t="shared" si="0"/>
        <v>Annual!P29</v>
      </c>
      <c r="AG10" s="2" t="str">
        <f t="shared" si="0"/>
        <v>Annual!Q29</v>
      </c>
      <c r="AH10" s="2" t="str">
        <f t="shared" si="0"/>
        <v>Annual!R29</v>
      </c>
    </row>
    <row r="11" spans="17:34" ht="12">
      <c r="Q11">
        <f>Q10+1</f>
        <v>30</v>
      </c>
      <c r="R11" s="2" t="str">
        <f t="shared" si="0"/>
        <v>Annual!A30</v>
      </c>
      <c r="S11" s="2" t="str">
        <f t="shared" si="0"/>
        <v>Annual!C30</v>
      </c>
      <c r="T11" s="2" t="str">
        <f t="shared" si="0"/>
        <v>Annual!D30</v>
      </c>
      <c r="U11" s="2" t="str">
        <f t="shared" si="0"/>
        <v>Annual!E30</v>
      </c>
      <c r="V11" s="2" t="str">
        <f t="shared" si="0"/>
        <v>Annual!F30</v>
      </c>
      <c r="W11" s="2" t="str">
        <f t="shared" si="0"/>
        <v>Annual!G30</v>
      </c>
      <c r="X11" s="2" t="str">
        <f t="shared" si="0"/>
        <v>Annual!H30</v>
      </c>
      <c r="Y11" s="2" t="str">
        <f t="shared" si="0"/>
        <v>Annual!I30</v>
      </c>
      <c r="Z11" s="2" t="str">
        <f t="shared" si="0"/>
        <v>Annual!J30</v>
      </c>
      <c r="AA11" s="2" t="str">
        <f t="shared" si="0"/>
        <v>Annual!K30</v>
      </c>
      <c r="AB11" s="2" t="str">
        <f t="shared" si="0"/>
        <v>Annual!L30</v>
      </c>
      <c r="AC11" s="2" t="str">
        <f t="shared" si="0"/>
        <v>Annual!M30</v>
      </c>
      <c r="AD11" s="2" t="str">
        <f t="shared" si="0"/>
        <v>Annual!N30</v>
      </c>
      <c r="AE11" s="2" t="str">
        <f t="shared" si="0"/>
        <v>Annual!O30</v>
      </c>
      <c r="AF11" s="2" t="str">
        <f t="shared" si="0"/>
        <v>Annual!P30</v>
      </c>
      <c r="AG11" s="2" t="str">
        <f t="shared" si="0"/>
        <v>Annual!Q30</v>
      </c>
      <c r="AH11" s="2" t="str">
        <f t="shared" si="0"/>
        <v>Annual!R30</v>
      </c>
    </row>
    <row r="12" spans="17:34" ht="13.5" customHeight="1">
      <c r="Q12">
        <f>Q11+1</f>
        <v>31</v>
      </c>
      <c r="R12" s="2" t="str">
        <f t="shared" si="0"/>
        <v>Annual!A31</v>
      </c>
      <c r="S12" s="2" t="str">
        <f t="shared" si="0"/>
        <v>Annual!C31</v>
      </c>
      <c r="T12" s="2" t="str">
        <f t="shared" si="0"/>
        <v>Annual!D31</v>
      </c>
      <c r="U12" s="2" t="str">
        <f t="shared" si="0"/>
        <v>Annual!E31</v>
      </c>
      <c r="V12" s="2" t="str">
        <f t="shared" si="0"/>
        <v>Annual!F31</v>
      </c>
      <c r="W12" s="2" t="str">
        <f t="shared" si="0"/>
        <v>Annual!G31</v>
      </c>
      <c r="X12" s="2" t="str">
        <f t="shared" si="0"/>
        <v>Annual!H31</v>
      </c>
      <c r="Y12" s="2" t="str">
        <f t="shared" si="0"/>
        <v>Annual!I31</v>
      </c>
      <c r="Z12" s="2" t="str">
        <f t="shared" si="0"/>
        <v>Annual!J31</v>
      </c>
      <c r="AA12" s="2" t="str">
        <f t="shared" si="0"/>
        <v>Annual!K31</v>
      </c>
      <c r="AB12" s="2" t="str">
        <f t="shared" si="0"/>
        <v>Annual!L31</v>
      </c>
      <c r="AC12" s="2" t="str">
        <f t="shared" si="0"/>
        <v>Annual!M31</v>
      </c>
      <c r="AD12" s="2" t="str">
        <f t="shared" si="0"/>
        <v>Annual!N31</v>
      </c>
      <c r="AE12" s="2" t="str">
        <f t="shared" si="0"/>
        <v>Annual!O31</v>
      </c>
      <c r="AF12" s="2" t="str">
        <f t="shared" si="0"/>
        <v>Annual!P31</v>
      </c>
      <c r="AG12" s="2" t="str">
        <f t="shared" si="0"/>
        <v>Annual!Q31</v>
      </c>
      <c r="AH12" s="2" t="str">
        <f t="shared" si="0"/>
        <v>Annual!R31</v>
      </c>
    </row>
    <row r="13" spans="17:34" ht="12">
      <c r="Q13">
        <f>Q12+1</f>
        <v>32</v>
      </c>
      <c r="R13" s="2" t="str">
        <f t="shared" si="0"/>
        <v>Annual!A32</v>
      </c>
      <c r="S13" s="2" t="str">
        <f t="shared" si="0"/>
        <v>Annual!C32</v>
      </c>
      <c r="T13" s="2" t="str">
        <f t="shared" si="0"/>
        <v>Annual!D32</v>
      </c>
      <c r="U13" s="2" t="str">
        <f t="shared" si="0"/>
        <v>Annual!E32</v>
      </c>
      <c r="V13" s="2" t="str">
        <f t="shared" si="0"/>
        <v>Annual!F32</v>
      </c>
      <c r="W13" s="2" t="str">
        <f t="shared" si="0"/>
        <v>Annual!G32</v>
      </c>
      <c r="X13" s="2" t="str">
        <f t="shared" si="0"/>
        <v>Annual!H32</v>
      </c>
      <c r="Y13" s="2" t="str">
        <f t="shared" si="0"/>
        <v>Annual!I32</v>
      </c>
      <c r="Z13" s="2" t="str">
        <f t="shared" si="0"/>
        <v>Annual!J32</v>
      </c>
      <c r="AA13" s="2" t="str">
        <f t="shared" si="0"/>
        <v>Annual!K32</v>
      </c>
      <c r="AB13" s="2" t="str">
        <f t="shared" si="0"/>
        <v>Annual!L32</v>
      </c>
      <c r="AC13" s="2" t="str">
        <f t="shared" si="0"/>
        <v>Annual!M32</v>
      </c>
      <c r="AD13" s="2" t="str">
        <f t="shared" si="0"/>
        <v>Annual!N32</v>
      </c>
      <c r="AE13" s="2" t="str">
        <f t="shared" si="0"/>
        <v>Annual!O32</v>
      </c>
      <c r="AF13" s="2" t="str">
        <f t="shared" si="0"/>
        <v>Annual!P32</v>
      </c>
      <c r="AG13" s="2" t="str">
        <f t="shared" si="0"/>
        <v>Annual!Q32</v>
      </c>
      <c r="AH13" s="2" t="str">
        <f t="shared" si="0"/>
        <v>Annual!R32</v>
      </c>
    </row>
    <row r="14" ht="13.5" customHeight="1"/>
    <row r="16" ht="12">
      <c r="T16" t="s">
        <v>34</v>
      </c>
    </row>
    <row r="19" spans="18:34" ht="12">
      <c r="R19" t="s">
        <v>5</v>
      </c>
      <c r="S19" t="s">
        <v>18</v>
      </c>
      <c r="T19" t="s">
        <v>6</v>
      </c>
      <c r="U19" t="s">
        <v>7</v>
      </c>
      <c r="V19" t="s">
        <v>8</v>
      </c>
      <c r="W19" t="s">
        <v>9</v>
      </c>
      <c r="X19" t="s">
        <v>10</v>
      </c>
      <c r="Y19" t="s">
        <v>11</v>
      </c>
      <c r="Z19" t="s">
        <v>12</v>
      </c>
      <c r="AA19" t="s">
        <v>13</v>
      </c>
      <c r="AB19" t="s">
        <v>14</v>
      </c>
      <c r="AC19" t="s">
        <v>15</v>
      </c>
      <c r="AD19" t="s">
        <v>16</v>
      </c>
      <c r="AE19" t="s">
        <v>17</v>
      </c>
      <c r="AF19" s="9" t="s">
        <v>49</v>
      </c>
      <c r="AG19" s="9" t="s">
        <v>50</v>
      </c>
      <c r="AH19" s="9" t="s">
        <v>54</v>
      </c>
    </row>
    <row r="20" spans="17:34" ht="12">
      <c r="Q20">
        <f>Q21-1</f>
        <v>306</v>
      </c>
      <c r="R20" s="2" t="str">
        <f aca="true" t="shared" si="1" ref="R20:AH34">$T$16&amp;R$19&amp;$Q20</f>
        <v>Month!A306</v>
      </c>
      <c r="S20" s="2" t="str">
        <f t="shared" si="1"/>
        <v>Month!B306</v>
      </c>
      <c r="T20" s="2" t="str">
        <f t="shared" si="1"/>
        <v>Month!C306</v>
      </c>
      <c r="U20" s="2" t="str">
        <f t="shared" si="1"/>
        <v>Month!D306</v>
      </c>
      <c r="V20" s="2" t="str">
        <f t="shared" si="1"/>
        <v>Month!E306</v>
      </c>
      <c r="W20" s="2" t="str">
        <f t="shared" si="1"/>
        <v>Month!F306</v>
      </c>
      <c r="X20" s="2" t="str">
        <f t="shared" si="1"/>
        <v>Month!G306</v>
      </c>
      <c r="Y20" s="2" t="str">
        <f t="shared" si="1"/>
        <v>Month!H306</v>
      </c>
      <c r="Z20" s="2" t="str">
        <f t="shared" si="1"/>
        <v>Month!I306</v>
      </c>
      <c r="AA20" s="2" t="str">
        <f t="shared" si="1"/>
        <v>Month!J306</v>
      </c>
      <c r="AB20" s="2" t="str">
        <f t="shared" si="1"/>
        <v>Month!K306</v>
      </c>
      <c r="AC20" s="2" t="str">
        <f t="shared" si="1"/>
        <v>Month!L306</v>
      </c>
      <c r="AD20" s="2" t="str">
        <f t="shared" si="1"/>
        <v>Month!M306</v>
      </c>
      <c r="AE20" s="2" t="str">
        <f t="shared" si="1"/>
        <v>Month!N306</v>
      </c>
      <c r="AF20" s="2" t="str">
        <f t="shared" si="1"/>
        <v>Month!O306</v>
      </c>
      <c r="AG20" s="2" t="str">
        <f t="shared" si="1"/>
        <v>Month!P306</v>
      </c>
      <c r="AH20" s="2" t="str">
        <f t="shared" si="1"/>
        <v>Month!Q306</v>
      </c>
    </row>
    <row r="21" spans="17:34" ht="12">
      <c r="Q21">
        <f>(((R5-1995)*12)-(12-R6))+6</f>
        <v>307</v>
      </c>
      <c r="R21" s="2" t="str">
        <f t="shared" si="1"/>
        <v>Month!A307</v>
      </c>
      <c r="S21" s="2" t="str">
        <f t="shared" si="1"/>
        <v>Month!B307</v>
      </c>
      <c r="T21" s="2" t="str">
        <f t="shared" si="1"/>
        <v>Month!C307</v>
      </c>
      <c r="U21" s="2" t="str">
        <f t="shared" si="1"/>
        <v>Month!D307</v>
      </c>
      <c r="V21" s="2" t="str">
        <f t="shared" si="1"/>
        <v>Month!E307</v>
      </c>
      <c r="W21" s="2" t="str">
        <f t="shared" si="1"/>
        <v>Month!F307</v>
      </c>
      <c r="X21" s="2" t="str">
        <f t="shared" si="1"/>
        <v>Month!G307</v>
      </c>
      <c r="Y21" s="2" t="str">
        <f t="shared" si="1"/>
        <v>Month!H307</v>
      </c>
      <c r="Z21" s="2" t="str">
        <f t="shared" si="1"/>
        <v>Month!I307</v>
      </c>
      <c r="AA21" s="2" t="str">
        <f t="shared" si="1"/>
        <v>Month!J307</v>
      </c>
      <c r="AB21" s="2" t="str">
        <f t="shared" si="1"/>
        <v>Month!K307</v>
      </c>
      <c r="AC21" s="2" t="str">
        <f t="shared" si="1"/>
        <v>Month!L307</v>
      </c>
      <c r="AD21" s="2" t="str">
        <f t="shared" si="1"/>
        <v>Month!M307</v>
      </c>
      <c r="AE21" s="2" t="str">
        <f t="shared" si="1"/>
        <v>Month!N307</v>
      </c>
      <c r="AF21" s="2" t="str">
        <f t="shared" si="1"/>
        <v>Month!O307</v>
      </c>
      <c r="AG21" s="2" t="str">
        <f t="shared" si="1"/>
        <v>Month!P307</v>
      </c>
      <c r="AH21" s="2" t="str">
        <f t="shared" si="1"/>
        <v>Month!Q307</v>
      </c>
    </row>
    <row r="22" spans="17:34" ht="12">
      <c r="Q22">
        <f aca="true" t="shared" si="2" ref="Q22:Q34">Q21+1</f>
        <v>308</v>
      </c>
      <c r="R22" s="2" t="str">
        <f t="shared" si="1"/>
        <v>Month!A308</v>
      </c>
      <c r="S22" s="2" t="str">
        <f t="shared" si="1"/>
        <v>Month!B308</v>
      </c>
      <c r="T22" s="2" t="str">
        <f t="shared" si="1"/>
        <v>Month!C308</v>
      </c>
      <c r="U22" s="2" t="str">
        <f t="shared" si="1"/>
        <v>Month!D308</v>
      </c>
      <c r="V22" s="2" t="str">
        <f t="shared" si="1"/>
        <v>Month!E308</v>
      </c>
      <c r="W22" s="2" t="str">
        <f t="shared" si="1"/>
        <v>Month!F308</v>
      </c>
      <c r="X22" s="2" t="str">
        <f t="shared" si="1"/>
        <v>Month!G308</v>
      </c>
      <c r="Y22" s="2" t="str">
        <f t="shared" si="1"/>
        <v>Month!H308</v>
      </c>
      <c r="Z22" s="2" t="str">
        <f t="shared" si="1"/>
        <v>Month!I308</v>
      </c>
      <c r="AA22" s="2" t="str">
        <f t="shared" si="1"/>
        <v>Month!J308</v>
      </c>
      <c r="AB22" s="2" t="str">
        <f t="shared" si="1"/>
        <v>Month!K308</v>
      </c>
      <c r="AC22" s="2" t="str">
        <f t="shared" si="1"/>
        <v>Month!L308</v>
      </c>
      <c r="AD22" s="2" t="str">
        <f t="shared" si="1"/>
        <v>Month!M308</v>
      </c>
      <c r="AE22" s="2" t="str">
        <f t="shared" si="1"/>
        <v>Month!N308</v>
      </c>
      <c r="AF22" s="2" t="str">
        <f t="shared" si="1"/>
        <v>Month!O308</v>
      </c>
      <c r="AG22" s="2" t="str">
        <f t="shared" si="1"/>
        <v>Month!P308</v>
      </c>
      <c r="AH22" s="2" t="str">
        <f t="shared" si="1"/>
        <v>Month!Q308</v>
      </c>
    </row>
    <row r="23" spans="17:34" ht="12">
      <c r="Q23">
        <f t="shared" si="2"/>
        <v>309</v>
      </c>
      <c r="R23" s="2" t="str">
        <f t="shared" si="1"/>
        <v>Month!A309</v>
      </c>
      <c r="S23" s="2" t="str">
        <f t="shared" si="1"/>
        <v>Month!B309</v>
      </c>
      <c r="T23" s="2" t="str">
        <f t="shared" si="1"/>
        <v>Month!C309</v>
      </c>
      <c r="U23" s="2" t="str">
        <f t="shared" si="1"/>
        <v>Month!D309</v>
      </c>
      <c r="V23" s="2" t="str">
        <f t="shared" si="1"/>
        <v>Month!E309</v>
      </c>
      <c r="W23" s="2" t="str">
        <f t="shared" si="1"/>
        <v>Month!F309</v>
      </c>
      <c r="X23" s="2" t="str">
        <f t="shared" si="1"/>
        <v>Month!G309</v>
      </c>
      <c r="Y23" s="2" t="str">
        <f t="shared" si="1"/>
        <v>Month!H309</v>
      </c>
      <c r="Z23" s="2" t="str">
        <f t="shared" si="1"/>
        <v>Month!I309</v>
      </c>
      <c r="AA23" s="2" t="str">
        <f t="shared" si="1"/>
        <v>Month!J309</v>
      </c>
      <c r="AB23" s="2" t="str">
        <f t="shared" si="1"/>
        <v>Month!K309</v>
      </c>
      <c r="AC23" s="2" t="str">
        <f t="shared" si="1"/>
        <v>Month!L309</v>
      </c>
      <c r="AD23" s="2" t="str">
        <f t="shared" si="1"/>
        <v>Month!M309</v>
      </c>
      <c r="AE23" s="2" t="str">
        <f t="shared" si="1"/>
        <v>Month!N309</v>
      </c>
      <c r="AF23" s="2" t="str">
        <f t="shared" si="1"/>
        <v>Month!O309</v>
      </c>
      <c r="AG23" s="2" t="str">
        <f t="shared" si="1"/>
        <v>Month!P309</v>
      </c>
      <c r="AH23" s="2" t="str">
        <f t="shared" si="1"/>
        <v>Month!Q309</v>
      </c>
    </row>
    <row r="24" spans="17:34" ht="12">
      <c r="Q24">
        <f t="shared" si="2"/>
        <v>310</v>
      </c>
      <c r="R24" s="2" t="str">
        <f t="shared" si="1"/>
        <v>Month!A310</v>
      </c>
      <c r="S24" s="2" t="str">
        <f t="shared" si="1"/>
        <v>Month!B310</v>
      </c>
      <c r="T24" s="2" t="str">
        <f t="shared" si="1"/>
        <v>Month!C310</v>
      </c>
      <c r="U24" s="2" t="str">
        <f t="shared" si="1"/>
        <v>Month!D310</v>
      </c>
      <c r="V24" s="2" t="str">
        <f t="shared" si="1"/>
        <v>Month!E310</v>
      </c>
      <c r="W24" s="2" t="str">
        <f t="shared" si="1"/>
        <v>Month!F310</v>
      </c>
      <c r="X24" s="2" t="str">
        <f t="shared" si="1"/>
        <v>Month!G310</v>
      </c>
      <c r="Y24" s="2" t="str">
        <f t="shared" si="1"/>
        <v>Month!H310</v>
      </c>
      <c r="Z24" s="2" t="str">
        <f t="shared" si="1"/>
        <v>Month!I310</v>
      </c>
      <c r="AA24" s="2" t="str">
        <f t="shared" si="1"/>
        <v>Month!J310</v>
      </c>
      <c r="AB24" s="2" t="str">
        <f t="shared" si="1"/>
        <v>Month!K310</v>
      </c>
      <c r="AC24" s="2" t="str">
        <f t="shared" si="1"/>
        <v>Month!L310</v>
      </c>
      <c r="AD24" s="2" t="str">
        <f t="shared" si="1"/>
        <v>Month!M310</v>
      </c>
      <c r="AE24" s="2" t="str">
        <f t="shared" si="1"/>
        <v>Month!N310</v>
      </c>
      <c r="AF24" s="2" t="str">
        <f t="shared" si="1"/>
        <v>Month!O310</v>
      </c>
      <c r="AG24" s="2" t="str">
        <f t="shared" si="1"/>
        <v>Month!P310</v>
      </c>
      <c r="AH24" s="2" t="str">
        <f t="shared" si="1"/>
        <v>Month!Q310</v>
      </c>
    </row>
    <row r="25" spans="17:34" ht="12">
      <c r="Q25">
        <f t="shared" si="2"/>
        <v>311</v>
      </c>
      <c r="R25" s="2" t="str">
        <f t="shared" si="1"/>
        <v>Month!A311</v>
      </c>
      <c r="S25" s="2" t="str">
        <f t="shared" si="1"/>
        <v>Month!B311</v>
      </c>
      <c r="T25" s="2" t="str">
        <f t="shared" si="1"/>
        <v>Month!C311</v>
      </c>
      <c r="U25" s="2" t="str">
        <f t="shared" si="1"/>
        <v>Month!D311</v>
      </c>
      <c r="V25" s="2" t="str">
        <f t="shared" si="1"/>
        <v>Month!E311</v>
      </c>
      <c r="W25" s="2" t="str">
        <f t="shared" si="1"/>
        <v>Month!F311</v>
      </c>
      <c r="X25" s="2" t="str">
        <f t="shared" si="1"/>
        <v>Month!G311</v>
      </c>
      <c r="Y25" s="2" t="str">
        <f t="shared" si="1"/>
        <v>Month!H311</v>
      </c>
      <c r="Z25" s="2" t="str">
        <f t="shared" si="1"/>
        <v>Month!I311</v>
      </c>
      <c r="AA25" s="2" t="str">
        <f t="shared" si="1"/>
        <v>Month!J311</v>
      </c>
      <c r="AB25" s="2" t="str">
        <f t="shared" si="1"/>
        <v>Month!K311</v>
      </c>
      <c r="AC25" s="2" t="str">
        <f t="shared" si="1"/>
        <v>Month!L311</v>
      </c>
      <c r="AD25" s="2" t="str">
        <f t="shared" si="1"/>
        <v>Month!M311</v>
      </c>
      <c r="AE25" s="2" t="str">
        <f t="shared" si="1"/>
        <v>Month!N311</v>
      </c>
      <c r="AF25" s="2" t="str">
        <f t="shared" si="1"/>
        <v>Month!O311</v>
      </c>
      <c r="AG25" s="2" t="str">
        <f t="shared" si="1"/>
        <v>Month!P311</v>
      </c>
      <c r="AH25" s="2" t="str">
        <f t="shared" si="1"/>
        <v>Month!Q311</v>
      </c>
    </row>
    <row r="26" spans="17:34" ht="12">
      <c r="Q26">
        <f t="shared" si="2"/>
        <v>312</v>
      </c>
      <c r="R26" s="2" t="str">
        <f t="shared" si="1"/>
        <v>Month!A312</v>
      </c>
      <c r="S26" s="2" t="str">
        <f t="shared" si="1"/>
        <v>Month!B312</v>
      </c>
      <c r="T26" s="2" t="str">
        <f t="shared" si="1"/>
        <v>Month!C312</v>
      </c>
      <c r="U26" s="2" t="str">
        <f t="shared" si="1"/>
        <v>Month!D312</v>
      </c>
      <c r="V26" s="2" t="str">
        <f t="shared" si="1"/>
        <v>Month!E312</v>
      </c>
      <c r="W26" s="2" t="str">
        <f t="shared" si="1"/>
        <v>Month!F312</v>
      </c>
      <c r="X26" s="2" t="str">
        <f t="shared" si="1"/>
        <v>Month!G312</v>
      </c>
      <c r="Y26" s="2" t="str">
        <f t="shared" si="1"/>
        <v>Month!H312</v>
      </c>
      <c r="Z26" s="2" t="str">
        <f t="shared" si="1"/>
        <v>Month!I312</v>
      </c>
      <c r="AA26" s="2" t="str">
        <f t="shared" si="1"/>
        <v>Month!J312</v>
      </c>
      <c r="AB26" s="2" t="str">
        <f t="shared" si="1"/>
        <v>Month!K312</v>
      </c>
      <c r="AC26" s="2" t="str">
        <f t="shared" si="1"/>
        <v>Month!L312</v>
      </c>
      <c r="AD26" s="2" t="str">
        <f t="shared" si="1"/>
        <v>Month!M312</v>
      </c>
      <c r="AE26" s="2" t="str">
        <f t="shared" si="1"/>
        <v>Month!N312</v>
      </c>
      <c r="AF26" s="2" t="str">
        <f t="shared" si="1"/>
        <v>Month!O312</v>
      </c>
      <c r="AG26" s="2" t="str">
        <f t="shared" si="1"/>
        <v>Month!P312</v>
      </c>
      <c r="AH26" s="2" t="str">
        <f t="shared" si="1"/>
        <v>Month!Q312</v>
      </c>
    </row>
    <row r="27" spans="17:34" ht="12">
      <c r="Q27">
        <f t="shared" si="2"/>
        <v>313</v>
      </c>
      <c r="R27" s="2" t="str">
        <f t="shared" si="1"/>
        <v>Month!A313</v>
      </c>
      <c r="S27" s="2" t="str">
        <f t="shared" si="1"/>
        <v>Month!B313</v>
      </c>
      <c r="T27" s="2" t="str">
        <f t="shared" si="1"/>
        <v>Month!C313</v>
      </c>
      <c r="U27" s="2" t="str">
        <f t="shared" si="1"/>
        <v>Month!D313</v>
      </c>
      <c r="V27" s="2" t="str">
        <f t="shared" si="1"/>
        <v>Month!E313</v>
      </c>
      <c r="W27" s="2" t="str">
        <f t="shared" si="1"/>
        <v>Month!F313</v>
      </c>
      <c r="X27" s="2" t="str">
        <f t="shared" si="1"/>
        <v>Month!G313</v>
      </c>
      <c r="Y27" s="2" t="str">
        <f t="shared" si="1"/>
        <v>Month!H313</v>
      </c>
      <c r="Z27" s="2" t="str">
        <f t="shared" si="1"/>
        <v>Month!I313</v>
      </c>
      <c r="AA27" s="2" t="str">
        <f t="shared" si="1"/>
        <v>Month!J313</v>
      </c>
      <c r="AB27" s="2" t="str">
        <f t="shared" si="1"/>
        <v>Month!K313</v>
      </c>
      <c r="AC27" s="2" t="str">
        <f t="shared" si="1"/>
        <v>Month!L313</v>
      </c>
      <c r="AD27" s="2" t="str">
        <f t="shared" si="1"/>
        <v>Month!M313</v>
      </c>
      <c r="AE27" s="2" t="str">
        <f t="shared" si="1"/>
        <v>Month!N313</v>
      </c>
      <c r="AF27" s="2" t="str">
        <f t="shared" si="1"/>
        <v>Month!O313</v>
      </c>
      <c r="AG27" s="2" t="str">
        <f t="shared" si="1"/>
        <v>Month!P313</v>
      </c>
      <c r="AH27" s="2" t="str">
        <f t="shared" si="1"/>
        <v>Month!Q313</v>
      </c>
    </row>
    <row r="28" spans="17:34" ht="12">
      <c r="Q28">
        <f t="shared" si="2"/>
        <v>314</v>
      </c>
      <c r="R28" s="2" t="str">
        <f t="shared" si="1"/>
        <v>Month!A314</v>
      </c>
      <c r="S28" s="2" t="str">
        <f t="shared" si="1"/>
        <v>Month!B314</v>
      </c>
      <c r="T28" s="2" t="str">
        <f t="shared" si="1"/>
        <v>Month!C314</v>
      </c>
      <c r="U28" s="2" t="str">
        <f t="shared" si="1"/>
        <v>Month!D314</v>
      </c>
      <c r="V28" s="2" t="str">
        <f t="shared" si="1"/>
        <v>Month!E314</v>
      </c>
      <c r="W28" s="2" t="str">
        <f t="shared" si="1"/>
        <v>Month!F314</v>
      </c>
      <c r="X28" s="2" t="str">
        <f t="shared" si="1"/>
        <v>Month!G314</v>
      </c>
      <c r="Y28" s="2" t="str">
        <f t="shared" si="1"/>
        <v>Month!H314</v>
      </c>
      <c r="Z28" s="2" t="str">
        <f t="shared" si="1"/>
        <v>Month!I314</v>
      </c>
      <c r="AA28" s="2" t="str">
        <f t="shared" si="1"/>
        <v>Month!J314</v>
      </c>
      <c r="AB28" s="2" t="str">
        <f t="shared" si="1"/>
        <v>Month!K314</v>
      </c>
      <c r="AC28" s="2" t="str">
        <f t="shared" si="1"/>
        <v>Month!L314</v>
      </c>
      <c r="AD28" s="2" t="str">
        <f t="shared" si="1"/>
        <v>Month!M314</v>
      </c>
      <c r="AE28" s="2" t="str">
        <f t="shared" si="1"/>
        <v>Month!N314</v>
      </c>
      <c r="AF28" s="2" t="str">
        <f t="shared" si="1"/>
        <v>Month!O314</v>
      </c>
      <c r="AG28" s="2" t="str">
        <f t="shared" si="1"/>
        <v>Month!P314</v>
      </c>
      <c r="AH28" s="2" t="str">
        <f t="shared" si="1"/>
        <v>Month!Q314</v>
      </c>
    </row>
    <row r="29" spans="17:34" ht="12">
      <c r="Q29">
        <f t="shared" si="2"/>
        <v>315</v>
      </c>
      <c r="R29" s="2" t="str">
        <f t="shared" si="1"/>
        <v>Month!A315</v>
      </c>
      <c r="S29" s="2" t="str">
        <f t="shared" si="1"/>
        <v>Month!B315</v>
      </c>
      <c r="T29" s="2" t="str">
        <f t="shared" si="1"/>
        <v>Month!C315</v>
      </c>
      <c r="U29" s="2" t="str">
        <f t="shared" si="1"/>
        <v>Month!D315</v>
      </c>
      <c r="V29" s="2" t="str">
        <f t="shared" si="1"/>
        <v>Month!E315</v>
      </c>
      <c r="W29" s="2" t="str">
        <f t="shared" si="1"/>
        <v>Month!F315</v>
      </c>
      <c r="X29" s="2" t="str">
        <f t="shared" si="1"/>
        <v>Month!G315</v>
      </c>
      <c r="Y29" s="2" t="str">
        <f t="shared" si="1"/>
        <v>Month!H315</v>
      </c>
      <c r="Z29" s="2" t="str">
        <f t="shared" si="1"/>
        <v>Month!I315</v>
      </c>
      <c r="AA29" s="2" t="str">
        <f t="shared" si="1"/>
        <v>Month!J315</v>
      </c>
      <c r="AB29" s="2" t="str">
        <f t="shared" si="1"/>
        <v>Month!K315</v>
      </c>
      <c r="AC29" s="2" t="str">
        <f t="shared" si="1"/>
        <v>Month!L315</v>
      </c>
      <c r="AD29" s="2" t="str">
        <f t="shared" si="1"/>
        <v>Month!M315</v>
      </c>
      <c r="AE29" s="2" t="str">
        <f t="shared" si="1"/>
        <v>Month!N315</v>
      </c>
      <c r="AF29" s="2" t="str">
        <f t="shared" si="1"/>
        <v>Month!O315</v>
      </c>
      <c r="AG29" s="2" t="str">
        <f t="shared" si="1"/>
        <v>Month!P315</v>
      </c>
      <c r="AH29" s="2" t="str">
        <f t="shared" si="1"/>
        <v>Month!Q315</v>
      </c>
    </row>
    <row r="30" spans="17:34" ht="12">
      <c r="Q30">
        <f t="shared" si="2"/>
        <v>316</v>
      </c>
      <c r="R30" s="2" t="str">
        <f t="shared" si="1"/>
        <v>Month!A316</v>
      </c>
      <c r="S30" s="2" t="str">
        <f t="shared" si="1"/>
        <v>Month!B316</v>
      </c>
      <c r="T30" s="2" t="str">
        <f t="shared" si="1"/>
        <v>Month!C316</v>
      </c>
      <c r="U30" s="2" t="str">
        <f t="shared" si="1"/>
        <v>Month!D316</v>
      </c>
      <c r="V30" s="2" t="str">
        <f t="shared" si="1"/>
        <v>Month!E316</v>
      </c>
      <c r="W30" s="2" t="str">
        <f t="shared" si="1"/>
        <v>Month!F316</v>
      </c>
      <c r="X30" s="2" t="str">
        <f t="shared" si="1"/>
        <v>Month!G316</v>
      </c>
      <c r="Y30" s="2" t="str">
        <f t="shared" si="1"/>
        <v>Month!H316</v>
      </c>
      <c r="Z30" s="2" t="str">
        <f t="shared" si="1"/>
        <v>Month!I316</v>
      </c>
      <c r="AA30" s="2" t="str">
        <f t="shared" si="1"/>
        <v>Month!J316</v>
      </c>
      <c r="AB30" s="2" t="str">
        <f t="shared" si="1"/>
        <v>Month!K316</v>
      </c>
      <c r="AC30" s="2" t="str">
        <f t="shared" si="1"/>
        <v>Month!L316</v>
      </c>
      <c r="AD30" s="2" t="str">
        <f t="shared" si="1"/>
        <v>Month!M316</v>
      </c>
      <c r="AE30" s="2" t="str">
        <f t="shared" si="1"/>
        <v>Month!N316</v>
      </c>
      <c r="AF30" s="2" t="str">
        <f t="shared" si="1"/>
        <v>Month!O316</v>
      </c>
      <c r="AG30" s="2" t="str">
        <f t="shared" si="1"/>
        <v>Month!P316</v>
      </c>
      <c r="AH30" s="2" t="str">
        <f t="shared" si="1"/>
        <v>Month!Q316</v>
      </c>
    </row>
    <row r="31" spans="17:34" ht="12">
      <c r="Q31">
        <f t="shared" si="2"/>
        <v>317</v>
      </c>
      <c r="R31" s="2" t="str">
        <f t="shared" si="1"/>
        <v>Month!A317</v>
      </c>
      <c r="S31" s="2" t="str">
        <f t="shared" si="1"/>
        <v>Month!B317</v>
      </c>
      <c r="T31" s="2" t="str">
        <f t="shared" si="1"/>
        <v>Month!C317</v>
      </c>
      <c r="U31" s="2" t="str">
        <f t="shared" si="1"/>
        <v>Month!D317</v>
      </c>
      <c r="V31" s="2" t="str">
        <f t="shared" si="1"/>
        <v>Month!E317</v>
      </c>
      <c r="W31" s="2" t="str">
        <f t="shared" si="1"/>
        <v>Month!F317</v>
      </c>
      <c r="X31" s="2" t="str">
        <f t="shared" si="1"/>
        <v>Month!G317</v>
      </c>
      <c r="Y31" s="2" t="str">
        <f t="shared" si="1"/>
        <v>Month!H317</v>
      </c>
      <c r="Z31" s="2" t="str">
        <f t="shared" si="1"/>
        <v>Month!I317</v>
      </c>
      <c r="AA31" s="2" t="str">
        <f t="shared" si="1"/>
        <v>Month!J317</v>
      </c>
      <c r="AB31" s="2" t="str">
        <f t="shared" si="1"/>
        <v>Month!K317</v>
      </c>
      <c r="AC31" s="2" t="str">
        <f t="shared" si="1"/>
        <v>Month!L317</v>
      </c>
      <c r="AD31" s="2" t="str">
        <f t="shared" si="1"/>
        <v>Month!M317</v>
      </c>
      <c r="AE31" s="2" t="str">
        <f t="shared" si="1"/>
        <v>Month!N317</v>
      </c>
      <c r="AF31" s="2" t="str">
        <f t="shared" si="1"/>
        <v>Month!O317</v>
      </c>
      <c r="AG31" s="2" t="str">
        <f t="shared" si="1"/>
        <v>Month!P317</v>
      </c>
      <c r="AH31" s="2" t="str">
        <f t="shared" si="1"/>
        <v>Month!Q317</v>
      </c>
    </row>
    <row r="32" spans="17:34" ht="12">
      <c r="Q32">
        <f t="shared" si="2"/>
        <v>318</v>
      </c>
      <c r="R32" s="2" t="str">
        <f t="shared" si="1"/>
        <v>Month!A318</v>
      </c>
      <c r="S32" s="2" t="str">
        <f t="shared" si="1"/>
        <v>Month!B318</v>
      </c>
      <c r="T32" s="2" t="str">
        <f t="shared" si="1"/>
        <v>Month!C318</v>
      </c>
      <c r="U32" s="2" t="str">
        <f t="shared" si="1"/>
        <v>Month!D318</v>
      </c>
      <c r="V32" s="2" t="str">
        <f t="shared" si="1"/>
        <v>Month!E318</v>
      </c>
      <c r="W32" s="2" t="str">
        <f t="shared" si="1"/>
        <v>Month!F318</v>
      </c>
      <c r="X32" s="2" t="str">
        <f t="shared" si="1"/>
        <v>Month!G318</v>
      </c>
      <c r="Y32" s="2" t="str">
        <f t="shared" si="1"/>
        <v>Month!H318</v>
      </c>
      <c r="Z32" s="2" t="str">
        <f t="shared" si="1"/>
        <v>Month!I318</v>
      </c>
      <c r="AA32" s="2" t="str">
        <f t="shared" si="1"/>
        <v>Month!J318</v>
      </c>
      <c r="AB32" s="2" t="str">
        <f t="shared" si="1"/>
        <v>Month!K318</v>
      </c>
      <c r="AC32" s="2" t="str">
        <f t="shared" si="1"/>
        <v>Month!L318</v>
      </c>
      <c r="AD32" s="2" t="str">
        <f t="shared" si="1"/>
        <v>Month!M318</v>
      </c>
      <c r="AE32" s="2" t="str">
        <f t="shared" si="1"/>
        <v>Month!N318</v>
      </c>
      <c r="AF32" s="2" t="str">
        <f t="shared" si="1"/>
        <v>Month!O318</v>
      </c>
      <c r="AG32" s="2" t="str">
        <f t="shared" si="1"/>
        <v>Month!P318</v>
      </c>
      <c r="AH32" s="2" t="str">
        <f t="shared" si="1"/>
        <v>Month!Q318</v>
      </c>
    </row>
    <row r="33" spans="17:34" ht="12">
      <c r="Q33">
        <f t="shared" si="2"/>
        <v>319</v>
      </c>
      <c r="R33" s="2" t="str">
        <f t="shared" si="1"/>
        <v>Month!A319</v>
      </c>
      <c r="S33" s="2" t="str">
        <f t="shared" si="1"/>
        <v>Month!B319</v>
      </c>
      <c r="T33" s="2" t="str">
        <f t="shared" si="1"/>
        <v>Month!C319</v>
      </c>
      <c r="U33" s="2" t="str">
        <f t="shared" si="1"/>
        <v>Month!D319</v>
      </c>
      <c r="V33" s="2" t="str">
        <f t="shared" si="1"/>
        <v>Month!E319</v>
      </c>
      <c r="W33" s="2" t="str">
        <f t="shared" si="1"/>
        <v>Month!F319</v>
      </c>
      <c r="X33" s="2" t="str">
        <f t="shared" si="1"/>
        <v>Month!G319</v>
      </c>
      <c r="Y33" s="2" t="str">
        <f t="shared" si="1"/>
        <v>Month!H319</v>
      </c>
      <c r="Z33" s="2" t="str">
        <f t="shared" si="1"/>
        <v>Month!I319</v>
      </c>
      <c r="AA33" s="2" t="str">
        <f t="shared" si="1"/>
        <v>Month!J319</v>
      </c>
      <c r="AB33" s="2" t="str">
        <f t="shared" si="1"/>
        <v>Month!K319</v>
      </c>
      <c r="AC33" s="2" t="str">
        <f t="shared" si="1"/>
        <v>Month!L319</v>
      </c>
      <c r="AD33" s="2" t="str">
        <f t="shared" si="1"/>
        <v>Month!M319</v>
      </c>
      <c r="AE33" s="2" t="str">
        <f t="shared" si="1"/>
        <v>Month!N319</v>
      </c>
      <c r="AF33" s="2" t="str">
        <f t="shared" si="1"/>
        <v>Month!O319</v>
      </c>
      <c r="AG33" s="2" t="str">
        <f t="shared" si="1"/>
        <v>Month!P319</v>
      </c>
      <c r="AH33" s="2" t="str">
        <f t="shared" si="1"/>
        <v>Month!Q319</v>
      </c>
    </row>
    <row r="34" spans="17:34" ht="12">
      <c r="Q34">
        <f t="shared" si="2"/>
        <v>320</v>
      </c>
      <c r="R34" s="2" t="str">
        <f t="shared" si="1"/>
        <v>Month!A320</v>
      </c>
      <c r="S34" s="2" t="str">
        <f t="shared" si="1"/>
        <v>Month!B320</v>
      </c>
      <c r="T34" s="2" t="str">
        <f t="shared" si="1"/>
        <v>Month!C320</v>
      </c>
      <c r="U34" s="2" t="str">
        <f t="shared" si="1"/>
        <v>Month!D320</v>
      </c>
      <c r="V34" s="2" t="str">
        <f t="shared" si="1"/>
        <v>Month!E320</v>
      </c>
      <c r="W34" s="2" t="str">
        <f t="shared" si="1"/>
        <v>Month!F320</v>
      </c>
      <c r="X34" s="2" t="str">
        <f t="shared" si="1"/>
        <v>Month!G320</v>
      </c>
      <c r="Y34" s="2" t="str">
        <f t="shared" si="1"/>
        <v>Month!H320</v>
      </c>
      <c r="Z34" s="2" t="str">
        <f t="shared" si="1"/>
        <v>Month!I320</v>
      </c>
      <c r="AA34" s="2" t="str">
        <f t="shared" si="1"/>
        <v>Month!J320</v>
      </c>
      <c r="AB34" s="2" t="str">
        <f t="shared" si="1"/>
        <v>Month!K320</v>
      </c>
      <c r="AC34" s="2" t="str">
        <f t="shared" si="1"/>
        <v>Month!L320</v>
      </c>
      <c r="AD34" s="2" t="str">
        <f t="shared" si="1"/>
        <v>Month!M320</v>
      </c>
      <c r="AE34" s="2" t="str">
        <f t="shared" si="1"/>
        <v>Month!N320</v>
      </c>
      <c r="AF34" s="2" t="str">
        <f t="shared" si="1"/>
        <v>Month!O320</v>
      </c>
      <c r="AG34" s="2" t="str">
        <f t="shared" si="1"/>
        <v>Month!P320</v>
      </c>
      <c r="AH34" s="2" t="str">
        <f t="shared" si="1"/>
        <v>Month!Q320</v>
      </c>
    </row>
    <row r="131" ht="12">
      <c r="O131" s="8"/>
    </row>
    <row r="149" s="8" customFormat="1" ht="12"/>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Harris, Kevin (Analysis Directorate)</cp:lastModifiedBy>
  <cp:lastPrinted>2019-12-11T15:58:34Z</cp:lastPrinted>
  <dcterms:created xsi:type="dcterms:W3CDTF">2000-03-15T13:50:29Z</dcterms:created>
  <dcterms:modified xsi:type="dcterms:W3CDTF">2021-03-23T21:02:13Z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2019-09-20T14:03:59Z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b54e9fb9-ad29-4a5b-aeed-0000643a4700</vt:lpwstr>
  </property>
  <property fmtid="{D5CDD505-2E9C-101B-9397-08002B2CF9AE}" pid="8" name="MSIP_Label_ba62f585-b40f-4ab9-bafe-39150f03d124_ContentBits">
    <vt:lpwstr>0</vt:lpwstr>
  </property>
</Properties>
</file>